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dpodobas\Documents\"/>
    </mc:Choice>
  </mc:AlternateContent>
  <xr:revisionPtr revIDLastSave="0" documentId="8_{5BDF90D0-1C0B-4A04-A3E2-5B086ADA0A20}" xr6:coauthVersionLast="47" xr6:coauthVersionMax="47" xr10:uidLastSave="{00000000-0000-0000-0000-000000000000}"/>
  <bookViews>
    <workbookView showSheetTabs="0" xWindow="-120" yWindow="-120" windowWidth="29040" windowHeight="15840" firstSheet="3" activeTab="21" xr2:uid="{00000000-000D-0000-FFFF-FFFF00000000}"/>
  </bookViews>
  <sheets>
    <sheet name="10 (2)" sheetId="132" r:id="rId1"/>
    <sheet name="10" sheetId="105" r:id="rId2"/>
    <sheet name="Calculator 9" sheetId="135" r:id="rId3"/>
    <sheet name="9 (2)" sheetId="131" r:id="rId4"/>
    <sheet name="9" sheetId="120" r:id="rId5"/>
    <sheet name="8 (2)" sheetId="130" r:id="rId6"/>
    <sheet name="8" sheetId="98" r:id="rId7"/>
    <sheet name="7 (2)" sheetId="129" r:id="rId8"/>
    <sheet name="7" sheetId="133" r:id="rId9"/>
    <sheet name="6 (2)" sheetId="128" r:id="rId10"/>
    <sheet name="6" sheetId="99" r:id="rId11"/>
    <sheet name="5 (2)" sheetId="127" r:id="rId12"/>
    <sheet name="5" sheetId="121" r:id="rId13"/>
    <sheet name="4 (2)" sheetId="126" r:id="rId14"/>
    <sheet name="4" sheetId="101" r:id="rId15"/>
    <sheet name="3 (2)" sheetId="125" r:id="rId16"/>
    <sheet name="3" sheetId="102" r:id="rId17"/>
    <sheet name="2 (2)" sheetId="124" r:id="rId18"/>
    <sheet name="2" sheetId="113" r:id="rId19"/>
    <sheet name="1 (2)" sheetId="123" r:id="rId20"/>
    <sheet name="1" sheetId="100" r:id="rId21"/>
    <sheet name="FirstPage" sheetId="59" r:id="rId22"/>
    <sheet name="Content Master" sheetId="66" r:id="rId23"/>
  </sheets>
  <calcPr calcId="191029"/>
  <fileRecoveryPr autoRecover="0"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35" l="1"/>
  <c r="J22" i="135"/>
  <c r="J26" i="135" s="1"/>
  <c r="J28" i="135" s="1"/>
  <c r="J14" i="135"/>
  <c r="AC23" i="133"/>
  <c r="AC20" i="133"/>
  <c r="J24" i="135" l="1"/>
  <c r="Q37" i="113"/>
  <c r="Q33" i="113"/>
  <c r="Q31" i="113"/>
  <c r="T41" i="98"/>
  <c r="R41" i="98"/>
  <c r="T31" i="98"/>
  <c r="R31" i="98"/>
  <c r="T22" i="98"/>
  <c r="R22" i="98"/>
  <c r="F38" i="113"/>
  <c r="F36" i="113"/>
  <c r="G36" i="113"/>
  <c r="H36" i="113"/>
  <c r="I36" i="113"/>
  <c r="X36" i="100"/>
  <c r="X33" i="100"/>
  <c r="R29" i="100" l="1"/>
  <c r="Z14" i="121"/>
  <c r="U14" i="101" l="1"/>
  <c r="T11" i="105"/>
  <c r="V21" i="99"/>
  <c r="V12" i="99"/>
  <c r="Z16" i="102"/>
  <c r="I38" i="113"/>
  <c r="W20" i="100"/>
  <c r="W15" i="100"/>
  <c r="AB57" i="127" l="1"/>
  <c r="H38" i="130"/>
  <c r="G38" i="130"/>
  <c r="F38" i="130"/>
  <c r="O53" i="124"/>
  <c r="O49" i="124"/>
  <c r="H38" i="113"/>
  <c r="E36" i="113"/>
  <c r="L36" i="113" s="1"/>
  <c r="G38" i="113"/>
  <c r="E38" i="113"/>
  <c r="P41" i="98"/>
  <c r="P22" i="98"/>
  <c r="W22" i="98" s="1"/>
  <c r="U32" i="101"/>
  <c r="U40" i="101"/>
  <c r="U37" i="101"/>
  <c r="U34" i="101"/>
  <c r="U44" i="101" s="1"/>
  <c r="U49" i="101" s="1"/>
  <c r="U53" i="101" s="1"/>
  <c r="U57" i="101" s="1"/>
  <c r="Q50" i="101"/>
  <c r="W41" i="98" l="1"/>
  <c r="W31" i="98"/>
  <c r="L38" i="113"/>
  <c r="Q40" i="113" l="1"/>
</calcChain>
</file>

<file path=xl/sharedStrings.xml><?xml version="1.0" encoding="utf-8"?>
<sst xmlns="http://schemas.openxmlformats.org/spreadsheetml/2006/main" count="89" uniqueCount="49">
  <si>
    <t xml:space="preserve">                                                                                                                                                                                                                                                                             </t>
  </si>
  <si>
    <t xml:space="preserve"> Sample Size n</t>
  </si>
  <si>
    <t>Upper Range, D4</t>
  </si>
  <si>
    <t>Lower Range, D3</t>
  </si>
  <si>
    <t>Mean Factor, A2</t>
  </si>
  <si>
    <t>B</t>
  </si>
  <si>
    <t>A</t>
  </si>
  <si>
    <t>C</t>
  </si>
  <si>
    <t>D</t>
  </si>
  <si>
    <t>Vendor</t>
  </si>
  <si>
    <t>Component</t>
  </si>
  <si>
    <t>E</t>
  </si>
  <si>
    <t>Value</t>
  </si>
  <si>
    <t>=</t>
  </si>
  <si>
    <t>Sample Number</t>
  </si>
  <si>
    <t>n=4</t>
  </si>
  <si>
    <t>Sample 1</t>
  </si>
  <si>
    <t>Sample 2</t>
  </si>
  <si>
    <t>Sample 3</t>
  </si>
  <si>
    <t>Sample 4</t>
  </si>
  <si>
    <t>R=</t>
  </si>
  <si>
    <t>Sample 5</t>
  </si>
  <si>
    <t>Original</t>
  </si>
  <si>
    <t>Backup</t>
  </si>
  <si>
    <t xml:space="preserve">    </t>
  </si>
  <si>
    <t>Two-Channel Waiting Line 2</t>
  </si>
  <si>
    <t>Assumptions</t>
  </si>
  <si>
    <t>Poisson Arrivals</t>
  </si>
  <si>
    <t>Exponential Service Times</t>
  </si>
  <si>
    <t>Number of Channels (k)</t>
  </si>
  <si>
    <r>
      <t>Ratio (</t>
    </r>
    <r>
      <rPr>
        <b/>
        <sz val="10"/>
        <color theme="5" tint="-0.499984740745262"/>
        <rFont val="Calibri"/>
        <family val="2"/>
      </rPr>
      <t>λ</t>
    </r>
    <r>
      <rPr>
        <b/>
        <sz val="10"/>
        <color theme="5" tint="-0.499984740745262"/>
        <rFont val="Arial"/>
        <family val="2"/>
      </rPr>
      <t>/</t>
    </r>
    <r>
      <rPr>
        <b/>
        <sz val="10"/>
        <color theme="5" tint="-0.499984740745262"/>
        <rFont val="Calibri"/>
        <family val="2"/>
      </rPr>
      <t>µ</t>
    </r>
    <r>
      <rPr>
        <b/>
        <sz val="10"/>
        <color theme="5" tint="-0.499984740745262"/>
        <rFont val="Arial"/>
        <family val="2"/>
      </rPr>
      <t>)</t>
    </r>
  </si>
  <si>
    <r>
      <t>Mean Arrival Rate (</t>
    </r>
    <r>
      <rPr>
        <b/>
        <sz val="10"/>
        <color theme="1"/>
        <rFont val="Calibri"/>
        <family val="2"/>
      </rPr>
      <t>λ</t>
    </r>
    <r>
      <rPr>
        <b/>
        <sz val="10"/>
        <color theme="1"/>
        <rFont val="Arial"/>
        <family val="2"/>
      </rPr>
      <t>)</t>
    </r>
  </si>
  <si>
    <t>Ratio</t>
  </si>
  <si>
    <r>
      <t>Mean Service Rate per Channel (</t>
    </r>
    <r>
      <rPr>
        <b/>
        <sz val="10"/>
        <color theme="1"/>
        <rFont val="Calibri"/>
        <family val="2"/>
      </rPr>
      <t>µ</t>
    </r>
    <r>
      <rPr>
        <b/>
        <sz val="10"/>
        <color theme="1"/>
        <rFont val="Arial"/>
        <family val="2"/>
      </rPr>
      <t>)</t>
    </r>
  </si>
  <si>
    <t>Operating Characteristics</t>
  </si>
  <si>
    <t>Po =</t>
  </si>
  <si>
    <t>The probability that no customers are in the system</t>
  </si>
  <si>
    <t>Lq =</t>
  </si>
  <si>
    <t>Average number of customers in the waiting line</t>
  </si>
  <si>
    <t>L =</t>
  </si>
  <si>
    <t>Average number of customers in the system</t>
  </si>
  <si>
    <t>Wq =</t>
  </si>
  <si>
    <t>Average time a customer spends in the waiting line</t>
  </si>
  <si>
    <t>in minutes</t>
  </si>
  <si>
    <t>W =</t>
  </si>
  <si>
    <t>Average time a customer spends in the system</t>
  </si>
  <si>
    <t>Pw =</t>
  </si>
  <si>
    <t>The probability an arriving customer has to wait</t>
  </si>
  <si>
    <t>per minute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</si>
</sst>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0.000"/>
    <numFmt numFmtId="166" formatCode="0.0000"/>
    <numFmt numFmtId="167" formatCode="0.00000"/>
    <numFmt numFmtId="168" formatCode="0.00000000"/>
    <numFmt numFmtId="169" formatCode="&quot;$&quot;#,##0"/>
    <numFmt numFmtId="170" formatCode="0.0000%"/>
  </numFmts>
  <fonts count="63" x14ac:knownFonts="1">
    <font>
      <sz val="11"/>
      <color theme="1"/>
      <name val="Calibri"/>
      <family val="2"/>
      <scheme val="minor"/>
    </font>
    <font>
      <sz val="11"/>
      <color theme="2" tint="-0.249977111117893"/>
      <name val="Calibri"/>
      <family val="2"/>
      <scheme val="minor"/>
    </font>
    <font>
      <sz val="11"/>
      <color theme="2" tint="-9.9978637043366805E-2"/>
      <name val="Calibri"/>
      <family val="2"/>
      <scheme val="minor"/>
    </font>
    <font>
      <b/>
      <sz val="18"/>
      <color theme="2" tint="-9.9978637043366805E-2"/>
      <name val="Calibri"/>
      <family val="2"/>
      <scheme val="minor"/>
    </font>
    <font>
      <b/>
      <sz val="20"/>
      <color theme="2" tint="-9.9978637043366805E-2"/>
      <name val="Calibri"/>
      <family val="2"/>
    </font>
    <font>
      <sz val="11"/>
      <color theme="2"/>
      <name val="Calibri"/>
      <family val="2"/>
      <scheme val="minor"/>
    </font>
    <font>
      <sz val="11"/>
      <color theme="1"/>
      <name val="FrankRuehl"/>
      <family val="2"/>
      <charset val="177"/>
    </font>
    <font>
      <sz val="18"/>
      <color theme="1"/>
      <name val="Calibri"/>
      <family val="2"/>
      <scheme val="minor"/>
    </font>
    <font>
      <b/>
      <sz val="18"/>
      <color rgb="FFFFFF00"/>
      <name val="Calibri"/>
      <family val="2"/>
      <scheme val="minor"/>
    </font>
    <font>
      <sz val="22"/>
      <color theme="1"/>
      <name val="Calibri"/>
      <family val="2"/>
      <scheme val="minor"/>
    </font>
    <font>
      <sz val="11"/>
      <color theme="1"/>
      <name val="Lucida Bright"/>
      <family val="1"/>
    </font>
    <font>
      <sz val="11"/>
      <color rgb="FFFF0000"/>
      <name val="Calibri"/>
      <family val="2"/>
      <scheme val="minor"/>
    </font>
    <font>
      <b/>
      <sz val="10"/>
      <color theme="2" tint="-9.9978637043366805E-2"/>
      <name val="Calibri"/>
      <family val="2"/>
      <scheme val="minor"/>
    </font>
    <font>
      <sz val="20"/>
      <color theme="1"/>
      <name val="Calibri"/>
      <family val="2"/>
      <scheme val="minor"/>
    </font>
    <font>
      <sz val="20"/>
      <color theme="1"/>
      <name val="Lucida Bright"/>
      <family val="1"/>
    </font>
    <font>
      <sz val="20"/>
      <color theme="2" tint="-9.9978637043366805E-2"/>
      <name val="Calibri"/>
      <family val="2"/>
      <scheme val="minor"/>
    </font>
    <font>
      <sz val="16"/>
      <color theme="2" tint="-9.9978637043366805E-2"/>
      <name val="Calibri"/>
      <family val="2"/>
      <scheme val="minor"/>
    </font>
    <font>
      <b/>
      <sz val="16"/>
      <color theme="2" tint="-9.9978637043366805E-2"/>
      <name val="Calibri"/>
      <family val="2"/>
      <scheme val="minor"/>
    </font>
    <font>
      <sz val="22"/>
      <color theme="1"/>
      <name val="Lucida Bright"/>
      <family val="1"/>
    </font>
    <font>
      <sz val="11"/>
      <color theme="2" tint="-9.9978637043366805E-2"/>
      <name val="Lucida Bright"/>
      <family val="1"/>
    </font>
    <font>
      <b/>
      <sz val="18"/>
      <color theme="2" tint="-9.9978637043366805E-2"/>
      <name val="Lucida Bright"/>
      <family val="1"/>
    </font>
    <font>
      <sz val="11"/>
      <color theme="2"/>
      <name val="Lucida Bright"/>
      <family val="1"/>
    </font>
    <font>
      <b/>
      <sz val="26"/>
      <color rgb="FFFFFF00"/>
      <name val="Lucida Bright"/>
      <family val="1"/>
    </font>
    <font>
      <b/>
      <sz val="10"/>
      <color theme="2" tint="-9.9978637043366805E-2"/>
      <name val="Lucida Bright"/>
      <family val="1"/>
    </font>
    <font>
      <b/>
      <sz val="20"/>
      <color theme="2" tint="-9.9978637043366805E-2"/>
      <name val="Lucida Bright"/>
      <family val="1"/>
    </font>
    <font>
      <sz val="16"/>
      <color theme="1"/>
      <name val="Lucida Bright"/>
      <family val="1"/>
    </font>
    <font>
      <sz val="18"/>
      <color theme="1"/>
      <name val="Cambria"/>
      <family val="1"/>
      <scheme val="major"/>
    </font>
    <font>
      <b/>
      <sz val="22"/>
      <color rgb="FFFFFF00"/>
      <name val="Calibri"/>
      <family val="2"/>
      <scheme val="minor"/>
    </font>
    <font>
      <sz val="18"/>
      <color theme="1"/>
      <name val="Lucida Bright"/>
      <family val="1"/>
    </font>
    <font>
      <sz val="24"/>
      <color theme="1"/>
      <name val="Calibri"/>
      <family val="2"/>
      <scheme val="minor"/>
    </font>
    <font>
      <b/>
      <sz val="18"/>
      <color rgb="FFFFFF00"/>
      <name val="Lucida Bright"/>
      <family val="1"/>
    </font>
    <font>
      <b/>
      <sz val="24"/>
      <color rgb="FFFFFF00"/>
      <name val="Calibri"/>
      <family val="2"/>
      <scheme val="minor"/>
    </font>
    <font>
      <sz val="11"/>
      <color rgb="FFFFFF00"/>
      <name val="Calibri"/>
      <family val="2"/>
      <scheme val="minor"/>
    </font>
    <font>
      <b/>
      <sz val="20"/>
      <color rgb="FFFFFF00"/>
      <name val="Calibri"/>
      <family val="2"/>
      <scheme val="minor"/>
    </font>
    <font>
      <b/>
      <sz val="20"/>
      <color rgb="FFFFFF00"/>
      <name val="Lucida Bright"/>
      <family val="1"/>
    </font>
    <font>
      <b/>
      <sz val="18"/>
      <color theme="1"/>
      <name val="Lucida Bright"/>
      <family val="1"/>
    </font>
    <font>
      <b/>
      <sz val="20"/>
      <color theme="1"/>
      <name val="Calibri"/>
      <family val="2"/>
      <scheme val="minor"/>
    </font>
    <font>
      <sz val="24"/>
      <color theme="1"/>
      <name val="Times New Roman"/>
      <family val="1"/>
    </font>
    <font>
      <sz val="28"/>
      <color theme="1"/>
      <name val="Calibri"/>
      <family val="2"/>
      <scheme val="minor"/>
    </font>
    <font>
      <sz val="16"/>
      <color theme="1"/>
      <name val="Calibri"/>
      <family val="2"/>
      <scheme val="minor"/>
    </font>
    <font>
      <b/>
      <sz val="11"/>
      <color theme="1"/>
      <name val="Calibri"/>
      <family val="2"/>
      <scheme val="minor"/>
    </font>
    <font>
      <b/>
      <sz val="26"/>
      <color rgb="FFFFFF00"/>
      <name val="Calibri"/>
      <family val="2"/>
      <scheme val="minor"/>
    </font>
    <font>
      <b/>
      <sz val="18"/>
      <color theme="3" tint="-0.249977111117893"/>
      <name val="Calibri"/>
      <family val="2"/>
      <scheme val="minor"/>
    </font>
    <font>
      <b/>
      <sz val="18"/>
      <color rgb="FFC00000"/>
      <name val="Calibri"/>
      <family val="2"/>
      <scheme val="minor"/>
    </font>
    <font>
      <sz val="20"/>
      <color theme="1"/>
      <name val="Calibri"/>
      <family val="2"/>
    </font>
    <font>
      <b/>
      <sz val="11"/>
      <color indexed="18"/>
      <name val="Calibri"/>
      <family val="2"/>
      <scheme val="minor"/>
    </font>
    <font>
      <b/>
      <sz val="24"/>
      <color rgb="FFFF0000"/>
      <name val="Calibri"/>
      <family val="2"/>
      <scheme val="minor"/>
    </font>
    <font>
      <sz val="11"/>
      <color theme="5" tint="-0.499984740745262"/>
      <name val="Calibri"/>
      <family val="2"/>
      <scheme val="minor"/>
    </font>
    <font>
      <b/>
      <sz val="24"/>
      <color rgb="FFFFC000"/>
      <name val="Arial"/>
      <family val="2"/>
    </font>
    <font>
      <b/>
      <sz val="14"/>
      <color rgb="FFFFC000"/>
      <name val="Arial"/>
      <family val="2"/>
    </font>
    <font>
      <b/>
      <sz val="10"/>
      <color theme="1"/>
      <name val="Arial"/>
      <family val="2"/>
    </font>
    <font>
      <b/>
      <sz val="10"/>
      <color theme="5" tint="-0.499984740745262"/>
      <name val="Arial"/>
      <family val="2"/>
    </font>
    <font>
      <b/>
      <sz val="10"/>
      <color theme="5" tint="-0.499984740745262"/>
      <name val="Calibri"/>
      <family val="2"/>
    </font>
    <font>
      <sz val="10"/>
      <color theme="0"/>
      <name val="Arial"/>
      <family val="2"/>
    </font>
    <font>
      <b/>
      <sz val="10"/>
      <color rgb="FFFFFF00"/>
      <name val="Arial"/>
      <family val="2"/>
    </font>
    <font>
      <b/>
      <sz val="10"/>
      <color theme="7" tint="-0.499984740745262"/>
      <name val="Arial"/>
      <family val="2"/>
    </font>
    <font>
      <b/>
      <sz val="10"/>
      <color theme="1"/>
      <name val="Calibri"/>
      <family val="2"/>
    </font>
    <font>
      <b/>
      <sz val="10"/>
      <color rgb="FFFFC000"/>
      <name val="Arial"/>
      <family val="2"/>
    </font>
    <font>
      <b/>
      <sz val="14"/>
      <color theme="1"/>
      <name val="Arial"/>
      <family val="2"/>
    </font>
    <font>
      <b/>
      <sz val="12"/>
      <color theme="1"/>
      <name val="Arial"/>
      <family val="2"/>
    </font>
    <font>
      <sz val="12"/>
      <color theme="1"/>
      <name val="Calibri"/>
      <family val="2"/>
      <scheme val="minor"/>
    </font>
    <font>
      <b/>
      <sz val="10"/>
      <color rgb="FFC00000"/>
      <name val="Arial"/>
      <family val="2"/>
    </font>
    <font>
      <b/>
      <sz val="12"/>
      <color rgb="FFC00000"/>
      <name val="Arial"/>
      <family val="2"/>
    </font>
  </fonts>
  <fills count="2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C00000"/>
        <bgColor indexed="64"/>
      </patternFill>
    </fill>
    <fill>
      <patternFill patternType="solid">
        <fgColor theme="2" tint="-9.9948118533890809E-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98">
    <xf numFmtId="0" fontId="0" fillId="0" borderId="0" xfId="0"/>
    <xf numFmtId="0" fontId="0" fillId="2" borderId="0" xfId="0" applyFill="1"/>
    <xf numFmtId="0" fontId="1" fillId="2" borderId="0" xfId="0" applyFont="1" applyFill="1"/>
    <xf numFmtId="0" fontId="2" fillId="2" borderId="0" xfId="0" applyFont="1" applyFill="1"/>
    <xf numFmtId="0" fontId="5" fillId="2" borderId="0" xfId="0" applyFont="1" applyFill="1"/>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3" borderId="0" xfId="0" applyFill="1"/>
    <xf numFmtId="164" fontId="3" fillId="2" borderId="0" xfId="0" applyNumberFormat="1" applyFont="1" applyFill="1" applyAlignment="1">
      <alignment horizontal="center" vertical="center"/>
    </xf>
    <xf numFmtId="0" fontId="6" fillId="3" borderId="0" xfId="0" applyFont="1" applyFill="1"/>
    <xf numFmtId="0" fontId="7" fillId="2"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2" borderId="0" xfId="0" applyFont="1" applyFill="1"/>
    <xf numFmtId="3" fontId="12" fillId="2" borderId="0" xfId="0" applyNumberFormat="1" applyFont="1" applyFill="1" applyAlignment="1">
      <alignment vertical="center"/>
    </xf>
    <xf numFmtId="164" fontId="3" fillId="2" borderId="0" xfId="0" applyNumberFormat="1" applyFont="1" applyFill="1" applyAlignment="1">
      <alignment vertical="center"/>
    </xf>
    <xf numFmtId="0" fontId="11" fillId="2" borderId="0" xfId="0" applyFont="1" applyFill="1"/>
    <xf numFmtId="0" fontId="10" fillId="2" borderId="0" xfId="0" applyFont="1" applyFill="1"/>
    <xf numFmtId="0" fontId="13" fillId="2" borderId="0" xfId="0" applyFont="1" applyFill="1" applyAlignment="1">
      <alignment horizontal="center" wrapText="1"/>
    </xf>
    <xf numFmtId="0" fontId="13" fillId="2" borderId="0" xfId="0" applyFont="1" applyFill="1" applyAlignment="1">
      <alignment horizontal="center" vertical="center" wrapText="1"/>
    </xf>
    <xf numFmtId="3" fontId="13" fillId="2" borderId="0" xfId="0" applyNumberFormat="1" applyFont="1" applyFill="1" applyAlignment="1">
      <alignment horizontal="center" vertical="center" wrapText="1"/>
    </xf>
    <xf numFmtId="0" fontId="4" fillId="2" borderId="0" xfId="0" applyFont="1" applyFill="1" applyAlignment="1">
      <alignment horizontal="center" vertical="center"/>
    </xf>
    <xf numFmtId="166" fontId="0" fillId="2" borderId="0" xfId="0" applyNumberFormat="1" applyFill="1"/>
    <xf numFmtId="0" fontId="15" fillId="2" borderId="0" xfId="0" applyFont="1" applyFill="1" applyAlignment="1">
      <alignment horizontal="center" vertical="center"/>
    </xf>
    <xf numFmtId="166" fontId="16" fillId="2" borderId="0" xfId="0" applyNumberFormat="1" applyFont="1" applyFill="1" applyAlignment="1">
      <alignment horizontal="center" vertical="center"/>
    </xf>
    <xf numFmtId="166" fontId="17" fillId="2" borderId="0" xfId="0" applyNumberFormat="1" applyFont="1" applyFill="1" applyAlignment="1">
      <alignment horizontal="center" vertical="center"/>
    </xf>
    <xf numFmtId="0" fontId="19" fillId="2" borderId="0" xfId="0" applyFont="1" applyFill="1"/>
    <xf numFmtId="0" fontId="21" fillId="2" borderId="0" xfId="0" applyFont="1" applyFill="1" applyAlignment="1">
      <alignment horizontal="center" vertical="center"/>
    </xf>
    <xf numFmtId="3" fontId="23" fillId="2" borderId="0" xfId="0" applyNumberFormat="1" applyFont="1" applyFill="1" applyAlignment="1">
      <alignment vertical="center"/>
    </xf>
    <xf numFmtId="164" fontId="20" fillId="2" borderId="0" xfId="0" applyNumberFormat="1" applyFont="1" applyFill="1" applyAlignment="1">
      <alignment vertical="center"/>
    </xf>
    <xf numFmtId="0" fontId="18" fillId="2" borderId="0" xfId="0" applyFont="1" applyFill="1" applyAlignment="1">
      <alignment horizontal="center"/>
    </xf>
    <xf numFmtId="0" fontId="25" fillId="3" borderId="0" xfId="0" applyFont="1" applyFill="1"/>
    <xf numFmtId="2" fontId="26" fillId="0" borderId="1" xfId="0" applyNumberFormat="1" applyFont="1" applyBorder="1" applyAlignment="1">
      <alignment horizontal="center" vertical="center"/>
    </xf>
    <xf numFmtId="0" fontId="9" fillId="6" borderId="1" xfId="0" applyFont="1" applyFill="1" applyBorder="1" applyAlignment="1">
      <alignment horizontal="center" vertical="center"/>
    </xf>
    <xf numFmtId="0" fontId="9" fillId="2" borderId="0" xfId="0" applyFont="1" applyFill="1" applyAlignment="1">
      <alignment horizontal="center" vertical="center"/>
    </xf>
    <xf numFmtId="0" fontId="0" fillId="0" borderId="0" xfId="0" applyAlignment="1">
      <alignment horizontal="right"/>
    </xf>
    <xf numFmtId="0" fontId="0" fillId="7" borderId="1" xfId="0" applyFill="1" applyBorder="1" applyAlignment="1">
      <alignment horizontal="center" vertical="center"/>
    </xf>
    <xf numFmtId="166" fontId="0" fillId="0" borderId="0" xfId="0" applyNumberFormat="1"/>
    <xf numFmtId="0" fontId="0" fillId="10" borderId="0" xfId="0" applyFill="1"/>
    <xf numFmtId="0" fontId="29" fillId="2" borderId="0" xfId="0" applyFont="1" applyFill="1" applyAlignment="1">
      <alignment horizontal="center" vertical="center"/>
    </xf>
    <xf numFmtId="0" fontId="32" fillId="2" borderId="0" xfId="0" applyFont="1" applyFill="1"/>
    <xf numFmtId="166" fontId="33" fillId="8" borderId="0" xfId="0" applyNumberFormat="1" applyFont="1" applyFill="1" applyAlignment="1">
      <alignment horizontal="center" vertical="center"/>
    </xf>
    <xf numFmtId="0" fontId="13" fillId="6" borderId="0" xfId="0" applyFont="1" applyFill="1" applyAlignment="1">
      <alignment horizontal="center" vertical="center"/>
    </xf>
    <xf numFmtId="168" fontId="9" fillId="2" borderId="0" xfId="0" applyNumberFormat="1" applyFont="1" applyFill="1" applyAlignment="1">
      <alignment horizontal="center" vertical="center"/>
    </xf>
    <xf numFmtId="2" fontId="0" fillId="2" borderId="0" xfId="0" applyNumberFormat="1" applyFill="1"/>
    <xf numFmtId="0" fontId="14" fillId="12" borderId="1" xfId="0" applyFont="1" applyFill="1" applyBorder="1" applyAlignment="1">
      <alignment horizontal="center" vertical="center"/>
    </xf>
    <xf numFmtId="166" fontId="0" fillId="0" borderId="0" xfId="0" applyNumberFormat="1" applyAlignment="1">
      <alignment horizontal="center"/>
    </xf>
    <xf numFmtId="166" fontId="0" fillId="0" borderId="0" xfId="0" applyNumberFormat="1" applyAlignment="1">
      <alignment horizontal="right"/>
    </xf>
    <xf numFmtId="166" fontId="33" fillId="4" borderId="0" xfId="0" applyNumberFormat="1" applyFont="1" applyFill="1" applyAlignment="1">
      <alignment horizontal="center" vertical="center"/>
    </xf>
    <xf numFmtId="166" fontId="33" fillId="4" borderId="0" xfId="0" applyNumberFormat="1" applyFont="1" applyFill="1"/>
    <xf numFmtId="0" fontId="7" fillId="9" borderId="1" xfId="0" applyFont="1" applyFill="1" applyBorder="1" applyAlignment="1">
      <alignment horizontal="center" vertical="center"/>
    </xf>
    <xf numFmtId="165" fontId="7" fillId="13" borderId="1" xfId="0" applyNumberFormat="1" applyFont="1" applyFill="1" applyBorder="1" applyAlignment="1">
      <alignment horizontal="center" vertical="center"/>
    </xf>
    <xf numFmtId="165" fontId="7" fillId="14" borderId="1" xfId="0" applyNumberFormat="1" applyFont="1" applyFill="1" applyBorder="1" applyAlignment="1">
      <alignment horizontal="center" vertical="center"/>
    </xf>
    <xf numFmtId="165" fontId="7" fillId="15" borderId="1" xfId="0" applyNumberFormat="1" applyFont="1" applyFill="1" applyBorder="1" applyAlignment="1">
      <alignment horizontal="center" vertical="center"/>
    </xf>
    <xf numFmtId="2" fontId="31" fillId="8" borderId="0" xfId="0" applyNumberFormat="1" applyFont="1" applyFill="1" applyAlignment="1">
      <alignment horizontal="center" vertical="center"/>
    </xf>
    <xf numFmtId="2" fontId="7" fillId="12" borderId="1" xfId="0" applyNumberFormat="1" applyFont="1" applyFill="1" applyBorder="1" applyAlignment="1">
      <alignment horizontal="center" vertical="center"/>
    </xf>
    <xf numFmtId="2" fontId="13" fillId="2" borderId="0" xfId="0" applyNumberFormat="1" applyFont="1" applyFill="1" applyAlignment="1">
      <alignment horizontal="center" vertical="center"/>
    </xf>
    <xf numFmtId="0" fontId="13" fillId="2" borderId="0" xfId="0" applyFont="1" applyFill="1" applyAlignment="1">
      <alignment horizontal="center" vertical="center"/>
    </xf>
    <xf numFmtId="2" fontId="7" fillId="7" borderId="1" xfId="0" applyNumberFormat="1" applyFont="1" applyFill="1" applyBorder="1" applyAlignment="1">
      <alignment horizontal="center" vertical="center"/>
    </xf>
    <xf numFmtId="0" fontId="37" fillId="2" borderId="0" xfId="0" applyFont="1" applyFill="1" applyAlignment="1">
      <alignment horizontal="right" vertical="center"/>
    </xf>
    <xf numFmtId="0" fontId="13" fillId="2" borderId="0" xfId="0" applyFont="1" applyFill="1" applyAlignment="1">
      <alignment horizontal="center" vertical="center" textRotation="90" wrapText="1"/>
    </xf>
    <xf numFmtId="0" fontId="14" fillId="12" borderId="0" xfId="0" applyFont="1" applyFill="1" applyAlignment="1">
      <alignment horizontal="center" vertical="center"/>
    </xf>
    <xf numFmtId="2" fontId="14" fillId="2" borderId="0" xfId="0" applyNumberFormat="1" applyFont="1" applyFill="1" applyAlignment="1">
      <alignment horizontal="center" vertical="center"/>
    </xf>
    <xf numFmtId="2" fontId="26" fillId="2" borderId="12" xfId="0" applyNumberFormat="1" applyFont="1" applyFill="1" applyBorder="1" applyAlignment="1">
      <alignment horizontal="center" vertical="center"/>
    </xf>
    <xf numFmtId="0" fontId="38" fillId="2" borderId="0" xfId="0" applyFont="1" applyFill="1" applyAlignment="1">
      <alignment horizontal="left" vertical="center"/>
    </xf>
    <xf numFmtId="0" fontId="39" fillId="7" borderId="1" xfId="0" applyFont="1" applyFill="1" applyBorder="1" applyAlignment="1">
      <alignment horizontal="center" vertical="center"/>
    </xf>
    <xf numFmtId="2" fontId="28" fillId="7" borderId="1" xfId="0" applyNumberFormat="1" applyFont="1" applyFill="1" applyBorder="1" applyAlignment="1">
      <alignment horizontal="left" vertical="center"/>
    </xf>
    <xf numFmtId="2" fontId="28" fillId="7" borderId="1" xfId="0" applyNumberFormat="1" applyFont="1" applyFill="1" applyBorder="1" applyAlignment="1">
      <alignment horizontal="center" vertical="center"/>
    </xf>
    <xf numFmtId="0" fontId="0" fillId="16" borderId="1" xfId="0" applyFill="1" applyBorder="1"/>
    <xf numFmtId="0" fontId="0" fillId="18" borderId="0" xfId="0" applyFill="1"/>
    <xf numFmtId="0" fontId="7" fillId="0" borderId="0" xfId="0" applyFont="1" applyAlignment="1">
      <alignment horizontal="right"/>
    </xf>
    <xf numFmtId="0" fontId="7" fillId="0" borderId="0" xfId="0" applyFont="1"/>
    <xf numFmtId="164" fontId="41" fillId="0" borderId="0" xfId="0" applyNumberFormat="1" applyFont="1" applyAlignment="1">
      <alignment horizontal="center" vertical="center"/>
    </xf>
    <xf numFmtId="0" fontId="40" fillId="2" borderId="0" xfId="0" applyFont="1" applyFill="1"/>
    <xf numFmtId="0" fontId="42" fillId="0" borderId="0" xfId="0" applyFont="1"/>
    <xf numFmtId="0" fontId="43" fillId="0" borderId="0" xfId="0" applyFont="1"/>
    <xf numFmtId="0" fontId="13" fillId="2" borderId="0" xfId="0" applyFont="1" applyFill="1"/>
    <xf numFmtId="0" fontId="44" fillId="2" borderId="0" xfId="0" applyFont="1" applyFill="1" applyAlignment="1">
      <alignment horizontal="center" vertical="center"/>
    </xf>
    <xf numFmtId="0" fontId="45" fillId="2" borderId="0" xfId="0" applyFont="1" applyFill="1" applyAlignment="1">
      <alignment horizontal="center"/>
    </xf>
    <xf numFmtId="0" fontId="39" fillId="2" borderId="0" xfId="0" applyFont="1" applyFill="1" applyAlignment="1">
      <alignment horizontal="center" vertical="top" wrapText="1"/>
    </xf>
    <xf numFmtId="0" fontId="47" fillId="16" borderId="0" xfId="0" applyFont="1" applyFill="1"/>
    <xf numFmtId="0" fontId="0" fillId="16" borderId="0" xfId="0" applyFill="1"/>
    <xf numFmtId="0" fontId="49" fillId="20" borderId="0" xfId="0" applyFont="1" applyFill="1" applyAlignment="1">
      <alignment horizontal="center" vertical="center"/>
    </xf>
    <xf numFmtId="0" fontId="50" fillId="16" borderId="1" xfId="0" applyFont="1" applyFill="1" applyBorder="1"/>
    <xf numFmtId="1" fontId="50" fillId="21" borderId="0" xfId="0" applyNumberFormat="1" applyFont="1" applyFill="1" applyAlignment="1">
      <alignment horizontal="center" vertical="center"/>
    </xf>
    <xf numFmtId="0" fontId="51" fillId="9" borderId="1" xfId="0" applyFont="1" applyFill="1" applyBorder="1" applyAlignment="1">
      <alignment horizontal="center" vertical="center"/>
    </xf>
    <xf numFmtId="0" fontId="51" fillId="16" borderId="1" xfId="0" applyFont="1" applyFill="1" applyBorder="1" applyAlignment="1">
      <alignment horizontal="center" vertical="center"/>
    </xf>
    <xf numFmtId="0" fontId="53" fillId="16" borderId="0" xfId="0" applyFont="1" applyFill="1"/>
    <xf numFmtId="2" fontId="51" fillId="16" borderId="1" xfId="0" applyNumberFormat="1" applyFont="1" applyFill="1" applyBorder="1" applyAlignment="1">
      <alignment horizontal="center" vertical="center"/>
    </xf>
    <xf numFmtId="0" fontId="55" fillId="16" borderId="1" xfId="0" applyFont="1" applyFill="1" applyBorder="1"/>
    <xf numFmtId="0" fontId="0" fillId="16" borderId="0" xfId="0" applyFill="1" applyAlignment="1">
      <alignment horizontal="center" vertical="center"/>
    </xf>
    <xf numFmtId="0" fontId="58" fillId="16" borderId="0" xfId="0" applyFont="1" applyFill="1" applyAlignment="1">
      <alignment horizontal="center"/>
    </xf>
    <xf numFmtId="166" fontId="55" fillId="16" borderId="1" xfId="0" applyNumberFormat="1" applyFont="1" applyFill="1" applyBorder="1"/>
    <xf numFmtId="0" fontId="59" fillId="9" borderId="1" xfId="0" applyFont="1" applyFill="1" applyBorder="1" applyAlignment="1">
      <alignment horizontal="center" vertical="center"/>
    </xf>
    <xf numFmtId="0" fontId="58" fillId="16" borderId="0" xfId="0" applyFont="1" applyFill="1" applyAlignment="1">
      <alignment horizontal="center" vertical="center"/>
    </xf>
    <xf numFmtId="0" fontId="59" fillId="16" borderId="0" xfId="0" applyFont="1" applyFill="1" applyAlignment="1">
      <alignment horizontal="right"/>
    </xf>
    <xf numFmtId="0" fontId="59" fillId="16" borderId="0" xfId="0" applyFont="1" applyFill="1" applyAlignment="1">
      <alignment horizontal="left"/>
    </xf>
    <xf numFmtId="166" fontId="59" fillId="16" borderId="12" xfId="0" applyNumberFormat="1" applyFont="1" applyFill="1" applyBorder="1" applyAlignment="1">
      <alignment horizontal="center" vertical="center"/>
    </xf>
    <xf numFmtId="166" fontId="59" fillId="5" borderId="1" xfId="0" applyNumberFormat="1" applyFont="1" applyFill="1" applyBorder="1" applyAlignment="1">
      <alignment horizontal="center"/>
    </xf>
    <xf numFmtId="166" fontId="59" fillId="16" borderId="12" xfId="0" applyNumberFormat="1" applyFont="1" applyFill="1" applyBorder="1" applyAlignment="1">
      <alignment horizontal="center"/>
    </xf>
    <xf numFmtId="0" fontId="51" fillId="16" borderId="1" xfId="0" applyFont="1" applyFill="1" applyBorder="1" applyAlignment="1">
      <alignment horizontal="right" vertical="center"/>
    </xf>
    <xf numFmtId="166" fontId="50" fillId="5" borderId="1" xfId="0" applyNumberFormat="1" applyFont="1" applyFill="1" applyBorder="1" applyAlignment="1">
      <alignment horizontal="center"/>
    </xf>
    <xf numFmtId="0" fontId="0" fillId="16" borderId="0" xfId="0" applyFill="1" applyAlignment="1">
      <alignment horizontal="left"/>
    </xf>
    <xf numFmtId="0" fontId="60" fillId="16" borderId="0" xfId="0" applyFont="1" applyFill="1"/>
    <xf numFmtId="0" fontId="0" fillId="2" borderId="0" xfId="0" applyFill="1" applyAlignment="1">
      <alignment horizontal="center" vertical="center"/>
    </xf>
    <xf numFmtId="0" fontId="40" fillId="2" borderId="0" xfId="0" applyFont="1" applyFill="1" applyAlignment="1">
      <alignment horizontal="center" vertical="center"/>
    </xf>
    <xf numFmtId="0" fontId="38" fillId="2" borderId="0" xfId="0" applyFont="1" applyFill="1"/>
    <xf numFmtId="0" fontId="54" fillId="23" borderId="0" xfId="0" applyFont="1" applyFill="1" applyAlignment="1">
      <alignment horizontal="center" vertical="center"/>
    </xf>
    <xf numFmtId="2" fontId="54" fillId="22" borderId="1" xfId="0" applyNumberFormat="1" applyFont="1" applyFill="1" applyBorder="1" applyAlignment="1">
      <alignment horizontal="center" vertical="center"/>
    </xf>
    <xf numFmtId="0" fontId="57" fillId="20" borderId="0" xfId="0" applyFont="1" applyFill="1" applyAlignment="1">
      <alignment horizontal="right" vertical="center"/>
    </xf>
    <xf numFmtId="166" fontId="61" fillId="7" borderId="0" xfId="0" applyNumberFormat="1" applyFont="1" applyFill="1" applyAlignment="1">
      <alignment horizontal="center" vertical="center"/>
    </xf>
    <xf numFmtId="166" fontId="62" fillId="7" borderId="1" xfId="0" applyNumberFormat="1" applyFont="1" applyFill="1" applyBorder="1" applyAlignment="1" applyProtection="1">
      <alignment horizontal="center" vertical="center"/>
      <protection locked="0"/>
    </xf>
    <xf numFmtId="2" fontId="61" fillId="7" borderId="1" xfId="0" applyNumberFormat="1" applyFont="1" applyFill="1" applyBorder="1" applyAlignment="1">
      <alignment horizontal="center" vertical="center"/>
    </xf>
    <xf numFmtId="0" fontId="61" fillId="7" borderId="1" xfId="0" applyFont="1" applyFill="1" applyBorder="1"/>
    <xf numFmtId="166" fontId="34" fillId="8" borderId="0" xfId="0" applyNumberFormat="1" applyFont="1" applyFill="1" applyAlignment="1">
      <alignment horizontal="center" vertical="center"/>
    </xf>
    <xf numFmtId="0" fontId="0" fillId="16" borderId="10" xfId="0" applyFill="1" applyBorder="1" applyAlignment="1">
      <alignment horizontal="left"/>
    </xf>
    <xf numFmtId="0" fontId="0" fillId="16" borderId="0" xfId="0" applyFill="1" applyAlignment="1">
      <alignment horizontal="left"/>
    </xf>
    <xf numFmtId="0" fontId="59" fillId="2" borderId="1" xfId="0" applyFont="1" applyFill="1" applyBorder="1" applyAlignment="1">
      <alignment horizontal="left"/>
    </xf>
    <xf numFmtId="0" fontId="48" fillId="19" borderId="0" xfId="0" applyFont="1" applyFill="1" applyAlignment="1">
      <alignment horizontal="center" vertical="center"/>
    </xf>
    <xf numFmtId="0" fontId="49" fillId="20" borderId="0" xfId="0" applyFont="1" applyFill="1" applyAlignment="1">
      <alignment horizont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4" fillId="2" borderId="0" xfId="0" applyFont="1" applyFill="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horizontal="center"/>
    </xf>
    <xf numFmtId="166" fontId="31" fillId="17" borderId="0" xfId="0" applyNumberFormat="1" applyFont="1" applyFill="1" applyAlignment="1">
      <alignment horizontal="center" vertical="center"/>
    </xf>
    <xf numFmtId="2" fontId="46" fillId="7" borderId="0" xfId="0" applyNumberFormat="1" applyFont="1" applyFill="1" applyAlignment="1">
      <alignment horizontal="center" vertical="center"/>
    </xf>
    <xf numFmtId="0" fontId="3" fillId="2" borderId="0" xfId="0" applyFont="1" applyFill="1" applyAlignment="1">
      <alignment horizontal="center" vertical="center"/>
    </xf>
    <xf numFmtId="0" fontId="9" fillId="7" borderId="5"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170" fontId="27" fillId="8" borderId="10" xfId="0" applyNumberFormat="1" applyFont="1" applyFill="1" applyBorder="1" applyAlignment="1">
      <alignment horizontal="center" vertical="center"/>
    </xf>
    <xf numFmtId="170" fontId="27" fillId="8" borderId="0" xfId="0" applyNumberFormat="1" applyFont="1" applyFill="1" applyAlignment="1">
      <alignment horizontal="center" vertical="center"/>
    </xf>
    <xf numFmtId="166" fontId="30" fillId="17" borderId="0" xfId="0" applyNumberFormat="1" applyFont="1" applyFill="1" applyAlignment="1">
      <alignment horizontal="center" vertical="center"/>
    </xf>
    <xf numFmtId="0" fontId="9" fillId="2" borderId="0" xfId="0" applyFont="1" applyFill="1" applyAlignment="1">
      <alignment horizontal="center" vertical="center"/>
    </xf>
    <xf numFmtId="169" fontId="9" fillId="9" borderId="2" xfId="0" applyNumberFormat="1" applyFont="1" applyFill="1" applyBorder="1" applyAlignment="1">
      <alignment horizontal="center" vertical="center"/>
    </xf>
    <xf numFmtId="169" fontId="9" fillId="9" borderId="3" xfId="0" applyNumberFormat="1"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3" fontId="9" fillId="9" borderId="5" xfId="0" applyNumberFormat="1" applyFont="1" applyFill="1" applyBorder="1" applyAlignment="1">
      <alignment horizontal="center" vertical="center"/>
    </xf>
    <xf numFmtId="3" fontId="9" fillId="9" borderId="7" xfId="0" applyNumberFormat="1" applyFont="1" applyFill="1" applyBorder="1" applyAlignment="1">
      <alignment horizontal="center" vertical="center"/>
    </xf>
    <xf numFmtId="3" fontId="9" fillId="9" borderId="8" xfId="0" applyNumberFormat="1" applyFont="1" applyFill="1" applyBorder="1" applyAlignment="1">
      <alignment horizontal="center" vertical="center"/>
    </xf>
    <xf numFmtId="3" fontId="9" fillId="9" borderId="9" xfId="0" applyNumberFormat="1" applyFont="1" applyFill="1" applyBorder="1" applyAlignment="1">
      <alignment horizontal="center" vertical="center"/>
    </xf>
    <xf numFmtId="0" fontId="9" fillId="9" borderId="5"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9" fillId="9" borderId="9" xfId="0" applyFont="1" applyFill="1" applyBorder="1" applyAlignment="1">
      <alignment horizontal="center" vertical="center"/>
    </xf>
    <xf numFmtId="166" fontId="9" fillId="5" borderId="5" xfId="0" applyNumberFormat="1" applyFont="1" applyFill="1" applyBorder="1" applyAlignment="1">
      <alignment horizontal="center" vertical="center"/>
    </xf>
    <xf numFmtId="166" fontId="9" fillId="5" borderId="6" xfId="0" applyNumberFormat="1" applyFont="1" applyFill="1" applyBorder="1" applyAlignment="1">
      <alignment horizontal="center" vertical="center"/>
    </xf>
    <xf numFmtId="166" fontId="9" fillId="5" borderId="7" xfId="0" applyNumberFormat="1" applyFont="1" applyFill="1" applyBorder="1" applyAlignment="1">
      <alignment horizontal="center" vertical="center"/>
    </xf>
    <xf numFmtId="166" fontId="9" fillId="5" borderId="8" xfId="0" applyNumberFormat="1" applyFont="1" applyFill="1" applyBorder="1" applyAlignment="1">
      <alignment horizontal="center" vertical="center"/>
    </xf>
    <xf numFmtId="166" fontId="9" fillId="5" borderId="4" xfId="0" applyNumberFormat="1" applyFont="1" applyFill="1" applyBorder="1" applyAlignment="1">
      <alignment horizontal="center" vertical="center"/>
    </xf>
    <xf numFmtId="166" fontId="9" fillId="5" borderId="9" xfId="0" applyNumberFormat="1" applyFont="1" applyFill="1" applyBorder="1" applyAlignment="1">
      <alignment horizontal="center" vertical="center"/>
    </xf>
    <xf numFmtId="3" fontId="27" fillId="8" borderId="10" xfId="0" applyNumberFormat="1" applyFont="1" applyFill="1" applyBorder="1" applyAlignment="1">
      <alignment horizontal="center" vertical="center"/>
    </xf>
    <xf numFmtId="3" fontId="27" fillId="8" borderId="0" xfId="0" applyNumberFormat="1" applyFont="1" applyFill="1" applyAlignment="1">
      <alignment horizontal="center" vertical="center"/>
    </xf>
    <xf numFmtId="0" fontId="9" fillId="2" borderId="6" xfId="0" applyFont="1" applyFill="1" applyBorder="1" applyAlignment="1">
      <alignment horizontal="center" vertical="center"/>
    </xf>
    <xf numFmtId="3" fontId="9" fillId="5" borderId="2" xfId="0" applyNumberFormat="1" applyFont="1" applyFill="1" applyBorder="1" applyAlignment="1">
      <alignment horizontal="center" vertical="center"/>
    </xf>
    <xf numFmtId="3" fontId="9" fillId="5" borderId="3" xfId="0" applyNumberFormat="1" applyFont="1" applyFill="1" applyBorder="1" applyAlignment="1">
      <alignment horizontal="center" vertical="center"/>
    </xf>
    <xf numFmtId="3" fontId="9" fillId="5" borderId="5"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9" fillId="5" borderId="7" xfId="0" applyNumberFormat="1" applyFont="1" applyFill="1" applyBorder="1" applyAlignment="1">
      <alignment horizontal="center" vertical="center"/>
    </xf>
    <xf numFmtId="3" fontId="9" fillId="5" borderId="8" xfId="0" applyNumberFormat="1" applyFont="1" applyFill="1" applyBorder="1" applyAlignment="1">
      <alignment horizontal="center" vertical="center"/>
    </xf>
    <xf numFmtId="3" fontId="9" fillId="5" borderId="4" xfId="0" applyNumberFormat="1" applyFont="1" applyFill="1" applyBorder="1" applyAlignment="1">
      <alignment horizontal="center" vertical="center"/>
    </xf>
    <xf numFmtId="3" fontId="9" fillId="5" borderId="9" xfId="0" applyNumberFormat="1" applyFont="1" applyFill="1" applyBorder="1" applyAlignment="1">
      <alignment horizontal="center" vertical="center"/>
    </xf>
    <xf numFmtId="170" fontId="31" fillId="8" borderId="2" xfId="0" applyNumberFormat="1" applyFont="1" applyFill="1" applyBorder="1" applyAlignment="1">
      <alignment horizontal="center" vertical="center"/>
    </xf>
    <xf numFmtId="170" fontId="31" fillId="8" borderId="3" xfId="0" applyNumberFormat="1" applyFont="1" applyFill="1" applyBorder="1" applyAlignment="1">
      <alignment horizontal="center" vertical="center"/>
    </xf>
    <xf numFmtId="2" fontId="29" fillId="11" borderId="0" xfId="0" applyNumberFormat="1" applyFont="1" applyFill="1" applyAlignment="1">
      <alignment horizontal="center" vertical="center"/>
    </xf>
    <xf numFmtId="0" fontId="29" fillId="11" borderId="0" xfId="0" applyFont="1" applyFill="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4" xfId="0" applyFont="1" applyBorder="1" applyAlignment="1">
      <alignment horizontal="center" vertical="center"/>
    </xf>
    <xf numFmtId="0" fontId="36" fillId="0" borderId="9" xfId="0" applyFont="1" applyBorder="1" applyAlignment="1">
      <alignment horizontal="center" vertical="center"/>
    </xf>
    <xf numFmtId="2" fontId="31" fillId="8" borderId="0" xfId="0" applyNumberFormat="1" applyFont="1" applyFill="1" applyAlignment="1">
      <alignment horizontal="center" vertical="center"/>
    </xf>
    <xf numFmtId="0" fontId="29" fillId="7" borderId="13" xfId="0" applyFont="1" applyFill="1" applyBorder="1" applyAlignment="1">
      <alignment horizontal="center" vertical="center"/>
    </xf>
    <xf numFmtId="0" fontId="29" fillId="7" borderId="14" xfId="0" applyFont="1" applyFill="1" applyBorder="1" applyAlignment="1">
      <alignment horizontal="center" vertical="center"/>
    </xf>
    <xf numFmtId="0" fontId="13" fillId="2" borderId="11" xfId="0" applyFont="1" applyFill="1" applyBorder="1" applyAlignment="1">
      <alignment horizontal="center" vertical="center" textRotation="90" wrapText="1"/>
    </xf>
    <xf numFmtId="166" fontId="18" fillId="2" borderId="0" xfId="0" applyNumberFormat="1" applyFont="1" applyFill="1" applyAlignment="1">
      <alignment horizontal="center" vertical="center"/>
    </xf>
    <xf numFmtId="167" fontId="14" fillId="2" borderId="0" xfId="0" applyNumberFormat="1" applyFont="1" applyFill="1" applyAlignment="1">
      <alignment horizontal="center" vertical="center"/>
    </xf>
    <xf numFmtId="0" fontId="24" fillId="2" borderId="0" xfId="0" applyFont="1" applyFill="1" applyAlignment="1">
      <alignment horizontal="center" vertical="center"/>
    </xf>
    <xf numFmtId="0" fontId="30" fillId="17" borderId="0" xfId="0" applyFont="1" applyFill="1" applyAlignment="1">
      <alignment horizontal="center" vertical="center"/>
    </xf>
    <xf numFmtId="166" fontId="22" fillId="2" borderId="0" xfId="0" applyNumberFormat="1" applyFont="1" applyFill="1" applyAlignment="1">
      <alignment horizontal="center" vertical="center"/>
    </xf>
    <xf numFmtId="0" fontId="35" fillId="7" borderId="5"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8" xfId="0" applyFont="1" applyFill="1" applyBorder="1" applyAlignment="1">
      <alignment horizontal="center" vertical="center"/>
    </xf>
    <xf numFmtId="0" fontId="35" fillId="7" borderId="9" xfId="0" applyFont="1" applyFill="1" applyBorder="1" applyAlignment="1">
      <alignment horizontal="center" vertical="center"/>
    </xf>
    <xf numFmtId="0" fontId="30" fillId="8" borderId="0" xfId="0" applyFont="1" applyFill="1" applyAlignment="1">
      <alignment horizontal="center" vertical="center"/>
    </xf>
    <xf numFmtId="0" fontId="28" fillId="7"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10'!A1"/><Relationship Id="rId2" Type="http://schemas.openxmlformats.org/officeDocument/2006/relationships/hyperlink" Target="#'Content Master'!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Content Master'!A1"/></Relationships>
</file>

<file path=xl/drawings/_rels/drawing11.xml.rels><?xml version="1.0" encoding="UTF-8" standalone="yes"?>
<Relationships xmlns="http://schemas.openxmlformats.org/package/2006/relationships"><Relationship Id="rId1" Type="http://schemas.openxmlformats.org/officeDocument/2006/relationships/hyperlink" Target="#'6 (2)'!A1"/></Relationships>
</file>

<file path=xl/drawings/_rels/drawing12.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Content Master'!A1"/></Relationships>
</file>

<file path=xl/drawings/_rels/drawing13.xml.rels><?xml version="1.0" encoding="UTF-8" standalone="yes"?>
<Relationships xmlns="http://schemas.openxmlformats.org/package/2006/relationships"><Relationship Id="rId1" Type="http://schemas.openxmlformats.org/officeDocument/2006/relationships/hyperlink" Target="#'5 (2)'!A1"/></Relationships>
</file>

<file path=xl/drawings/_rels/drawing14.xml.rels><?xml version="1.0" encoding="UTF-8" standalone="yes"?>
<Relationships xmlns="http://schemas.openxmlformats.org/package/2006/relationships"><Relationship Id="rId2" Type="http://schemas.openxmlformats.org/officeDocument/2006/relationships/hyperlink" Target="#'4'!A1"/><Relationship Id="rId1" Type="http://schemas.openxmlformats.org/officeDocument/2006/relationships/hyperlink" Target="#'Content Master'!A1"/></Relationships>
</file>

<file path=xl/drawings/_rels/drawing15.xml.rels><?xml version="1.0" encoding="UTF-8" standalone="yes"?>
<Relationships xmlns="http://schemas.openxmlformats.org/package/2006/relationships"><Relationship Id="rId1" Type="http://schemas.openxmlformats.org/officeDocument/2006/relationships/hyperlink" Target="#'4 (2)'!A1"/></Relationships>
</file>

<file path=xl/drawings/_rels/drawing16.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Content Master'!A1"/></Relationships>
</file>

<file path=xl/drawings/_rels/drawing17.xml.rels><?xml version="1.0" encoding="UTF-8" standalone="yes"?>
<Relationships xmlns="http://schemas.openxmlformats.org/package/2006/relationships"><Relationship Id="rId1" Type="http://schemas.openxmlformats.org/officeDocument/2006/relationships/hyperlink" Target="#'3 (2)'!A1"/></Relationships>
</file>

<file path=xl/drawings/_rels/drawing18.xml.rels><?xml version="1.0" encoding="UTF-8" standalone="yes"?>
<Relationships xmlns="http://schemas.openxmlformats.org/package/2006/relationships"><Relationship Id="rId2" Type="http://schemas.openxmlformats.org/officeDocument/2006/relationships/hyperlink" Target="#'2'!A1"/><Relationship Id="rId1" Type="http://schemas.openxmlformats.org/officeDocument/2006/relationships/hyperlink" Target="#'Content Master'!A1"/></Relationships>
</file>

<file path=xl/drawings/_rels/drawing19.xml.rels><?xml version="1.0" encoding="UTF-8" standalone="yes"?>
<Relationships xmlns="http://schemas.openxmlformats.org/package/2006/relationships"><Relationship Id="rId1" Type="http://schemas.openxmlformats.org/officeDocument/2006/relationships/hyperlink" Target="#'2 (2)'!A1"/></Relationships>
</file>

<file path=xl/drawings/_rels/drawing2.xml.rels><?xml version="1.0" encoding="UTF-8" standalone="yes"?>
<Relationships xmlns="http://schemas.openxmlformats.org/package/2006/relationships"><Relationship Id="rId1" Type="http://schemas.openxmlformats.org/officeDocument/2006/relationships/hyperlink" Target="#'10 (2)'!A1"/></Relationships>
</file>

<file path=xl/drawings/_rels/drawing20.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Content Master'!A1"/></Relationships>
</file>

<file path=xl/drawings/_rels/drawing21.xml.rels><?xml version="1.0" encoding="UTF-8" standalone="yes"?>
<Relationships xmlns="http://schemas.openxmlformats.org/package/2006/relationships"><Relationship Id="rId1" Type="http://schemas.openxmlformats.org/officeDocument/2006/relationships/hyperlink" Target="#'1 (2)'!A1"/></Relationships>
</file>

<file path=xl/drawings/_rels/drawing22.xml.rels><?xml version="1.0" encoding="UTF-8" standalone="yes"?>
<Relationships xmlns="http://schemas.openxmlformats.org/package/2006/relationships"><Relationship Id="rId1" Type="http://schemas.openxmlformats.org/officeDocument/2006/relationships/hyperlink" Target="#'Content Master'!A1"/></Relationships>
</file>

<file path=xl/drawings/_rels/drawing23.xml.rels><?xml version="1.0" encoding="UTF-8" standalone="yes"?>
<Relationships xmlns="http://schemas.openxmlformats.org/package/2006/relationships"><Relationship Id="rId8" Type="http://schemas.openxmlformats.org/officeDocument/2006/relationships/hyperlink" Target="#'7 (2)'!A1"/><Relationship Id="rId3" Type="http://schemas.openxmlformats.org/officeDocument/2006/relationships/hyperlink" Target="#'2 (2)'!A1"/><Relationship Id="rId7" Type="http://schemas.openxmlformats.org/officeDocument/2006/relationships/hyperlink" Target="#'8 (2)'!A1"/><Relationship Id="rId2" Type="http://schemas.openxmlformats.org/officeDocument/2006/relationships/hyperlink" Target="#'1 (2)'!A1"/><Relationship Id="rId1" Type="http://schemas.openxmlformats.org/officeDocument/2006/relationships/hyperlink" Target="#FirstPage!A1"/><Relationship Id="rId6" Type="http://schemas.openxmlformats.org/officeDocument/2006/relationships/hyperlink" Target="#'4 (2)'!A1"/><Relationship Id="rId11" Type="http://schemas.openxmlformats.org/officeDocument/2006/relationships/hyperlink" Target="#'6 (2)'!A1"/><Relationship Id="rId5" Type="http://schemas.openxmlformats.org/officeDocument/2006/relationships/hyperlink" Target="#'3 (2)'!A1"/><Relationship Id="rId10" Type="http://schemas.openxmlformats.org/officeDocument/2006/relationships/hyperlink" Target="#'10 (2)'!A1"/><Relationship Id="rId4" Type="http://schemas.openxmlformats.org/officeDocument/2006/relationships/hyperlink" Target="#'5 (2)'!A1"/><Relationship Id="rId9" Type="http://schemas.openxmlformats.org/officeDocument/2006/relationships/hyperlink" Target="#'9 (2)'!A1"/></Relationships>
</file>

<file path=xl/drawings/_rels/drawing3.xml.rels><?xml version="1.0" encoding="UTF-8" standalone="yes"?>
<Relationships xmlns="http://schemas.openxmlformats.org/package/2006/relationships"><Relationship Id="rId2" Type="http://schemas.openxmlformats.org/officeDocument/2006/relationships/hyperlink" Target="#Table!A1"/><Relationship Id="rId1" Type="http://schemas.openxmlformats.org/officeDocument/2006/relationships/hyperlink" Target="#'9 (2)'!A1"/></Relationships>
</file>

<file path=xl/drawings/_rels/drawing4.xml.rels><?xml version="1.0" encoding="UTF-8" standalone="yes"?>
<Relationships xmlns="http://schemas.openxmlformats.org/package/2006/relationships"><Relationship Id="rId2" Type="http://schemas.openxmlformats.org/officeDocument/2006/relationships/hyperlink" Target="#'Calculator 9'!A1"/><Relationship Id="rId1" Type="http://schemas.openxmlformats.org/officeDocument/2006/relationships/hyperlink" Target="#'Content Master'!A1"/></Relationships>
</file>

<file path=xl/drawings/_rels/drawing5.xml.rels><?xml version="1.0" encoding="UTF-8" standalone="yes"?>
<Relationships xmlns="http://schemas.openxmlformats.org/package/2006/relationships"><Relationship Id="rId1" Type="http://schemas.openxmlformats.org/officeDocument/2006/relationships/hyperlink" Target="#'9 (2)'!A1"/></Relationships>
</file>

<file path=xl/drawings/_rels/drawing6.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Content Master'!A1"/></Relationships>
</file>

<file path=xl/drawings/_rels/drawing7.xml.rels><?xml version="1.0" encoding="UTF-8" standalone="yes"?>
<Relationships xmlns="http://schemas.openxmlformats.org/package/2006/relationships"><Relationship Id="rId1" Type="http://schemas.openxmlformats.org/officeDocument/2006/relationships/hyperlink" Target="#'8 (2)'!A1"/></Relationships>
</file>

<file path=xl/drawings/_rels/drawing8.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Content Master'!A1"/></Relationships>
</file>

<file path=xl/drawings/_rels/drawing9.xml.rels><?xml version="1.0" encoding="UTF-8" standalone="yes"?>
<Relationships xmlns="http://schemas.openxmlformats.org/package/2006/relationships"><Relationship Id="rId1" Type="http://schemas.openxmlformats.org/officeDocument/2006/relationships/hyperlink" Target="#'7 (2)'!A1"/></Relationships>
</file>

<file path=xl/drawings/drawing1.xml><?xml version="1.0" encoding="utf-8"?>
<xdr:wsDr xmlns:xdr="http://schemas.openxmlformats.org/drawingml/2006/spreadsheetDrawing" xmlns:a="http://schemas.openxmlformats.org/drawingml/2006/main">
  <xdr:twoCellAnchor>
    <xdr:from>
      <xdr:col>4</xdr:col>
      <xdr:colOff>212724</xdr:colOff>
      <xdr:row>1</xdr:row>
      <xdr:rowOff>171449</xdr:rowOff>
    </xdr:from>
    <xdr:to>
      <xdr:col>12</xdr:col>
      <xdr:colOff>190500</xdr:colOff>
      <xdr:row>5</xdr:row>
      <xdr:rowOff>114300</xdr:rowOff>
    </xdr:to>
    <xdr:sp macro="" textlink="">
      <xdr:nvSpPr>
        <xdr:cNvPr id="2" name="Rounded Rectangle 2">
          <a:extLst>
            <a:ext uri="{FF2B5EF4-FFF2-40B4-BE49-F238E27FC236}">
              <a16:creationId xmlns:a16="http://schemas.microsoft.com/office/drawing/2014/main" id="{5B474FFA-8043-4A3D-9794-4BC1C6063709}"/>
            </a:ext>
          </a:extLst>
        </xdr:cNvPr>
        <xdr:cNvSpPr/>
      </xdr:nvSpPr>
      <xdr:spPr>
        <a:xfrm>
          <a:off x="2712084" y="354329"/>
          <a:ext cx="5403216" cy="6743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 </a:t>
          </a:r>
          <a:r>
            <a:rPr lang="en-US" sz="3200" b="0" i="0">
              <a:solidFill>
                <a:schemeClr val="accent4">
                  <a:lumMod val="50000"/>
                </a:schemeClr>
              </a:solidFill>
              <a:latin typeface="Lucida Bright" panose="02040602050505020304" pitchFamily="18" charset="0"/>
              <a:cs typeface="FrankRuehl" panose="020E0503060101010101" pitchFamily="34" charset="-79"/>
            </a:rPr>
            <a:t>Problem</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r>
            <a:rPr lang="en-US" sz="3200" b="0" i="0" baseline="0">
              <a:solidFill>
                <a:srgbClr val="C00000"/>
              </a:solidFill>
              <a:latin typeface="Lucida Bright" panose="02040602050505020304" pitchFamily="18" charset="0"/>
              <a:cs typeface="FrankRuehl" panose="020E0503060101010101" pitchFamily="34" charset="-79"/>
            </a:rPr>
            <a:t>10</a:t>
          </a:r>
          <a:endParaRPr lang="en-US" sz="3200" b="0" i="0">
            <a:solidFill>
              <a:srgbClr val="C00000"/>
            </a:solidFill>
            <a:latin typeface="Lucida Bright" panose="02040602050505020304" pitchFamily="18" charset="0"/>
            <a:cs typeface="FrankRuehl" panose="020E0503060101010101" pitchFamily="34" charset="-79"/>
          </a:endParaRPr>
        </a:p>
      </xdr:txBody>
    </xdr:sp>
    <xdr:clientData/>
  </xdr:twoCellAnchor>
  <xdr:twoCellAnchor>
    <xdr:from>
      <xdr:col>13</xdr:col>
      <xdr:colOff>48345</xdr:colOff>
      <xdr:row>7</xdr:row>
      <xdr:rowOff>58319</xdr:rowOff>
    </xdr:from>
    <xdr:to>
      <xdr:col>13</xdr:col>
      <xdr:colOff>48345</xdr:colOff>
      <xdr:row>42</xdr:row>
      <xdr:rowOff>214312</xdr:rowOff>
    </xdr:to>
    <xdr:cxnSp macro="">
      <xdr:nvCxnSpPr>
        <xdr:cNvPr id="3" name="Straight Connector 2">
          <a:extLst>
            <a:ext uri="{FF2B5EF4-FFF2-40B4-BE49-F238E27FC236}">
              <a16:creationId xmlns:a16="http://schemas.microsoft.com/office/drawing/2014/main" id="{1CBA5CA1-ACAB-4F7E-BB47-F5A7506D2058}"/>
            </a:ext>
          </a:extLst>
        </xdr:cNvPr>
        <xdr:cNvCxnSpPr/>
      </xdr:nvCxnSpPr>
      <xdr:spPr>
        <a:xfrm>
          <a:off x="9024705" y="1338479"/>
          <a:ext cx="0" cy="725783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2</xdr:col>
      <xdr:colOff>261937</xdr:colOff>
      <xdr:row>7</xdr:row>
      <xdr:rowOff>120423</xdr:rowOff>
    </xdr:from>
    <xdr:to>
      <xdr:col>12</xdr:col>
      <xdr:colOff>333374</xdr:colOff>
      <xdr:row>33</xdr:row>
      <xdr:rowOff>59531</xdr:rowOff>
    </xdr:to>
    <xdr:pic>
      <xdr:nvPicPr>
        <xdr:cNvPr id="4" name="Picture 3">
          <a:extLst>
            <a:ext uri="{FF2B5EF4-FFF2-40B4-BE49-F238E27FC236}">
              <a16:creationId xmlns:a16="http://schemas.microsoft.com/office/drawing/2014/main" id="{278D2C8A-9AD8-4FDA-A9BF-D05F1F0A4003}"/>
            </a:ext>
          </a:extLst>
        </xdr:cNvPr>
        <xdr:cNvPicPr>
          <a:picLocks noChangeAspect="1"/>
        </xdr:cNvPicPr>
      </xdr:nvPicPr>
      <xdr:blipFill>
        <a:blip xmlns:r="http://schemas.openxmlformats.org/officeDocument/2006/relationships" r:embed="rId1"/>
        <a:stretch>
          <a:fillRect/>
        </a:stretch>
      </xdr:blipFill>
      <xdr:spPr>
        <a:xfrm>
          <a:off x="1511617" y="1400583"/>
          <a:ext cx="6746557" cy="4732088"/>
        </a:xfrm>
        <a:prstGeom prst="rect">
          <a:avLst/>
        </a:prstGeom>
        <a:scene3d>
          <a:camera prst="orthographicFront"/>
          <a:lightRig rig="threePt" dir="t"/>
        </a:scene3d>
        <a:sp3d>
          <a:bevelT w="114300" prst="hardEdge"/>
        </a:sp3d>
      </xdr:spPr>
    </xdr:pic>
    <xdr:clientData/>
  </xdr:twoCellAnchor>
  <xdr:twoCellAnchor>
    <xdr:from>
      <xdr:col>2</xdr:col>
      <xdr:colOff>238466</xdr:colOff>
      <xdr:row>34</xdr:row>
      <xdr:rowOff>68715</xdr:rowOff>
    </xdr:from>
    <xdr:to>
      <xdr:col>12</xdr:col>
      <xdr:colOff>358208</xdr:colOff>
      <xdr:row>38</xdr:row>
      <xdr:rowOff>149680</xdr:rowOff>
    </xdr:to>
    <xdr:sp macro="" textlink="">
      <xdr:nvSpPr>
        <xdr:cNvPr id="5" name="TextBox 4">
          <a:extLst>
            <a:ext uri="{FF2B5EF4-FFF2-40B4-BE49-F238E27FC236}">
              <a16:creationId xmlns:a16="http://schemas.microsoft.com/office/drawing/2014/main" id="{53841B72-F369-4DDF-A7B2-5F959C7C7DF9}"/>
            </a:ext>
          </a:extLst>
        </xdr:cNvPr>
        <xdr:cNvSpPr txBox="1"/>
      </xdr:nvSpPr>
      <xdr:spPr>
        <a:xfrm>
          <a:off x="1488146" y="6469515"/>
          <a:ext cx="6794862" cy="124682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baseline="0">
              <a:latin typeface="Lucida Bright" panose="02040602050505020304" pitchFamily="18" charset="0"/>
            </a:rPr>
            <a:t>What is the exact overall reliability of the serial system consisting of </a:t>
          </a:r>
          <a:r>
            <a:rPr lang="en-US" sz="2000" b="0" i="0" baseline="0">
              <a:solidFill>
                <a:srgbClr val="FF0000"/>
              </a:solidFill>
              <a:latin typeface="Lucida Bright" panose="02040602050505020304" pitchFamily="18" charset="0"/>
            </a:rPr>
            <a:t>50</a:t>
          </a:r>
          <a:r>
            <a:rPr lang="en-US" sz="2000" b="0" i="0" baseline="0">
              <a:latin typeface="Lucida Bright" panose="02040602050505020304" pitchFamily="18" charset="0"/>
            </a:rPr>
            <a:t> components each having the reliability of </a:t>
          </a:r>
          <a:r>
            <a:rPr lang="en-US" sz="2000" b="0" i="0" baseline="0">
              <a:solidFill>
                <a:srgbClr val="FF0000"/>
              </a:solidFill>
              <a:latin typeface="Lucida Bright" panose="02040602050505020304" pitchFamily="18" charset="0"/>
            </a:rPr>
            <a:t>98.5%</a:t>
          </a:r>
          <a:r>
            <a:rPr lang="en-US" sz="2000" b="0" i="0" baseline="0">
              <a:latin typeface="Lucida Bright" panose="02040602050505020304" pitchFamily="18" charset="0"/>
            </a:rPr>
            <a:t>?</a:t>
          </a:r>
        </a:p>
      </xdr:txBody>
    </xdr:sp>
    <xdr:clientData/>
  </xdr:twoCellAnchor>
  <xdr:twoCellAnchor>
    <xdr:from>
      <xdr:col>13</xdr:col>
      <xdr:colOff>904875</xdr:colOff>
      <xdr:row>2</xdr:row>
      <xdr:rowOff>11906</xdr:rowOff>
    </xdr:from>
    <xdr:to>
      <xdr:col>21</xdr:col>
      <xdr:colOff>178594</xdr:colOff>
      <xdr:row>6</xdr:row>
      <xdr:rowOff>71438</xdr:rowOff>
    </xdr:to>
    <xdr:sp macro="" textlink="">
      <xdr:nvSpPr>
        <xdr:cNvPr id="6" name="Rounded Rectangle 4">
          <a:extLst>
            <a:ext uri="{FF2B5EF4-FFF2-40B4-BE49-F238E27FC236}">
              <a16:creationId xmlns:a16="http://schemas.microsoft.com/office/drawing/2014/main" id="{C96E37F4-1EC3-4795-872D-F8E4D8EC1DC0}"/>
            </a:ext>
          </a:extLst>
        </xdr:cNvPr>
        <xdr:cNvSpPr/>
      </xdr:nvSpPr>
      <xdr:spPr>
        <a:xfrm>
          <a:off x="9881235" y="377666"/>
          <a:ext cx="3967639" cy="79105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Workspce</a:t>
          </a:r>
        </a:p>
      </xdr:txBody>
    </xdr:sp>
    <xdr:clientData/>
  </xdr:twoCellAnchor>
  <xdr:twoCellAnchor>
    <xdr:from>
      <xdr:col>0</xdr:col>
      <xdr:colOff>250031</xdr:colOff>
      <xdr:row>0</xdr:row>
      <xdr:rowOff>119065</xdr:rowOff>
    </xdr:from>
    <xdr:to>
      <xdr:col>2</xdr:col>
      <xdr:colOff>297656</xdr:colOff>
      <xdr:row>6</xdr:row>
      <xdr:rowOff>11906</xdr:rowOff>
    </xdr:to>
    <xdr:sp macro="" textlink="">
      <xdr:nvSpPr>
        <xdr:cNvPr id="7" name="Left Arrow 1">
          <a:hlinkClick xmlns:r="http://schemas.openxmlformats.org/officeDocument/2006/relationships" r:id="rId2"/>
          <a:extLst>
            <a:ext uri="{FF2B5EF4-FFF2-40B4-BE49-F238E27FC236}">
              <a16:creationId xmlns:a16="http://schemas.microsoft.com/office/drawing/2014/main" id="{065485EF-1BB0-4043-8280-3D4AB4DA3991}"/>
            </a:ext>
          </a:extLst>
        </xdr:cNvPr>
        <xdr:cNvSpPr/>
      </xdr:nvSpPr>
      <xdr:spPr>
        <a:xfrm>
          <a:off x="250031" y="119065"/>
          <a:ext cx="1297305" cy="99012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10</xdr:col>
      <xdr:colOff>500062</xdr:colOff>
      <xdr:row>27</xdr:row>
      <xdr:rowOff>166689</xdr:rowOff>
    </xdr:from>
    <xdr:to>
      <xdr:col>11</xdr:col>
      <xdr:colOff>476250</xdr:colOff>
      <xdr:row>29</xdr:row>
      <xdr:rowOff>142876</xdr:rowOff>
    </xdr:to>
    <xdr:sp macro="" textlink="">
      <xdr:nvSpPr>
        <xdr:cNvPr id="8" name="Rectangle 7">
          <a:extLst>
            <a:ext uri="{FF2B5EF4-FFF2-40B4-BE49-F238E27FC236}">
              <a16:creationId xmlns:a16="http://schemas.microsoft.com/office/drawing/2014/main" id="{14DD09DC-5AEA-4404-9460-41279B668DE8}"/>
            </a:ext>
          </a:extLst>
        </xdr:cNvPr>
        <xdr:cNvSpPr/>
      </xdr:nvSpPr>
      <xdr:spPr>
        <a:xfrm>
          <a:off x="6748462" y="5142549"/>
          <a:ext cx="601028" cy="34194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1"/>
              </a:solidFill>
            </a:rPr>
            <a:t>(R)</a:t>
          </a:r>
        </a:p>
      </xdr:txBody>
    </xdr:sp>
    <xdr:clientData/>
  </xdr:twoCellAnchor>
  <xdr:twoCellAnchor>
    <xdr:from>
      <xdr:col>23</xdr:col>
      <xdr:colOff>0</xdr:colOff>
      <xdr:row>2</xdr:row>
      <xdr:rowOff>1</xdr:rowOff>
    </xdr:from>
    <xdr:to>
      <xdr:col>26</xdr:col>
      <xdr:colOff>140154</xdr:colOff>
      <xdr:row>6</xdr:row>
      <xdr:rowOff>108858</xdr:rowOff>
    </xdr:to>
    <xdr:sp macro="" textlink="">
      <xdr:nvSpPr>
        <xdr:cNvPr id="10" name="Rounded Rectangle 4">
          <a:hlinkClick xmlns:r="http://schemas.openxmlformats.org/officeDocument/2006/relationships" r:id="rId3"/>
          <a:extLst>
            <a:ext uri="{FF2B5EF4-FFF2-40B4-BE49-F238E27FC236}">
              <a16:creationId xmlns:a16="http://schemas.microsoft.com/office/drawing/2014/main" id="{DE15D38E-1F53-4B05-B7CB-50E3B9D5E895}"/>
            </a:ext>
          </a:extLst>
        </xdr:cNvPr>
        <xdr:cNvSpPr/>
      </xdr:nvSpPr>
      <xdr:spPr>
        <a:xfrm>
          <a:off x="14488886" y="370115"/>
          <a:ext cx="1903639" cy="849086"/>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293188</xdr:colOff>
      <xdr:row>3</xdr:row>
      <xdr:rowOff>171450</xdr:rowOff>
    </xdr:from>
    <xdr:to>
      <xdr:col>14</xdr:col>
      <xdr:colOff>293188</xdr:colOff>
      <xdr:row>35</xdr:row>
      <xdr:rowOff>93890</xdr:rowOff>
    </xdr:to>
    <xdr:cxnSp macro="">
      <xdr:nvCxnSpPr>
        <xdr:cNvPr id="2" name="Straight Connector 1">
          <a:extLst>
            <a:ext uri="{FF2B5EF4-FFF2-40B4-BE49-F238E27FC236}">
              <a16:creationId xmlns:a16="http://schemas.microsoft.com/office/drawing/2014/main" id="{3FD6F014-A3CE-4F15-8AB1-656CE7F82369}"/>
            </a:ext>
          </a:extLst>
        </xdr:cNvPr>
        <xdr:cNvCxnSpPr/>
      </xdr:nvCxnSpPr>
      <xdr:spPr>
        <a:xfrm flipH="1">
          <a:off x="9787708" y="720090"/>
          <a:ext cx="0" cy="76034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187324</xdr:colOff>
      <xdr:row>3</xdr:row>
      <xdr:rowOff>31749</xdr:rowOff>
    </xdr:from>
    <xdr:to>
      <xdr:col>11</xdr:col>
      <xdr:colOff>431800</xdr:colOff>
      <xdr:row>7</xdr:row>
      <xdr:rowOff>25400</xdr:rowOff>
    </xdr:to>
    <xdr:sp macro="" textlink="">
      <xdr:nvSpPr>
        <xdr:cNvPr id="3" name="Rounded Rectangle 3">
          <a:extLst>
            <a:ext uri="{FF2B5EF4-FFF2-40B4-BE49-F238E27FC236}">
              <a16:creationId xmlns:a16="http://schemas.microsoft.com/office/drawing/2014/main" id="{FD01A87F-1441-4211-ADC2-3959CC6032AC}"/>
            </a:ext>
          </a:extLst>
        </xdr:cNvPr>
        <xdr:cNvSpPr/>
      </xdr:nvSpPr>
      <xdr:spPr>
        <a:xfrm>
          <a:off x="2686684" y="580389"/>
          <a:ext cx="468693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6</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15</xdr:col>
      <xdr:colOff>45357</xdr:colOff>
      <xdr:row>2</xdr:row>
      <xdr:rowOff>151947</xdr:rowOff>
    </xdr:from>
    <xdr:to>
      <xdr:col>21</xdr:col>
      <xdr:colOff>489857</xdr:colOff>
      <xdr:row>7</xdr:row>
      <xdr:rowOff>104322</xdr:rowOff>
    </xdr:to>
    <xdr:sp macro="" textlink="">
      <xdr:nvSpPr>
        <xdr:cNvPr id="4" name="Rounded Rectangle 4">
          <a:extLst>
            <a:ext uri="{FF2B5EF4-FFF2-40B4-BE49-F238E27FC236}">
              <a16:creationId xmlns:a16="http://schemas.microsoft.com/office/drawing/2014/main" id="{4BB69466-ECFE-4B4A-86CA-4B47C385CAF0}"/>
            </a:ext>
          </a:extLst>
        </xdr:cNvPr>
        <xdr:cNvSpPr/>
      </xdr:nvSpPr>
      <xdr:spPr>
        <a:xfrm>
          <a:off x="10301877" y="517707"/>
          <a:ext cx="3675380" cy="8667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444500</xdr:colOff>
      <xdr:row>10</xdr:row>
      <xdr:rowOff>127000</xdr:rowOff>
    </xdr:from>
    <xdr:to>
      <xdr:col>13</xdr:col>
      <xdr:colOff>270681</xdr:colOff>
      <xdr:row>22</xdr:row>
      <xdr:rowOff>108858</xdr:rowOff>
    </xdr:to>
    <xdr:sp macro="" textlink="">
      <xdr:nvSpPr>
        <xdr:cNvPr id="5" name="TextBox 4">
          <a:extLst>
            <a:ext uri="{FF2B5EF4-FFF2-40B4-BE49-F238E27FC236}">
              <a16:creationId xmlns:a16="http://schemas.microsoft.com/office/drawing/2014/main" id="{8FD67C91-EA96-4778-9BF1-7C3B2A1F1F72}"/>
            </a:ext>
          </a:extLst>
        </xdr:cNvPr>
        <xdr:cNvSpPr txBox="1"/>
      </xdr:nvSpPr>
      <xdr:spPr>
        <a:xfrm>
          <a:off x="444500" y="1955800"/>
          <a:ext cx="8558701" cy="2824118"/>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Lucida Bright" panose="02040602050505020304" pitchFamily="18" charset="0"/>
            </a:rPr>
            <a:t>A serial system is assembled in house from </a:t>
          </a:r>
          <a:r>
            <a:rPr lang="en-US" sz="2400" b="0" i="0" baseline="0">
              <a:solidFill>
                <a:srgbClr val="FF0000"/>
              </a:solidFill>
              <a:latin typeface="Lucida Bright" panose="02040602050505020304" pitchFamily="18" charset="0"/>
            </a:rPr>
            <a:t>70</a:t>
          </a:r>
          <a:r>
            <a:rPr lang="en-US" sz="2400" b="0" i="0" baseline="0">
              <a:latin typeface="Lucida Bright" panose="02040602050505020304" pitchFamily="18" charset="0"/>
            </a:rPr>
            <a:t> parts. To be successful in the marketplace the system has to have </a:t>
          </a:r>
          <a:r>
            <a:rPr lang="en-US" sz="2400" b="0" i="0" baseline="0">
              <a:solidFill>
                <a:srgbClr val="FF0000"/>
              </a:solidFill>
              <a:latin typeface="Lucida Bright" panose="02040602050505020304" pitchFamily="18" charset="0"/>
            </a:rPr>
            <a:t>three sigma </a:t>
          </a:r>
          <a:r>
            <a:rPr lang="en-US" sz="2400" b="0" i="0" baseline="0">
              <a:latin typeface="Lucida Bright" panose="02040602050505020304" pitchFamily="18" charset="0"/>
            </a:rPr>
            <a:t>reliability.</a:t>
          </a:r>
        </a:p>
        <a:p>
          <a:r>
            <a:rPr lang="en-US" sz="2400" b="0" i="0" baseline="0">
              <a:latin typeface="Lucida Bright" panose="02040602050505020304" pitchFamily="18" charset="0"/>
            </a:rPr>
            <a:t> </a:t>
          </a:r>
        </a:p>
        <a:p>
          <a:r>
            <a:rPr lang="en-US" sz="2400" b="0" i="0" baseline="0">
              <a:latin typeface="Lucida Bright" panose="02040602050505020304" pitchFamily="18" charset="0"/>
            </a:rPr>
            <a:t>What level of reliability of each part is necessary to achieve that level of the overall performance?</a:t>
          </a:r>
        </a:p>
      </xdr:txBody>
    </xdr:sp>
    <xdr:clientData/>
  </xdr:twoCellAnchor>
  <xdr:twoCellAnchor>
    <xdr:from>
      <xdr:col>0</xdr:col>
      <xdr:colOff>365125</xdr:colOff>
      <xdr:row>1</xdr:row>
      <xdr:rowOff>47625</xdr:rowOff>
    </xdr:from>
    <xdr:to>
      <xdr:col>3</xdr:col>
      <xdr:colOff>98425</xdr:colOff>
      <xdr:row>7</xdr:row>
      <xdr:rowOff>159204</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DC1C6C48-1078-413F-A22F-18269BD44E5A}"/>
            </a:ext>
          </a:extLst>
        </xdr:cNvPr>
        <xdr:cNvSpPr/>
      </xdr:nvSpPr>
      <xdr:spPr>
        <a:xfrm>
          <a:off x="365125" y="230505"/>
          <a:ext cx="1607820" cy="12088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23</xdr:col>
      <xdr:colOff>0</xdr:colOff>
      <xdr:row>3</xdr:row>
      <xdr:rowOff>1</xdr:rowOff>
    </xdr:from>
    <xdr:to>
      <xdr:col>26</xdr:col>
      <xdr:colOff>368753</xdr:colOff>
      <xdr:row>7</xdr:row>
      <xdr:rowOff>54430</xdr:rowOff>
    </xdr:to>
    <xdr:sp macro="" textlink="">
      <xdr:nvSpPr>
        <xdr:cNvPr id="10" name="Rounded Rectangle 4">
          <a:hlinkClick xmlns:r="http://schemas.openxmlformats.org/officeDocument/2006/relationships" r:id="rId2"/>
          <a:extLst>
            <a:ext uri="{FF2B5EF4-FFF2-40B4-BE49-F238E27FC236}">
              <a16:creationId xmlns:a16="http://schemas.microsoft.com/office/drawing/2014/main" id="{F752B5E8-60F9-485E-9010-BBD6F5600FE9}"/>
            </a:ext>
          </a:extLst>
        </xdr:cNvPr>
        <xdr:cNvSpPr/>
      </xdr:nvSpPr>
      <xdr:spPr>
        <a:xfrm>
          <a:off x="14521543" y="555172"/>
          <a:ext cx="1903639" cy="794658"/>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293188</xdr:colOff>
      <xdr:row>3</xdr:row>
      <xdr:rowOff>171450</xdr:rowOff>
    </xdr:from>
    <xdr:to>
      <xdr:col>14</xdr:col>
      <xdr:colOff>293188</xdr:colOff>
      <xdr:row>35</xdr:row>
      <xdr:rowOff>93890</xdr:rowOff>
    </xdr:to>
    <xdr:cxnSp macro="">
      <xdr:nvCxnSpPr>
        <xdr:cNvPr id="3" name="Straight Connector 2">
          <a:extLst>
            <a:ext uri="{FF2B5EF4-FFF2-40B4-BE49-F238E27FC236}">
              <a16:creationId xmlns:a16="http://schemas.microsoft.com/office/drawing/2014/main" id="{5B47FE64-4894-4546-BF73-76C2F0A0EAB8}"/>
            </a:ext>
          </a:extLst>
        </xdr:cNvPr>
        <xdr:cNvCxnSpPr/>
      </xdr:nvCxnSpPr>
      <xdr:spPr>
        <a:xfrm flipH="1">
          <a:off x="9586867" y="742950"/>
          <a:ext cx="0" cy="701176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7F1B85E7-9FC2-472B-9A87-DA7214F97A10}"/>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Check</a:t>
          </a: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6</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15</xdr:col>
      <xdr:colOff>45357</xdr:colOff>
      <xdr:row>2</xdr:row>
      <xdr:rowOff>151947</xdr:rowOff>
    </xdr:from>
    <xdr:to>
      <xdr:col>21</xdr:col>
      <xdr:colOff>489857</xdr:colOff>
      <xdr:row>7</xdr:row>
      <xdr:rowOff>104322</xdr:rowOff>
    </xdr:to>
    <xdr:sp macro="" textlink="">
      <xdr:nvSpPr>
        <xdr:cNvPr id="9" name="Rounded Rectangle 4">
          <a:extLst>
            <a:ext uri="{FF2B5EF4-FFF2-40B4-BE49-F238E27FC236}">
              <a16:creationId xmlns:a16="http://schemas.microsoft.com/office/drawing/2014/main" id="{5787F1F3-6F1E-4679-B580-93325A5E1801}"/>
            </a:ext>
          </a:extLst>
        </xdr:cNvPr>
        <xdr:cNvSpPr/>
      </xdr:nvSpPr>
      <xdr:spPr>
        <a:xfrm>
          <a:off x="10087428" y="532947"/>
          <a:ext cx="3601358"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365125</xdr:colOff>
      <xdr:row>1</xdr:row>
      <xdr:rowOff>47625</xdr:rowOff>
    </xdr:from>
    <xdr:to>
      <xdr:col>3</xdr:col>
      <xdr:colOff>98425</xdr:colOff>
      <xdr:row>7</xdr:row>
      <xdr:rowOff>159204</xdr:rowOff>
    </xdr:to>
    <xdr:sp macro="" textlink="">
      <xdr:nvSpPr>
        <xdr:cNvPr id="14" name="Left Arrow 1">
          <a:hlinkClick xmlns:r="http://schemas.openxmlformats.org/officeDocument/2006/relationships" r:id="rId1"/>
          <a:extLst>
            <a:ext uri="{FF2B5EF4-FFF2-40B4-BE49-F238E27FC236}">
              <a16:creationId xmlns:a16="http://schemas.microsoft.com/office/drawing/2014/main" id="{FD9F5A87-594A-4618-A075-C3FE7A7105BB}"/>
            </a:ext>
          </a:extLst>
        </xdr:cNvPr>
        <xdr:cNvSpPr/>
      </xdr:nvSpPr>
      <xdr:spPr>
        <a:xfrm>
          <a:off x="365125" y="238125"/>
          <a:ext cx="1543050"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15</xdr:col>
      <xdr:colOff>380999</xdr:colOff>
      <xdr:row>19</xdr:row>
      <xdr:rowOff>176896</xdr:rowOff>
    </xdr:from>
    <xdr:to>
      <xdr:col>20</xdr:col>
      <xdr:colOff>122463</xdr:colOff>
      <xdr:row>22</xdr:row>
      <xdr:rowOff>149681</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5480AA0-EF32-418C-B283-3D28EDC249E2}"/>
                </a:ext>
              </a:extLst>
            </xdr:cNvPr>
            <xdr:cNvSpPr txBox="1"/>
          </xdr:nvSpPr>
          <xdr:spPr>
            <a:xfrm>
              <a:off x="10423070" y="4218217"/>
              <a:ext cx="2367643" cy="734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a:t>
              </a:r>
              <a14:m>
                <m:oMath xmlns:m="http://schemas.openxmlformats.org/officeDocument/2006/math">
                  <m:sSup>
                    <m:sSupPr>
                      <m:ctrlPr>
                        <a:rPr lang="en-US" sz="2800" i="1">
                          <a:latin typeface="Cambria Math" panose="02040503050406030204" pitchFamily="18" charset="0"/>
                        </a:rPr>
                      </m:ctrlPr>
                    </m:sSupPr>
                    <m:e>
                      <m:r>
                        <a:rPr lang="en-US" sz="2800" b="0" i="1">
                          <a:latin typeface="Cambria Math" panose="02040503050406030204" pitchFamily="18" charset="0"/>
                        </a:rPr>
                        <m:t>0.9973)</m:t>
                      </m:r>
                    </m:e>
                    <m:sup>
                      <m:r>
                        <a:rPr lang="en-US" sz="2800" b="0" i="1">
                          <a:latin typeface="Cambria Math" panose="02040503050406030204" pitchFamily="18" charset="0"/>
                        </a:rPr>
                        <m:t>0.0143</m:t>
                      </m:r>
                    </m:sup>
                  </m:sSup>
                </m:oMath>
              </a14:m>
              <a:r>
                <a:rPr lang="en-US" sz="2800"/>
                <a:t>=</a:t>
              </a:r>
            </a:p>
          </xdr:txBody>
        </xdr:sp>
      </mc:Choice>
      <mc:Fallback xmlns="">
        <xdr:sp macro="" textlink="">
          <xdr:nvSpPr>
            <xdr:cNvPr id="2" name="TextBox 1">
              <a:extLst>
                <a:ext uri="{FF2B5EF4-FFF2-40B4-BE49-F238E27FC236}">
                  <a16:creationId xmlns:a16="http://schemas.microsoft.com/office/drawing/2014/main" id="{B5480AA0-EF32-418C-B283-3D28EDC249E2}"/>
                </a:ext>
              </a:extLst>
            </xdr:cNvPr>
            <xdr:cNvSpPr txBox="1"/>
          </xdr:nvSpPr>
          <xdr:spPr>
            <a:xfrm>
              <a:off x="10423070" y="4218217"/>
              <a:ext cx="2367643" cy="734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a:t>
              </a:r>
              <a:r>
                <a:rPr lang="en-US" sz="2800" i="0">
                  <a:latin typeface="Cambria Math" panose="02040503050406030204" pitchFamily="18" charset="0"/>
                </a:rPr>
                <a:t>〖</a:t>
              </a:r>
              <a:r>
                <a:rPr lang="en-US" sz="2800" b="0" i="0">
                  <a:latin typeface="Cambria Math" panose="02040503050406030204" pitchFamily="18" charset="0"/>
                </a:rPr>
                <a:t>0.9973)〗^0.0143</a:t>
              </a:r>
              <a:r>
                <a:rPr lang="en-US" sz="2800"/>
                <a:t>=</a:t>
              </a:r>
            </a:p>
          </xdr:txBody>
        </xdr:sp>
      </mc:Fallback>
    </mc:AlternateContent>
    <xdr:clientData/>
  </xdr:twoCellAnchor>
  <xdr:twoCellAnchor>
    <xdr:from>
      <xdr:col>15</xdr:col>
      <xdr:colOff>381000</xdr:colOff>
      <xdr:row>10</xdr:row>
      <xdr:rowOff>81642</xdr:rowOff>
    </xdr:from>
    <xdr:to>
      <xdr:col>20</xdr:col>
      <xdr:colOff>54428</xdr:colOff>
      <xdr:row>13</xdr:row>
      <xdr:rowOff>136070</xdr:rowOff>
    </xdr:to>
    <xdr:sp macro="" textlink="">
      <xdr:nvSpPr>
        <xdr:cNvPr id="8" name="TextBox 7">
          <a:extLst>
            <a:ext uri="{FF2B5EF4-FFF2-40B4-BE49-F238E27FC236}">
              <a16:creationId xmlns:a16="http://schemas.microsoft.com/office/drawing/2014/main" id="{DADD2BD7-0FC2-4F01-95FA-422D3908DD86}"/>
            </a:ext>
          </a:extLst>
        </xdr:cNvPr>
        <xdr:cNvSpPr txBox="1"/>
      </xdr:nvSpPr>
      <xdr:spPr>
        <a:xfrm>
          <a:off x="10423071" y="1986642"/>
          <a:ext cx="2299607" cy="734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1/70=</a:t>
          </a:r>
        </a:p>
      </xdr:txBody>
    </xdr:sp>
    <xdr:clientData/>
  </xdr:twoCellAnchor>
  <xdr:twoCellAnchor>
    <xdr:from>
      <xdr:col>15</xdr:col>
      <xdr:colOff>408215</xdr:colOff>
      <xdr:row>14</xdr:row>
      <xdr:rowOff>190499</xdr:rowOff>
    </xdr:from>
    <xdr:to>
      <xdr:col>20</xdr:col>
      <xdr:colOff>81643</xdr:colOff>
      <xdr:row>17</xdr:row>
      <xdr:rowOff>217713</xdr:rowOff>
    </xdr:to>
    <xdr:sp macro="" textlink="">
      <xdr:nvSpPr>
        <xdr:cNvPr id="10" name="TextBox 9">
          <a:extLst>
            <a:ext uri="{FF2B5EF4-FFF2-40B4-BE49-F238E27FC236}">
              <a16:creationId xmlns:a16="http://schemas.microsoft.com/office/drawing/2014/main" id="{C3890225-B259-4A8A-9201-256393FFF042}"/>
            </a:ext>
          </a:extLst>
        </xdr:cNvPr>
        <xdr:cNvSpPr txBox="1"/>
      </xdr:nvSpPr>
      <xdr:spPr>
        <a:xfrm>
          <a:off x="10450286" y="3007178"/>
          <a:ext cx="2299607" cy="734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t>3</a:t>
          </a:r>
          <a:r>
            <a:rPr lang="el-GR" sz="2800"/>
            <a:t>σ</a:t>
          </a:r>
          <a:r>
            <a:rPr lang="en-US" sz="2800"/>
            <a:t> = 0.9973</a:t>
          </a:r>
        </a:p>
      </xdr:txBody>
    </xdr:sp>
    <xdr:clientData/>
  </xdr:twoCellAnchor>
  <xdr:twoCellAnchor>
    <xdr:from>
      <xdr:col>1</xdr:col>
      <xdr:colOff>152400</xdr:colOff>
      <xdr:row>11</xdr:row>
      <xdr:rowOff>32657</xdr:rowOff>
    </xdr:from>
    <xdr:to>
      <xdr:col>13</xdr:col>
      <xdr:colOff>599067</xdr:colOff>
      <xdr:row>22</xdr:row>
      <xdr:rowOff>199573</xdr:rowOff>
    </xdr:to>
    <xdr:sp macro="" textlink="">
      <xdr:nvSpPr>
        <xdr:cNvPr id="5" name="TextBox 4">
          <a:extLst>
            <a:ext uri="{FF2B5EF4-FFF2-40B4-BE49-F238E27FC236}">
              <a16:creationId xmlns:a16="http://schemas.microsoft.com/office/drawing/2014/main" id="{7F622DCD-B1FD-4751-8736-B69F907BBB70}"/>
            </a:ext>
          </a:extLst>
        </xdr:cNvPr>
        <xdr:cNvSpPr txBox="1"/>
      </xdr:nvSpPr>
      <xdr:spPr>
        <a:xfrm>
          <a:off x="772886" y="2068286"/>
          <a:ext cx="8512981" cy="284480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baseline="0">
              <a:latin typeface="Lucida Bright" panose="02040602050505020304" pitchFamily="18" charset="0"/>
            </a:rPr>
            <a:t>A serial system is assembled in house from </a:t>
          </a:r>
          <a:r>
            <a:rPr lang="en-US" sz="2400" b="0" i="0" baseline="0">
              <a:solidFill>
                <a:srgbClr val="FF0000"/>
              </a:solidFill>
              <a:latin typeface="Lucida Bright" panose="02040602050505020304" pitchFamily="18" charset="0"/>
            </a:rPr>
            <a:t>70</a:t>
          </a:r>
          <a:r>
            <a:rPr lang="en-US" sz="2400" b="0" i="0" baseline="0">
              <a:latin typeface="Lucida Bright" panose="02040602050505020304" pitchFamily="18" charset="0"/>
            </a:rPr>
            <a:t> parts. To be successful in the marketplace the system has to have </a:t>
          </a:r>
          <a:r>
            <a:rPr lang="en-US" sz="2400" b="0" i="0" baseline="0">
              <a:solidFill>
                <a:srgbClr val="FF0000"/>
              </a:solidFill>
              <a:latin typeface="Lucida Bright" panose="02040602050505020304" pitchFamily="18" charset="0"/>
            </a:rPr>
            <a:t>three sigma </a:t>
          </a:r>
          <a:r>
            <a:rPr lang="en-US" sz="2400" b="0" i="0" baseline="0">
              <a:latin typeface="Lucida Bright" panose="02040602050505020304" pitchFamily="18" charset="0"/>
            </a:rPr>
            <a:t>reliability.</a:t>
          </a:r>
        </a:p>
        <a:p>
          <a:r>
            <a:rPr lang="en-US" sz="2400" b="0" i="0" baseline="0">
              <a:latin typeface="Lucida Bright" panose="02040602050505020304" pitchFamily="18" charset="0"/>
            </a:rPr>
            <a:t> </a:t>
          </a:r>
        </a:p>
        <a:p>
          <a:r>
            <a:rPr lang="en-US" sz="2400" b="0" i="0" baseline="0">
              <a:latin typeface="Lucida Bright" panose="02040602050505020304" pitchFamily="18" charset="0"/>
            </a:rPr>
            <a:t>What level of reliability of each part is necessary to achieve that level of the overall performance?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514350</xdr:colOff>
      <xdr:row>2</xdr:row>
      <xdr:rowOff>135165</xdr:rowOff>
    </xdr:from>
    <xdr:to>
      <xdr:col>15</xdr:col>
      <xdr:colOff>546100</xdr:colOff>
      <xdr:row>31</xdr:row>
      <xdr:rowOff>183244</xdr:rowOff>
    </xdr:to>
    <xdr:cxnSp macro="">
      <xdr:nvCxnSpPr>
        <xdr:cNvPr id="2" name="Straight Connector 1">
          <a:extLst>
            <a:ext uri="{FF2B5EF4-FFF2-40B4-BE49-F238E27FC236}">
              <a16:creationId xmlns:a16="http://schemas.microsoft.com/office/drawing/2014/main" id="{26CC6297-FEBC-4DB0-A7B3-1759F69EA88B}"/>
            </a:ext>
          </a:extLst>
        </xdr:cNvPr>
        <xdr:cNvCxnSpPr/>
      </xdr:nvCxnSpPr>
      <xdr:spPr>
        <a:xfrm>
          <a:off x="10115550" y="505279"/>
          <a:ext cx="31750" cy="67972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32658</xdr:colOff>
      <xdr:row>1</xdr:row>
      <xdr:rowOff>180158</xdr:rowOff>
    </xdr:from>
    <xdr:to>
      <xdr:col>10</xdr:col>
      <xdr:colOff>435429</xdr:colOff>
      <xdr:row>6</xdr:row>
      <xdr:rowOff>98878</xdr:rowOff>
    </xdr:to>
    <xdr:sp macro="" textlink="">
      <xdr:nvSpPr>
        <xdr:cNvPr id="3" name="Rounded Rectangle 3">
          <a:extLst>
            <a:ext uri="{FF2B5EF4-FFF2-40B4-BE49-F238E27FC236}">
              <a16:creationId xmlns:a16="http://schemas.microsoft.com/office/drawing/2014/main" id="{1E6DE144-3D5F-49D2-9726-27BD87A85E60}"/>
            </a:ext>
          </a:extLst>
        </xdr:cNvPr>
        <xdr:cNvSpPr/>
      </xdr:nvSpPr>
      <xdr:spPr>
        <a:xfrm>
          <a:off x="3135087" y="365215"/>
          <a:ext cx="3799113" cy="84400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chemeClr val="accent4">
                  <a:lumMod val="50000"/>
                </a:schemeClr>
              </a:solidFill>
              <a:latin typeface="Lucida Bright" panose="02040602050505020304" pitchFamily="18" charset="0"/>
              <a:cs typeface="FrankRuehl" panose="020E0503060101010101" pitchFamily="34" charset="-79"/>
            </a:rPr>
            <a:t>Problem</a:t>
          </a:r>
          <a:r>
            <a:rPr lang="en-US" sz="3600" b="0" i="0" baseline="0">
              <a:solidFill>
                <a:schemeClr val="accent4">
                  <a:lumMod val="50000"/>
                </a:schemeClr>
              </a:solidFill>
              <a:latin typeface="Lucida Bright" panose="02040602050505020304" pitchFamily="18" charset="0"/>
              <a:cs typeface="FrankRuehl" panose="020E0503060101010101" pitchFamily="34" charset="-79"/>
            </a:rPr>
            <a:t> </a:t>
          </a:r>
          <a:r>
            <a:rPr lang="en-US" sz="3600" b="0" i="0" baseline="0">
              <a:solidFill>
                <a:srgbClr val="C00000"/>
              </a:solidFill>
              <a:latin typeface="Lucida Bright" panose="02040602050505020304" pitchFamily="18" charset="0"/>
              <a:cs typeface="FrankRuehl" panose="020E0503060101010101" pitchFamily="34" charset="-79"/>
            </a:rPr>
            <a:t>5</a:t>
          </a:r>
        </a:p>
      </xdr:txBody>
    </xdr:sp>
    <xdr:clientData/>
  </xdr:twoCellAnchor>
  <xdr:twoCellAnchor>
    <xdr:from>
      <xdr:col>16</xdr:col>
      <xdr:colOff>336434</xdr:colOff>
      <xdr:row>2</xdr:row>
      <xdr:rowOff>55449</xdr:rowOff>
    </xdr:from>
    <xdr:to>
      <xdr:col>21</xdr:col>
      <xdr:colOff>307522</xdr:colOff>
      <xdr:row>7</xdr:row>
      <xdr:rowOff>13266</xdr:rowOff>
    </xdr:to>
    <xdr:sp macro="" textlink="">
      <xdr:nvSpPr>
        <xdr:cNvPr id="5" name="Rounded Rectangle 4">
          <a:extLst>
            <a:ext uri="{FF2B5EF4-FFF2-40B4-BE49-F238E27FC236}">
              <a16:creationId xmlns:a16="http://schemas.microsoft.com/office/drawing/2014/main" id="{60FCBEDF-63DE-4726-B6CD-314FA9264DD5}"/>
            </a:ext>
          </a:extLst>
        </xdr:cNvPr>
        <xdr:cNvSpPr/>
      </xdr:nvSpPr>
      <xdr:spPr>
        <a:xfrm>
          <a:off x="10558120" y="425563"/>
          <a:ext cx="3073516" cy="883103"/>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1</xdr:col>
      <xdr:colOff>244929</xdr:colOff>
      <xdr:row>0</xdr:row>
      <xdr:rowOff>176893</xdr:rowOff>
    </xdr:from>
    <xdr:to>
      <xdr:col>3</xdr:col>
      <xdr:colOff>563336</xdr:colOff>
      <xdr:row>7</xdr:row>
      <xdr:rowOff>97972</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5B73FA88-CAC4-4BCC-8D8E-5486395CECFB}"/>
            </a:ext>
          </a:extLst>
        </xdr:cNvPr>
        <xdr:cNvSpPr/>
      </xdr:nvSpPr>
      <xdr:spPr>
        <a:xfrm>
          <a:off x="869769" y="176893"/>
          <a:ext cx="1568087" cy="120123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22</xdr:col>
      <xdr:colOff>54430</xdr:colOff>
      <xdr:row>2</xdr:row>
      <xdr:rowOff>54429</xdr:rowOff>
    </xdr:from>
    <xdr:to>
      <xdr:col>24</xdr:col>
      <xdr:colOff>357869</xdr:colOff>
      <xdr:row>6</xdr:row>
      <xdr:rowOff>163286</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447DD743-107A-4D16-AB34-9B65E0312FFA}"/>
            </a:ext>
          </a:extLst>
        </xdr:cNvPr>
        <xdr:cNvSpPr/>
      </xdr:nvSpPr>
      <xdr:spPr>
        <a:xfrm>
          <a:off x="13999030" y="424543"/>
          <a:ext cx="1838325" cy="849086"/>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twoCellAnchor>
    <xdr:from>
      <xdr:col>0</xdr:col>
      <xdr:colOff>566057</xdr:colOff>
      <xdr:row>9</xdr:row>
      <xdr:rowOff>87085</xdr:rowOff>
    </xdr:from>
    <xdr:to>
      <xdr:col>14</xdr:col>
      <xdr:colOff>367392</xdr:colOff>
      <xdr:row>19</xdr:row>
      <xdr:rowOff>21772</xdr:rowOff>
    </xdr:to>
    <xdr:sp macro="" textlink="">
      <xdr:nvSpPr>
        <xdr:cNvPr id="13" name="TextBox 12">
          <a:extLst>
            <a:ext uri="{FF2B5EF4-FFF2-40B4-BE49-F238E27FC236}">
              <a16:creationId xmlns:a16="http://schemas.microsoft.com/office/drawing/2014/main" id="{6BDEF98A-6291-49CD-8CBA-55BEC7D12F15}"/>
            </a:ext>
          </a:extLst>
        </xdr:cNvPr>
        <xdr:cNvSpPr txBox="1"/>
      </xdr:nvSpPr>
      <xdr:spPr>
        <a:xfrm>
          <a:off x="566057" y="1752599"/>
          <a:ext cx="8782049" cy="210094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Safety valves</a:t>
          </a:r>
          <a:r>
            <a:rPr lang="en-US" sz="2000" baseline="0">
              <a:solidFill>
                <a:schemeClr val="dk1"/>
              </a:solidFill>
              <a:latin typeface="Lucida Bright" panose="02040602050505020304" pitchFamily="18" charset="0"/>
              <a:ea typeface="+mn-ea"/>
              <a:cs typeface="+mn-cs"/>
            </a:rPr>
            <a:t> used in an oil refinery have a constant failure (exponential distribution) rate with the MTBF of </a:t>
          </a:r>
          <a:r>
            <a:rPr lang="en-US" sz="2000" baseline="0">
              <a:solidFill>
                <a:srgbClr val="C00000"/>
              </a:solidFill>
              <a:latin typeface="Lucida Bright" panose="02040602050505020304" pitchFamily="18" charset="0"/>
              <a:ea typeface="+mn-ea"/>
              <a:cs typeface="+mn-cs"/>
            </a:rPr>
            <a:t>16</a:t>
          </a:r>
          <a:r>
            <a:rPr lang="en-US" sz="2000" baseline="0">
              <a:solidFill>
                <a:schemeClr val="dk1"/>
              </a:solidFill>
              <a:latin typeface="Lucida Bright" panose="02040602050505020304" pitchFamily="18" charset="0"/>
              <a:ea typeface="+mn-ea"/>
              <a:cs typeface="+mn-cs"/>
            </a:rPr>
            <a:t> Years.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a newly installed valve will be functioning without failure for the next </a:t>
          </a:r>
          <a:r>
            <a:rPr lang="en-US" sz="2000" baseline="0">
              <a:solidFill>
                <a:srgbClr val="C00000"/>
              </a:solidFill>
              <a:latin typeface="Lucida Bright" panose="02040602050505020304" pitchFamily="18" charset="0"/>
              <a:ea typeface="+mn-ea"/>
              <a:cs typeface="+mn-cs"/>
            </a:rPr>
            <a:t>8</a:t>
          </a:r>
          <a:r>
            <a:rPr lang="en-US" sz="2000" baseline="0">
              <a:solidFill>
                <a:schemeClr val="dk1"/>
              </a:solidFill>
              <a:latin typeface="Lucida Bright" panose="02040602050505020304" pitchFamily="18" charset="0"/>
              <a:ea typeface="+mn-ea"/>
              <a:cs typeface="+mn-cs"/>
            </a:rPr>
            <a:t> years?</a:t>
          </a:r>
          <a:endParaRPr lang="en-US" sz="2000">
            <a:solidFill>
              <a:schemeClr val="dk1"/>
            </a:solidFill>
            <a:latin typeface="Lucida Bright" panose="02040602050505020304" pitchFamily="18" charset="0"/>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227580</xdr:colOff>
      <xdr:row>2</xdr:row>
      <xdr:rowOff>11907</xdr:rowOff>
    </xdr:from>
    <xdr:to>
      <xdr:col>21</xdr:col>
      <xdr:colOff>623209</xdr:colOff>
      <xdr:row>6</xdr:row>
      <xdr:rowOff>154781</xdr:rowOff>
    </xdr:to>
    <xdr:sp macro="" textlink="">
      <xdr:nvSpPr>
        <xdr:cNvPr id="6" name="Rounded Rectangle 4">
          <a:extLst>
            <a:ext uri="{FF2B5EF4-FFF2-40B4-BE49-F238E27FC236}">
              <a16:creationId xmlns:a16="http://schemas.microsoft.com/office/drawing/2014/main" id="{C2BD45A8-45AB-4A7E-89BD-ABC09693E993}"/>
            </a:ext>
          </a:extLst>
        </xdr:cNvPr>
        <xdr:cNvSpPr/>
      </xdr:nvSpPr>
      <xdr:spPr>
        <a:xfrm>
          <a:off x="11069751" y="382021"/>
          <a:ext cx="3498058" cy="883103"/>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 Solution</a:t>
          </a:r>
        </a:p>
      </xdr:txBody>
    </xdr:sp>
    <xdr:clientData/>
  </xdr:twoCellAnchor>
  <xdr:twoCellAnchor>
    <xdr:from>
      <xdr:col>1</xdr:col>
      <xdr:colOff>244929</xdr:colOff>
      <xdr:row>0</xdr:row>
      <xdr:rowOff>176893</xdr:rowOff>
    </xdr:from>
    <xdr:to>
      <xdr:col>3</xdr:col>
      <xdr:colOff>563336</xdr:colOff>
      <xdr:row>7</xdr:row>
      <xdr:rowOff>97972</xdr:rowOff>
    </xdr:to>
    <xdr:sp macro="" textlink="">
      <xdr:nvSpPr>
        <xdr:cNvPr id="20" name="Left Arrow 1">
          <a:hlinkClick xmlns:r="http://schemas.openxmlformats.org/officeDocument/2006/relationships" r:id="rId1"/>
          <a:extLst>
            <a:ext uri="{FF2B5EF4-FFF2-40B4-BE49-F238E27FC236}">
              <a16:creationId xmlns:a16="http://schemas.microsoft.com/office/drawing/2014/main" id="{D723E3E0-54BE-42ED-BA42-C6ACA250BF53}"/>
            </a:ext>
          </a:extLst>
        </xdr:cNvPr>
        <xdr:cNvSpPr/>
      </xdr:nvSpPr>
      <xdr:spPr>
        <a:xfrm>
          <a:off x="857250" y="176893"/>
          <a:ext cx="1543050"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14</xdr:col>
      <xdr:colOff>435429</xdr:colOff>
      <xdr:row>8</xdr:row>
      <xdr:rowOff>46264</xdr:rowOff>
    </xdr:from>
    <xdr:to>
      <xdr:col>14</xdr:col>
      <xdr:colOff>435429</xdr:colOff>
      <xdr:row>56</xdr:row>
      <xdr:rowOff>54428</xdr:rowOff>
    </xdr:to>
    <xdr:cxnSp macro="">
      <xdr:nvCxnSpPr>
        <xdr:cNvPr id="8" name="Straight Connector 7">
          <a:extLst>
            <a:ext uri="{FF2B5EF4-FFF2-40B4-BE49-F238E27FC236}">
              <a16:creationId xmlns:a16="http://schemas.microsoft.com/office/drawing/2014/main" id="{E1264A1C-EA43-4477-A4F9-C70C19929E5A}"/>
            </a:ext>
          </a:extLst>
        </xdr:cNvPr>
        <xdr:cNvCxnSpPr/>
      </xdr:nvCxnSpPr>
      <xdr:spPr>
        <a:xfrm>
          <a:off x="9416143" y="1526721"/>
          <a:ext cx="0" cy="1032782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544287</xdr:colOff>
      <xdr:row>1</xdr:row>
      <xdr:rowOff>152400</xdr:rowOff>
    </xdr:from>
    <xdr:to>
      <xdr:col>13</xdr:col>
      <xdr:colOff>537935</xdr:colOff>
      <xdr:row>6</xdr:row>
      <xdr:rowOff>71120</xdr:rowOff>
    </xdr:to>
    <xdr:sp macro="" textlink="">
      <xdr:nvSpPr>
        <xdr:cNvPr id="18" name="Rounded Rectangle 3">
          <a:extLst>
            <a:ext uri="{FF2B5EF4-FFF2-40B4-BE49-F238E27FC236}">
              <a16:creationId xmlns:a16="http://schemas.microsoft.com/office/drawing/2014/main" id="{A5D3FBA1-2DC2-4872-882C-9E80F276A891}"/>
            </a:ext>
          </a:extLst>
        </xdr:cNvPr>
        <xdr:cNvSpPr/>
      </xdr:nvSpPr>
      <xdr:spPr>
        <a:xfrm>
          <a:off x="3026230" y="337457"/>
          <a:ext cx="5871934" cy="84400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rgbClr val="C00000"/>
              </a:solidFill>
              <a:latin typeface="Lucida Bright" panose="02040602050505020304" pitchFamily="18" charset="0"/>
              <a:cs typeface="FrankRuehl" panose="020E0503060101010101" pitchFamily="34" charset="-79"/>
            </a:rPr>
            <a:t>Check</a:t>
          </a:r>
          <a:r>
            <a:rPr lang="en-US" sz="3600" b="0" i="0">
              <a:solidFill>
                <a:schemeClr val="accent4">
                  <a:lumMod val="50000"/>
                </a:schemeClr>
              </a:solidFill>
              <a:latin typeface="Lucida Bright" panose="02040602050505020304" pitchFamily="18" charset="0"/>
              <a:cs typeface="FrankRuehl" panose="020E0503060101010101" pitchFamily="34" charset="-79"/>
            </a:rPr>
            <a:t> Problem</a:t>
          </a:r>
          <a:r>
            <a:rPr lang="en-US" sz="3600" b="0" i="0" baseline="0">
              <a:solidFill>
                <a:schemeClr val="accent4">
                  <a:lumMod val="50000"/>
                </a:schemeClr>
              </a:solidFill>
              <a:latin typeface="Lucida Bright" panose="02040602050505020304" pitchFamily="18" charset="0"/>
              <a:cs typeface="FrankRuehl" panose="020E0503060101010101" pitchFamily="34" charset="-79"/>
            </a:rPr>
            <a:t> </a:t>
          </a:r>
          <a:r>
            <a:rPr lang="en-US" sz="3600" b="0" i="0" baseline="0">
              <a:solidFill>
                <a:srgbClr val="C00000"/>
              </a:solidFill>
              <a:latin typeface="Lucida Bright" panose="02040602050505020304" pitchFamily="18" charset="0"/>
              <a:cs typeface="FrankRuehl" panose="020E0503060101010101" pitchFamily="34" charset="-79"/>
            </a:rPr>
            <a:t>5</a:t>
          </a:r>
        </a:p>
      </xdr:txBody>
    </xdr:sp>
    <xdr:clientData/>
  </xdr:twoCellAnchor>
  <xdr:twoCellAnchor>
    <xdr:from>
      <xdr:col>16</xdr:col>
      <xdr:colOff>0</xdr:colOff>
      <xdr:row>11</xdr:row>
      <xdr:rowOff>0</xdr:rowOff>
    </xdr:from>
    <xdr:to>
      <xdr:col>24</xdr:col>
      <xdr:colOff>413657</xdr:colOff>
      <xdr:row>18</xdr:row>
      <xdr:rowOff>185057</xdr:rowOff>
    </xdr:to>
    <xdr:sp macro="" textlink="">
      <xdr:nvSpPr>
        <xdr:cNvPr id="3" name="TextBox 2">
          <a:extLst>
            <a:ext uri="{FF2B5EF4-FFF2-40B4-BE49-F238E27FC236}">
              <a16:creationId xmlns:a16="http://schemas.microsoft.com/office/drawing/2014/main" id="{CD221755-AC0F-40F8-8F14-886C8000DB5B}"/>
            </a:ext>
          </a:extLst>
        </xdr:cNvPr>
        <xdr:cNvSpPr txBox="1"/>
      </xdr:nvSpPr>
      <xdr:spPr>
        <a:xfrm>
          <a:off x="10221686" y="2035629"/>
          <a:ext cx="5802085" cy="14913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R</a:t>
          </a:r>
          <a:r>
            <a:rPr lang="en-US" sz="2000" baseline="0">
              <a:solidFill>
                <a:schemeClr val="dk1"/>
              </a:solidFill>
              <a:latin typeface="Lucida Bright" panose="02040602050505020304" pitchFamily="18" charset="0"/>
              <a:ea typeface="+mn-ea"/>
              <a:cs typeface="+mn-cs"/>
            </a:rPr>
            <a:t> =e^(-t/MTBF) = e^(-8/16) =e^(-0.5) = </a:t>
          </a:r>
          <a:r>
            <a:rPr lang="en-US" sz="2000" b="1" baseline="0">
              <a:solidFill>
                <a:srgbClr val="FF0000"/>
              </a:solidFill>
              <a:latin typeface="Lucida Bright" panose="02040602050505020304" pitchFamily="18" charset="0"/>
              <a:ea typeface="+mn-ea"/>
              <a:cs typeface="+mn-cs"/>
            </a:rPr>
            <a:t>0.6065</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Path: Formulas to Math&amp;Trig to EXP</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0</xdr:col>
      <xdr:colOff>315686</xdr:colOff>
      <xdr:row>10</xdr:row>
      <xdr:rowOff>174172</xdr:rowOff>
    </xdr:from>
    <xdr:to>
      <xdr:col>14</xdr:col>
      <xdr:colOff>117021</xdr:colOff>
      <xdr:row>21</xdr:row>
      <xdr:rowOff>76201</xdr:rowOff>
    </xdr:to>
    <xdr:sp macro="" textlink="">
      <xdr:nvSpPr>
        <xdr:cNvPr id="4" name="TextBox 3">
          <a:extLst>
            <a:ext uri="{FF2B5EF4-FFF2-40B4-BE49-F238E27FC236}">
              <a16:creationId xmlns:a16="http://schemas.microsoft.com/office/drawing/2014/main" id="{BA7D0948-3E0A-4ACE-83D9-AC187D2A626B}"/>
            </a:ext>
          </a:extLst>
        </xdr:cNvPr>
        <xdr:cNvSpPr txBox="1"/>
      </xdr:nvSpPr>
      <xdr:spPr>
        <a:xfrm>
          <a:off x="315686" y="2024743"/>
          <a:ext cx="8782049" cy="210094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Safety valves</a:t>
          </a:r>
          <a:r>
            <a:rPr lang="en-US" sz="2000" baseline="0">
              <a:solidFill>
                <a:schemeClr val="dk1"/>
              </a:solidFill>
              <a:latin typeface="Lucida Bright" panose="02040602050505020304" pitchFamily="18" charset="0"/>
              <a:ea typeface="+mn-ea"/>
              <a:cs typeface="+mn-cs"/>
            </a:rPr>
            <a:t> used in an oil refinery have a constant failure (exponential distribution) rate with the MTBF of </a:t>
          </a:r>
          <a:r>
            <a:rPr lang="en-US" sz="2000" baseline="0">
              <a:solidFill>
                <a:srgbClr val="C00000"/>
              </a:solidFill>
              <a:latin typeface="Lucida Bright" panose="02040602050505020304" pitchFamily="18" charset="0"/>
              <a:ea typeface="+mn-ea"/>
              <a:cs typeface="+mn-cs"/>
            </a:rPr>
            <a:t>16</a:t>
          </a:r>
          <a:r>
            <a:rPr lang="en-US" sz="2000" baseline="0">
              <a:solidFill>
                <a:schemeClr val="dk1"/>
              </a:solidFill>
              <a:latin typeface="Lucida Bright" panose="02040602050505020304" pitchFamily="18" charset="0"/>
              <a:ea typeface="+mn-ea"/>
              <a:cs typeface="+mn-cs"/>
            </a:rPr>
            <a:t> Years.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a newly installed valve will be functioning without failure for the next </a:t>
          </a:r>
          <a:r>
            <a:rPr lang="en-US" sz="2000" baseline="0">
              <a:solidFill>
                <a:srgbClr val="C00000"/>
              </a:solidFill>
              <a:latin typeface="Lucida Bright" panose="02040602050505020304" pitchFamily="18" charset="0"/>
              <a:ea typeface="+mn-ea"/>
              <a:cs typeface="+mn-cs"/>
            </a:rPr>
            <a:t>8</a:t>
          </a:r>
          <a:r>
            <a:rPr lang="en-US" sz="2000" baseline="0">
              <a:solidFill>
                <a:schemeClr val="dk1"/>
              </a:solidFill>
              <a:latin typeface="Lucida Bright" panose="02040602050505020304" pitchFamily="18" charset="0"/>
              <a:ea typeface="+mn-ea"/>
              <a:cs typeface="+mn-cs"/>
            </a:rPr>
            <a:t> years?</a:t>
          </a:r>
          <a:endParaRPr lang="en-US" sz="2000">
            <a:solidFill>
              <a:schemeClr val="dk1"/>
            </a:solidFill>
            <a:latin typeface="Lucida Bright" panose="02040602050505020304" pitchFamily="18"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584654</xdr:colOff>
      <xdr:row>1</xdr:row>
      <xdr:rowOff>53520</xdr:rowOff>
    </xdr:from>
    <xdr:to>
      <xdr:col>8</xdr:col>
      <xdr:colOff>293915</xdr:colOff>
      <xdr:row>6</xdr:row>
      <xdr:rowOff>103414</xdr:rowOff>
    </xdr:to>
    <xdr:sp macro="" textlink="">
      <xdr:nvSpPr>
        <xdr:cNvPr id="2" name="Rounded Rectangle 3">
          <a:extLst>
            <a:ext uri="{FF2B5EF4-FFF2-40B4-BE49-F238E27FC236}">
              <a16:creationId xmlns:a16="http://schemas.microsoft.com/office/drawing/2014/main" id="{3561EDA7-D77E-4D33-AF34-1E819B280DBB}"/>
            </a:ext>
          </a:extLst>
        </xdr:cNvPr>
        <xdr:cNvSpPr/>
      </xdr:nvSpPr>
      <xdr:spPr>
        <a:xfrm>
          <a:off x="2446111" y="238577"/>
          <a:ext cx="5946775" cy="97518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4</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0</xdr:col>
      <xdr:colOff>474891</xdr:colOff>
      <xdr:row>10</xdr:row>
      <xdr:rowOff>165915</xdr:rowOff>
    </xdr:from>
    <xdr:to>
      <xdr:col>9</xdr:col>
      <xdr:colOff>13608</xdr:colOff>
      <xdr:row>33</xdr:row>
      <xdr:rowOff>122464</xdr:rowOff>
    </xdr:to>
    <xdr:sp macro="" textlink="">
      <xdr:nvSpPr>
        <xdr:cNvPr id="3" name="TextBox 2">
          <a:extLst>
            <a:ext uri="{FF2B5EF4-FFF2-40B4-BE49-F238E27FC236}">
              <a16:creationId xmlns:a16="http://schemas.microsoft.com/office/drawing/2014/main" id="{B941CBFD-A833-42A6-9678-A48B98F4178A}"/>
            </a:ext>
          </a:extLst>
        </xdr:cNvPr>
        <xdr:cNvSpPr txBox="1"/>
      </xdr:nvSpPr>
      <xdr:spPr>
        <a:xfrm>
          <a:off x="474891" y="2177595"/>
          <a:ext cx="8278857" cy="543532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b="0" i="0" baseline="0">
            <a:latin typeface="Lucida Bright" panose="02040602050505020304" pitchFamily="18" charset="0"/>
          </a:endParaRPr>
        </a:p>
        <a:p>
          <a:r>
            <a:rPr lang="en-US" sz="2400" b="0" i="0" baseline="0">
              <a:solidFill>
                <a:srgbClr val="FF0000"/>
              </a:solidFill>
              <a:latin typeface="Lucida Bright" panose="02040602050505020304" pitchFamily="18" charset="0"/>
            </a:rPr>
            <a:t>40</a:t>
          </a:r>
          <a:r>
            <a:rPr lang="en-US" sz="2400" b="0" i="0" baseline="0">
              <a:latin typeface="Lucida Bright" panose="02040602050505020304" pitchFamily="18" charset="0"/>
            </a:rPr>
            <a:t> air conditioning systems designed for use by</a:t>
          </a:r>
        </a:p>
        <a:p>
          <a:r>
            <a:rPr lang="en-US" sz="2400" b="0" i="0" baseline="0">
              <a:latin typeface="Lucida Bright" panose="02040602050505020304" pitchFamily="18" charset="0"/>
            </a:rPr>
            <a:t>astronauts in NASA space shuttles were operated for </a:t>
          </a:r>
          <a:r>
            <a:rPr lang="en-US" sz="2400" b="0" i="0" baseline="0">
              <a:solidFill>
                <a:srgbClr val="FF0000"/>
              </a:solidFill>
              <a:latin typeface="Lucida Bright" panose="02040602050505020304" pitchFamily="18" charset="0"/>
            </a:rPr>
            <a:t>1,000</a:t>
          </a:r>
          <a:r>
            <a:rPr lang="en-US" sz="2400" b="0" i="0" baseline="0">
              <a:latin typeface="Lucida Bright" panose="02040602050505020304" pitchFamily="18" charset="0"/>
            </a:rPr>
            <a:t> hours at NASA's Huntsville, Alabama test facility. </a:t>
          </a:r>
        </a:p>
        <a:p>
          <a:endParaRPr lang="en-US" sz="2400" b="0" i="0" baseline="0">
            <a:latin typeface="Lucida Bright" panose="02040602050505020304" pitchFamily="18" charset="0"/>
          </a:endParaRPr>
        </a:p>
        <a:p>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of the systems failed during the test:</a:t>
          </a:r>
        </a:p>
        <a:p>
          <a:r>
            <a:rPr lang="en-US" sz="2400" b="0" i="0" baseline="0">
              <a:latin typeface="Lucida Bright" panose="02040602050505020304" pitchFamily="18" charset="0"/>
            </a:rPr>
            <a:t>-one after </a:t>
          </a:r>
          <a:r>
            <a:rPr lang="en-US" sz="2400" b="0" i="0" baseline="0">
              <a:solidFill>
                <a:srgbClr val="FF0000"/>
              </a:solidFill>
              <a:latin typeface="Lucida Bright" panose="02040602050505020304" pitchFamily="18" charset="0"/>
            </a:rPr>
            <a:t>400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second after </a:t>
          </a:r>
          <a:r>
            <a:rPr lang="en-US" sz="2400" b="0" i="0" baseline="0">
              <a:solidFill>
                <a:srgbClr val="FF0000"/>
              </a:solidFill>
              <a:latin typeface="Lucida Bright" panose="02040602050505020304" pitchFamily="18" charset="0"/>
            </a:rPr>
            <a:t>800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third after </a:t>
          </a:r>
          <a:r>
            <a:rPr lang="en-US" sz="2400" b="0" i="0" baseline="0">
              <a:solidFill>
                <a:srgbClr val="FF0000"/>
              </a:solidFill>
              <a:latin typeface="Lucida Bright" panose="02040602050505020304" pitchFamily="18" charset="0"/>
            </a:rPr>
            <a:t>500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fourth one after </a:t>
          </a:r>
          <a:r>
            <a:rPr lang="en-US" sz="2400" b="0" i="0" baseline="0">
              <a:solidFill>
                <a:srgbClr val="FF0000"/>
              </a:solidFill>
              <a:latin typeface="Lucida Bright" panose="02040602050505020304" pitchFamily="18" charset="0"/>
            </a:rPr>
            <a:t>900</a:t>
          </a:r>
          <a:r>
            <a:rPr lang="en-US" sz="2400" b="0" i="0" baseline="0">
              <a:latin typeface="Lucida Bright" panose="02040602050505020304" pitchFamily="18" charset="0"/>
            </a:rPr>
            <a:t> hours</a:t>
          </a:r>
        </a:p>
        <a:p>
          <a:br>
            <a:rPr lang="en-US" sz="2400" b="0" i="0" baseline="0">
              <a:latin typeface="Lucida Bright" panose="02040602050505020304" pitchFamily="18" charset="0"/>
            </a:rPr>
          </a:br>
          <a:r>
            <a:rPr lang="en-US" sz="2400" b="0" i="0" baseline="0">
              <a:latin typeface="Lucida Bright" panose="02040602050505020304" pitchFamily="18" charset="0"/>
            </a:rPr>
            <a:t>Calculate the Mean Time Between Failures.</a:t>
          </a:r>
        </a:p>
      </xdr:txBody>
    </xdr:sp>
    <xdr:clientData/>
  </xdr:twoCellAnchor>
  <xdr:twoCellAnchor>
    <xdr:from>
      <xdr:col>9</xdr:col>
      <xdr:colOff>418283</xdr:colOff>
      <xdr:row>8</xdr:row>
      <xdr:rowOff>129811</xdr:rowOff>
    </xdr:from>
    <xdr:to>
      <xdr:col>9</xdr:col>
      <xdr:colOff>418283</xdr:colOff>
      <xdr:row>58</xdr:row>
      <xdr:rowOff>171449</xdr:rowOff>
    </xdr:to>
    <xdr:cxnSp macro="">
      <xdr:nvCxnSpPr>
        <xdr:cNvPr id="4" name="Straight Connector 3">
          <a:extLst>
            <a:ext uri="{FF2B5EF4-FFF2-40B4-BE49-F238E27FC236}">
              <a16:creationId xmlns:a16="http://schemas.microsoft.com/office/drawing/2014/main" id="{1D0991FE-DAB4-451C-B18B-0E19D2D0FC6A}"/>
            </a:ext>
          </a:extLst>
        </xdr:cNvPr>
        <xdr:cNvCxnSpPr/>
      </xdr:nvCxnSpPr>
      <xdr:spPr>
        <a:xfrm flipH="1">
          <a:off x="9158423" y="1775731"/>
          <a:ext cx="0" cy="105267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446313</xdr:colOff>
      <xdr:row>1</xdr:row>
      <xdr:rowOff>143783</xdr:rowOff>
    </xdr:from>
    <xdr:to>
      <xdr:col>18</xdr:col>
      <xdr:colOff>92528</xdr:colOff>
      <xdr:row>6</xdr:row>
      <xdr:rowOff>101600</xdr:rowOff>
    </xdr:to>
    <xdr:sp macro="" textlink="">
      <xdr:nvSpPr>
        <xdr:cNvPr id="5" name="Rounded Rectangle 4">
          <a:extLst>
            <a:ext uri="{FF2B5EF4-FFF2-40B4-BE49-F238E27FC236}">
              <a16:creationId xmlns:a16="http://schemas.microsoft.com/office/drawing/2014/main" id="{3E622FD1-878B-4540-BD38-921ABD3A1661}"/>
            </a:ext>
          </a:extLst>
        </xdr:cNvPr>
        <xdr:cNvSpPr/>
      </xdr:nvSpPr>
      <xdr:spPr>
        <a:xfrm>
          <a:off x="10286999" y="328840"/>
          <a:ext cx="3543300" cy="883103"/>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400957</xdr:colOff>
      <xdr:row>0</xdr:row>
      <xdr:rowOff>108857</xdr:rowOff>
    </xdr:from>
    <xdr:to>
      <xdr:col>2</xdr:col>
      <xdr:colOff>617765</xdr:colOff>
      <xdr:row>7</xdr:row>
      <xdr:rowOff>35379</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5C099A3C-BB39-4727-ACFB-D9AE5EC7F543}"/>
            </a:ext>
          </a:extLst>
        </xdr:cNvPr>
        <xdr:cNvSpPr/>
      </xdr:nvSpPr>
      <xdr:spPr>
        <a:xfrm>
          <a:off x="400957" y="108857"/>
          <a:ext cx="1457779" cy="12219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19</xdr:col>
      <xdr:colOff>239486</xdr:colOff>
      <xdr:row>1</xdr:row>
      <xdr:rowOff>87085</xdr:rowOff>
    </xdr:from>
    <xdr:to>
      <xdr:col>22</xdr:col>
      <xdr:colOff>423182</xdr:colOff>
      <xdr:row>6</xdr:row>
      <xdr:rowOff>39460</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4CC8FBBA-4C47-4C78-928E-93458FFEBDBE}"/>
            </a:ext>
          </a:extLst>
        </xdr:cNvPr>
        <xdr:cNvSpPr/>
      </xdr:nvSpPr>
      <xdr:spPr>
        <a:xfrm>
          <a:off x="14499772" y="272142"/>
          <a:ext cx="1903639" cy="877661"/>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51254</xdr:colOff>
      <xdr:row>3</xdr:row>
      <xdr:rowOff>31749</xdr:rowOff>
    </xdr:from>
    <xdr:to>
      <xdr:col>8</xdr:col>
      <xdr:colOff>381001</xdr:colOff>
      <xdr:row>8</xdr:row>
      <xdr:rowOff>81643</xdr:rowOff>
    </xdr:to>
    <xdr:sp macro="" textlink="">
      <xdr:nvSpPr>
        <xdr:cNvPr id="3" name="Rounded Rectangle 3">
          <a:extLst>
            <a:ext uri="{FF2B5EF4-FFF2-40B4-BE49-F238E27FC236}">
              <a16:creationId xmlns:a16="http://schemas.microsoft.com/office/drawing/2014/main" id="{7082824A-5E96-455D-B5A3-C1A577507B8F}"/>
            </a:ext>
          </a:extLst>
        </xdr:cNvPr>
        <xdr:cNvSpPr/>
      </xdr:nvSpPr>
      <xdr:spPr>
        <a:xfrm>
          <a:off x="2500540" y="603249"/>
          <a:ext cx="5799818" cy="1002394"/>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Check</a:t>
          </a: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4</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9</xdr:col>
      <xdr:colOff>418283</xdr:colOff>
      <xdr:row>9</xdr:row>
      <xdr:rowOff>129811</xdr:rowOff>
    </xdr:from>
    <xdr:to>
      <xdr:col>9</xdr:col>
      <xdr:colOff>418283</xdr:colOff>
      <xdr:row>59</xdr:row>
      <xdr:rowOff>171449</xdr:rowOff>
    </xdr:to>
    <xdr:cxnSp macro="">
      <xdr:nvCxnSpPr>
        <xdr:cNvPr id="6" name="Straight Connector 5">
          <a:extLst>
            <a:ext uri="{FF2B5EF4-FFF2-40B4-BE49-F238E27FC236}">
              <a16:creationId xmlns:a16="http://schemas.microsoft.com/office/drawing/2014/main" id="{50A32CD6-720A-44C3-9C2A-A11E900FDE3E}"/>
            </a:ext>
          </a:extLst>
        </xdr:cNvPr>
        <xdr:cNvCxnSpPr/>
      </xdr:nvCxnSpPr>
      <xdr:spPr>
        <a:xfrm flipH="1">
          <a:off x="8949962" y="1844311"/>
          <a:ext cx="0" cy="1167574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0</xdr:colOff>
      <xdr:row>4</xdr:row>
      <xdr:rowOff>2268</xdr:rowOff>
    </xdr:from>
    <xdr:to>
      <xdr:col>18</xdr:col>
      <xdr:colOff>190500</xdr:colOff>
      <xdr:row>8</xdr:row>
      <xdr:rowOff>145143</xdr:rowOff>
    </xdr:to>
    <xdr:sp macro="" textlink="">
      <xdr:nvSpPr>
        <xdr:cNvPr id="9" name="Rounded Rectangle 4">
          <a:extLst>
            <a:ext uri="{FF2B5EF4-FFF2-40B4-BE49-F238E27FC236}">
              <a16:creationId xmlns:a16="http://schemas.microsoft.com/office/drawing/2014/main" id="{B5E54BA4-0C9A-465C-93A0-56A87F2B83CA}"/>
            </a:ext>
          </a:extLst>
        </xdr:cNvPr>
        <xdr:cNvSpPr/>
      </xdr:nvSpPr>
      <xdr:spPr>
        <a:xfrm>
          <a:off x="10164536" y="764268"/>
          <a:ext cx="3456214"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444500</xdr:colOff>
      <xdr:row>2</xdr:row>
      <xdr:rowOff>0</xdr:rowOff>
    </xdr:from>
    <xdr:to>
      <xdr:col>3</xdr:col>
      <xdr:colOff>40822</xdr:colOff>
      <xdr:row>8</xdr:row>
      <xdr:rowOff>111579</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F52FFB7D-6BB8-4EB9-BE3D-F5D2A7150DDD}"/>
            </a:ext>
          </a:extLst>
        </xdr:cNvPr>
        <xdr:cNvSpPr/>
      </xdr:nvSpPr>
      <xdr:spPr>
        <a:xfrm>
          <a:off x="444500" y="381000"/>
          <a:ext cx="1433286"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11</xdr:col>
      <xdr:colOff>40823</xdr:colOff>
      <xdr:row>11</xdr:row>
      <xdr:rowOff>122465</xdr:rowOff>
    </xdr:from>
    <xdr:to>
      <xdr:col>19</xdr:col>
      <xdr:colOff>13609</xdr:colOff>
      <xdr:row>64</xdr:row>
      <xdr:rowOff>68035</xdr:rowOff>
    </xdr:to>
    <xdr:sp macro="" textlink="">
      <xdr:nvSpPr>
        <xdr:cNvPr id="2" name="TextBox 1">
          <a:extLst>
            <a:ext uri="{FF2B5EF4-FFF2-40B4-BE49-F238E27FC236}">
              <a16:creationId xmlns:a16="http://schemas.microsoft.com/office/drawing/2014/main" id="{713CA00F-D454-4D00-860E-E1ED4983440B}"/>
            </a:ext>
          </a:extLst>
        </xdr:cNvPr>
        <xdr:cNvSpPr txBox="1"/>
      </xdr:nvSpPr>
      <xdr:spPr>
        <a:xfrm>
          <a:off x="9674680" y="2217965"/>
          <a:ext cx="4286250" cy="111578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2000"/>
        </a:p>
        <a:p>
          <a:r>
            <a:rPr lang="en-US" sz="2000" b="1" baseline="0">
              <a:solidFill>
                <a:srgbClr val="FF0000"/>
              </a:solidFill>
            </a:rPr>
            <a:t>Expected Operating Time: 40,000 hrs:</a:t>
          </a:r>
        </a:p>
        <a:p>
          <a:endParaRPr lang="en-US" sz="2000" b="1" baseline="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1" baseline="0">
              <a:solidFill>
                <a:srgbClr val="FF0000"/>
              </a:solidFill>
              <a:effectLst/>
              <a:latin typeface="+mn-lt"/>
              <a:ea typeface="+mn-ea"/>
              <a:cs typeface="+mn-cs"/>
            </a:rPr>
            <a:t>Failures:</a:t>
          </a:r>
          <a:endParaRPr lang="en-US" sz="2000">
            <a:solidFill>
              <a:srgbClr val="FF0000"/>
            </a:solidFill>
            <a:effectLst/>
          </a:endParaRPr>
        </a:p>
        <a:p>
          <a:endParaRPr lang="en-US" sz="2000" baseline="0"/>
        </a:p>
        <a:p>
          <a:r>
            <a:rPr lang="en-US" sz="2000" baseline="0"/>
            <a:t>1st. failure after : 400 hrs</a:t>
          </a:r>
        </a:p>
        <a:p>
          <a:endParaRPr lang="en-US" sz="2000" baseline="0"/>
        </a:p>
        <a:p>
          <a:r>
            <a:rPr lang="en-US" sz="2000" baseline="0"/>
            <a:t>2nd. failure after : 800 hrs</a:t>
          </a:r>
        </a:p>
        <a:p>
          <a:endParaRPr lang="en-US" sz="2000" baseline="0"/>
        </a:p>
        <a:p>
          <a:r>
            <a:rPr lang="en-US" sz="2000" baseline="0"/>
            <a:t>3rd .failure after: 500 hrs</a:t>
          </a:r>
        </a:p>
        <a:p>
          <a:endParaRPr lang="en-US" sz="2000" baseline="0"/>
        </a:p>
        <a:p>
          <a:r>
            <a:rPr lang="en-US" sz="2000" baseline="0"/>
            <a:t>4th. failure after: 900 hrs</a:t>
          </a:r>
        </a:p>
        <a:p>
          <a:endParaRPr lang="en-US" sz="2000" b="0" baseline="0"/>
        </a:p>
        <a:p>
          <a:r>
            <a:rPr lang="en-US" sz="2000" b="1" baseline="0">
              <a:solidFill>
                <a:srgbClr val="FF0000"/>
              </a:solidFill>
            </a:rPr>
            <a:t>Non-operating time:</a:t>
          </a:r>
        </a:p>
        <a:p>
          <a:endParaRPr lang="en-US" sz="2000" baseline="0"/>
        </a:p>
        <a:p>
          <a:r>
            <a:rPr lang="en-US" sz="2000" baseline="0"/>
            <a:t>1st. unit =</a:t>
          </a:r>
        </a:p>
        <a:p>
          <a:endParaRPr lang="en-US" sz="2000" baseline="0"/>
        </a:p>
        <a:p>
          <a:r>
            <a:rPr lang="en-US" sz="2000" baseline="0"/>
            <a:t>2nd. unit =</a:t>
          </a:r>
        </a:p>
        <a:p>
          <a:endParaRPr lang="en-US" sz="2000" baseline="0"/>
        </a:p>
        <a:p>
          <a:r>
            <a:rPr lang="en-US" sz="2000" baseline="0"/>
            <a:t>3rd.unit =</a:t>
          </a:r>
        </a:p>
        <a:p>
          <a:endParaRPr lang="en-US" sz="2000" baseline="0"/>
        </a:p>
        <a:p>
          <a:r>
            <a:rPr lang="en-US" sz="2000" baseline="0"/>
            <a:t>4th.unit=</a:t>
          </a:r>
        </a:p>
        <a:p>
          <a:endParaRPr lang="en-US" sz="2000" baseline="0"/>
        </a:p>
        <a:p>
          <a:r>
            <a:rPr lang="en-US" sz="2000" b="1" baseline="0">
              <a:solidFill>
                <a:srgbClr val="FF0000"/>
              </a:solidFill>
            </a:rPr>
            <a:t>Total Non-operating time : </a:t>
          </a:r>
        </a:p>
        <a:p>
          <a:endParaRPr lang="en-US" sz="2000" baseline="0"/>
        </a:p>
        <a:p>
          <a:endParaRPr lang="en-US" sz="2000" baseline="0"/>
        </a:p>
        <a:p>
          <a:r>
            <a:rPr lang="en-US" sz="2000" b="1" baseline="0">
              <a:solidFill>
                <a:srgbClr val="FF0000"/>
              </a:solidFill>
            </a:rPr>
            <a:t>Total Operating time:</a:t>
          </a:r>
        </a:p>
        <a:p>
          <a:endParaRPr lang="en-US" sz="2000" baseline="0"/>
        </a:p>
        <a:p>
          <a:r>
            <a:rPr lang="en-US" sz="2000" baseline="0"/>
            <a:t>Percentage of failures per operating hour:</a:t>
          </a:r>
        </a:p>
        <a:p>
          <a:endParaRPr lang="en-US" sz="2000" baseline="0"/>
        </a:p>
        <a:p>
          <a:r>
            <a:rPr lang="en-US" sz="2000" b="1" baseline="0">
              <a:solidFill>
                <a:srgbClr val="FF0000"/>
              </a:solidFill>
            </a:rPr>
            <a:t>Mean Time Between Failures: </a:t>
          </a:r>
        </a:p>
        <a:p>
          <a:endParaRPr lang="en-US" sz="2000" baseline="0"/>
        </a:p>
        <a:p>
          <a:endParaRPr lang="en-US" sz="2000"/>
        </a:p>
      </xdr:txBody>
    </xdr:sp>
    <xdr:clientData/>
  </xdr:twoCellAnchor>
  <xdr:oneCellAnchor>
    <xdr:from>
      <xdr:col>23</xdr:col>
      <xdr:colOff>729343</xdr:colOff>
      <xdr:row>47</xdr:row>
      <xdr:rowOff>108857</xdr:rowOff>
    </xdr:from>
    <xdr:ext cx="184731" cy="264560"/>
    <xdr:sp macro="" textlink="">
      <xdr:nvSpPr>
        <xdr:cNvPr id="4" name="TextBox 3">
          <a:extLst>
            <a:ext uri="{FF2B5EF4-FFF2-40B4-BE49-F238E27FC236}">
              <a16:creationId xmlns:a16="http://schemas.microsoft.com/office/drawing/2014/main" id="{9078B60B-ABA5-4D83-A1EE-79BC97BFD1DE}"/>
            </a:ext>
          </a:extLst>
        </xdr:cNvPr>
        <xdr:cNvSpPr txBox="1"/>
      </xdr:nvSpPr>
      <xdr:spPr>
        <a:xfrm>
          <a:off x="17645743"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206828</xdr:colOff>
      <xdr:row>11</xdr:row>
      <xdr:rowOff>174171</xdr:rowOff>
    </xdr:from>
    <xdr:to>
      <xdr:col>9</xdr:col>
      <xdr:colOff>366031</xdr:colOff>
      <xdr:row>34</xdr:row>
      <xdr:rowOff>130721</xdr:rowOff>
    </xdr:to>
    <xdr:sp macro="" textlink="">
      <xdr:nvSpPr>
        <xdr:cNvPr id="7" name="TextBox 6">
          <a:extLst>
            <a:ext uri="{FF2B5EF4-FFF2-40B4-BE49-F238E27FC236}">
              <a16:creationId xmlns:a16="http://schemas.microsoft.com/office/drawing/2014/main" id="{2F2E8BC9-45C5-4569-B4CC-0E395469838C}"/>
            </a:ext>
          </a:extLst>
        </xdr:cNvPr>
        <xdr:cNvSpPr txBox="1"/>
      </xdr:nvSpPr>
      <xdr:spPr>
        <a:xfrm>
          <a:off x="827314" y="2209800"/>
          <a:ext cx="8258174" cy="548649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b="0" i="0" baseline="0">
            <a:latin typeface="Lucida Bright" panose="02040602050505020304" pitchFamily="18" charset="0"/>
          </a:endParaRPr>
        </a:p>
        <a:p>
          <a:r>
            <a:rPr lang="en-US" sz="2400" b="0" i="0" baseline="0">
              <a:solidFill>
                <a:srgbClr val="FF0000"/>
              </a:solidFill>
              <a:latin typeface="Lucida Bright" panose="02040602050505020304" pitchFamily="18" charset="0"/>
            </a:rPr>
            <a:t>40</a:t>
          </a:r>
          <a:r>
            <a:rPr lang="en-US" sz="2400" b="0" i="0" baseline="0">
              <a:latin typeface="Lucida Bright" panose="02040602050505020304" pitchFamily="18" charset="0"/>
            </a:rPr>
            <a:t> air conditioning systems designed for use by</a:t>
          </a:r>
        </a:p>
        <a:p>
          <a:r>
            <a:rPr lang="en-US" sz="2400" b="0" i="0" baseline="0">
              <a:latin typeface="Lucida Bright" panose="02040602050505020304" pitchFamily="18" charset="0"/>
            </a:rPr>
            <a:t>astronauts in NASA space shuttles were operated for </a:t>
          </a:r>
          <a:r>
            <a:rPr lang="en-US" sz="2400" b="0" i="0" baseline="0">
              <a:solidFill>
                <a:srgbClr val="FF0000"/>
              </a:solidFill>
              <a:latin typeface="Lucida Bright" panose="02040602050505020304" pitchFamily="18" charset="0"/>
            </a:rPr>
            <a:t>1,000</a:t>
          </a:r>
          <a:r>
            <a:rPr lang="en-US" sz="2400" b="0" i="0" baseline="0">
              <a:latin typeface="Lucida Bright" panose="02040602050505020304" pitchFamily="18" charset="0"/>
            </a:rPr>
            <a:t> hours at NASA's Huntsville, Alabama test facility. </a:t>
          </a:r>
        </a:p>
        <a:p>
          <a:endParaRPr lang="en-US" sz="2400" b="0" i="0" baseline="0">
            <a:latin typeface="Lucida Bright" panose="02040602050505020304" pitchFamily="18" charset="0"/>
          </a:endParaRPr>
        </a:p>
        <a:p>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of the systems failed during the test:</a:t>
          </a:r>
        </a:p>
        <a:p>
          <a:r>
            <a:rPr lang="en-US" sz="2400" b="0" i="0" baseline="0">
              <a:latin typeface="Lucida Bright" panose="02040602050505020304" pitchFamily="18" charset="0"/>
            </a:rPr>
            <a:t>-one after </a:t>
          </a:r>
          <a:r>
            <a:rPr lang="en-US" sz="2400" b="0" i="0" baseline="0">
              <a:solidFill>
                <a:srgbClr val="FF0000"/>
              </a:solidFill>
              <a:latin typeface="Lucida Bright" panose="02040602050505020304" pitchFamily="18" charset="0"/>
            </a:rPr>
            <a:t>400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second after </a:t>
          </a:r>
          <a:r>
            <a:rPr lang="en-US" sz="2400" b="0" i="0" baseline="0">
              <a:solidFill>
                <a:srgbClr val="FF0000"/>
              </a:solidFill>
              <a:latin typeface="Lucida Bright" panose="02040602050505020304" pitchFamily="18" charset="0"/>
            </a:rPr>
            <a:t>800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third after </a:t>
          </a:r>
          <a:r>
            <a:rPr lang="en-US" sz="2400" b="0" i="0" baseline="0">
              <a:solidFill>
                <a:srgbClr val="FF0000"/>
              </a:solidFill>
              <a:latin typeface="Lucida Bright" panose="02040602050505020304" pitchFamily="18" charset="0"/>
            </a:rPr>
            <a:t>500</a:t>
          </a:r>
          <a:r>
            <a:rPr lang="en-US" sz="2400" b="0" i="0" baseline="0">
              <a:latin typeface="Lucida Bright" panose="02040602050505020304" pitchFamily="18" charset="0"/>
            </a:rPr>
            <a:t> hours</a:t>
          </a:r>
        </a:p>
        <a:p>
          <a:r>
            <a:rPr lang="en-US" sz="2400" b="0" i="0" baseline="0">
              <a:latin typeface="Lucida Bright" panose="02040602050505020304" pitchFamily="18" charset="0"/>
            </a:rPr>
            <a:t>-the fourth one after </a:t>
          </a:r>
          <a:r>
            <a:rPr lang="en-US" sz="2400" b="0" i="0" baseline="0">
              <a:solidFill>
                <a:srgbClr val="FF0000"/>
              </a:solidFill>
              <a:latin typeface="Lucida Bright" panose="02040602050505020304" pitchFamily="18" charset="0"/>
            </a:rPr>
            <a:t>900</a:t>
          </a:r>
          <a:r>
            <a:rPr lang="en-US" sz="2400" b="0" i="0" baseline="0">
              <a:latin typeface="Lucida Bright" panose="02040602050505020304" pitchFamily="18" charset="0"/>
            </a:rPr>
            <a:t> hours</a:t>
          </a:r>
        </a:p>
        <a:p>
          <a:br>
            <a:rPr lang="en-US" sz="2400" b="0" i="0" baseline="0">
              <a:latin typeface="Lucida Bright" panose="02040602050505020304" pitchFamily="18" charset="0"/>
            </a:rPr>
          </a:br>
          <a:r>
            <a:rPr lang="en-US" sz="2400" b="0" i="0" baseline="0">
              <a:latin typeface="Lucida Bright" panose="02040602050505020304" pitchFamily="18" charset="0"/>
            </a:rPr>
            <a:t>Calculate the Mean Time Between Failures.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2</xdr:row>
      <xdr:rowOff>171450</xdr:rowOff>
    </xdr:from>
    <xdr:to>
      <xdr:col>14</xdr:col>
      <xdr:colOff>0</xdr:colOff>
      <xdr:row>34</xdr:row>
      <xdr:rowOff>209550</xdr:rowOff>
    </xdr:to>
    <xdr:cxnSp macro="">
      <xdr:nvCxnSpPr>
        <xdr:cNvPr id="2" name="Straight Connector 1">
          <a:extLst>
            <a:ext uri="{FF2B5EF4-FFF2-40B4-BE49-F238E27FC236}">
              <a16:creationId xmlns:a16="http://schemas.microsoft.com/office/drawing/2014/main" id="{A1F67DDE-4F24-48DC-9C71-FB33C57C58BD}"/>
            </a:ext>
          </a:extLst>
        </xdr:cNvPr>
        <xdr:cNvCxnSpPr/>
      </xdr:nvCxnSpPr>
      <xdr:spPr>
        <a:xfrm flipH="1">
          <a:off x="8983980" y="537210"/>
          <a:ext cx="0" cy="697992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301624</xdr:colOff>
      <xdr:row>1</xdr:row>
      <xdr:rowOff>130968</xdr:rowOff>
    </xdr:from>
    <xdr:to>
      <xdr:col>12</xdr:col>
      <xdr:colOff>66675</xdr:colOff>
      <xdr:row>5</xdr:row>
      <xdr:rowOff>124619</xdr:rowOff>
    </xdr:to>
    <xdr:sp macro="" textlink="">
      <xdr:nvSpPr>
        <xdr:cNvPr id="3" name="Rounded Rectangle 4">
          <a:extLst>
            <a:ext uri="{FF2B5EF4-FFF2-40B4-BE49-F238E27FC236}">
              <a16:creationId xmlns:a16="http://schemas.microsoft.com/office/drawing/2014/main" id="{9A45840B-3929-48E2-8B05-E32C9C17DB2F}"/>
            </a:ext>
          </a:extLst>
        </xdr:cNvPr>
        <xdr:cNvSpPr/>
      </xdr:nvSpPr>
      <xdr:spPr>
        <a:xfrm>
          <a:off x="2800984" y="313848"/>
          <a:ext cx="4687571"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Problem</a:t>
          </a:r>
          <a:r>
            <a:rPr lang="en-US" sz="3200" b="0" i="0" baseline="0">
              <a:solidFill>
                <a:srgbClr val="C00000"/>
              </a:solidFill>
              <a:latin typeface="Lucida Bright" panose="02040602050505020304" pitchFamily="18" charset="0"/>
              <a:cs typeface="FrankRuehl" panose="020E0503060101010101" pitchFamily="34" charset="-79"/>
            </a:rPr>
            <a:t> 3</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xdr:col>
      <xdr:colOff>219619</xdr:colOff>
      <xdr:row>10</xdr:row>
      <xdr:rowOff>72390</xdr:rowOff>
    </xdr:from>
    <xdr:to>
      <xdr:col>13</xdr:col>
      <xdr:colOff>762000</xdr:colOff>
      <xdr:row>25</xdr:row>
      <xdr:rowOff>178593</xdr:rowOff>
    </xdr:to>
    <xdr:sp macro="" textlink="">
      <xdr:nvSpPr>
        <xdr:cNvPr id="4" name="TextBox 3">
          <a:extLst>
            <a:ext uri="{FF2B5EF4-FFF2-40B4-BE49-F238E27FC236}">
              <a16:creationId xmlns:a16="http://schemas.microsoft.com/office/drawing/2014/main" id="{DB3011F5-4D5A-4A0C-B0F7-6A871C87F492}"/>
            </a:ext>
          </a:extLst>
        </xdr:cNvPr>
        <xdr:cNvSpPr txBox="1"/>
      </xdr:nvSpPr>
      <xdr:spPr>
        <a:xfrm>
          <a:off x="844459" y="1901190"/>
          <a:ext cx="7895681" cy="3359943"/>
        </a:xfrm>
        <a:prstGeom prst="rect">
          <a:avLst/>
        </a:prstGeom>
        <a:solidFill>
          <a:schemeClr val="bg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en-US" sz="800" b="0" i="0" baseline="0">
              <a:solidFill>
                <a:schemeClr val="bg1"/>
              </a:solidFill>
              <a:latin typeface="Lucida Bright" panose="02040602050505020304" pitchFamily="18" charset="0"/>
            </a:rPr>
            <a:t>Stevenson 169</a:t>
          </a: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A copier is able to operate for an average of </a:t>
          </a:r>
          <a:r>
            <a:rPr lang="en-US" sz="2400" b="0" i="0" baseline="0">
              <a:solidFill>
                <a:srgbClr val="FF0000"/>
              </a:solidFill>
              <a:latin typeface="Lucida Bright" panose="02040602050505020304" pitchFamily="18" charset="0"/>
            </a:rPr>
            <a:t>70</a:t>
          </a:r>
        </a:p>
        <a:p>
          <a:pPr>
            <a:lnSpc>
              <a:spcPts val="1500"/>
            </a:lnSpc>
          </a:pPr>
          <a:endParaRPr lang="en-US" sz="2400" b="0" i="0" baseline="0">
            <a:latin typeface="Lucida Bright" panose="02040602050505020304" pitchFamily="18" charset="0"/>
          </a:endParaRP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hours between repairs, and the mean repair time</a:t>
          </a: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is </a:t>
          </a:r>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hours. </a:t>
          </a:r>
        </a:p>
        <a:p>
          <a:pPr>
            <a:lnSpc>
              <a:spcPts val="1500"/>
            </a:lnSpc>
          </a:pPr>
          <a:endParaRPr lang="en-US" sz="2400" b="0" i="0" baseline="0">
            <a:latin typeface="Lucida Bright" panose="02040602050505020304" pitchFamily="18" charset="0"/>
          </a:endParaRP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Calculate the availability of this copier.</a:t>
          </a:r>
        </a:p>
        <a:p>
          <a:pPr>
            <a:lnSpc>
              <a:spcPts val="1400"/>
            </a:lnSpc>
          </a:pPr>
          <a:endParaRPr lang="en-US" sz="2000" baseline="0"/>
        </a:p>
        <a:p>
          <a:pPr>
            <a:lnSpc>
              <a:spcPts val="1400"/>
            </a:lnSpc>
          </a:pPr>
          <a:endParaRPr lang="en-US" sz="2000" baseline="0"/>
        </a:p>
      </xdr:txBody>
    </xdr:sp>
    <xdr:clientData/>
  </xdr:twoCellAnchor>
  <xdr:twoCellAnchor>
    <xdr:from>
      <xdr:col>14</xdr:col>
      <xdr:colOff>677293</xdr:colOff>
      <xdr:row>1</xdr:row>
      <xdr:rowOff>122463</xdr:rowOff>
    </xdr:from>
    <xdr:to>
      <xdr:col>23</xdr:col>
      <xdr:colOff>236763</xdr:colOff>
      <xdr:row>6</xdr:row>
      <xdr:rowOff>74838</xdr:rowOff>
    </xdr:to>
    <xdr:sp macro="" textlink="">
      <xdr:nvSpPr>
        <xdr:cNvPr id="5" name="Rounded Rectangle 4">
          <a:extLst>
            <a:ext uri="{FF2B5EF4-FFF2-40B4-BE49-F238E27FC236}">
              <a16:creationId xmlns:a16="http://schemas.microsoft.com/office/drawing/2014/main" id="{2EE1A819-4501-4DB8-82CB-815B788E2EB2}"/>
            </a:ext>
          </a:extLst>
        </xdr:cNvPr>
        <xdr:cNvSpPr/>
      </xdr:nvSpPr>
      <xdr:spPr>
        <a:xfrm>
          <a:off x="9614464" y="307520"/>
          <a:ext cx="4262099" cy="877661"/>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206375</xdr:colOff>
      <xdr:row>1</xdr:row>
      <xdr:rowOff>0</xdr:rowOff>
    </xdr:from>
    <xdr:to>
      <xdr:col>2</xdr:col>
      <xdr:colOff>542925</xdr:colOff>
      <xdr:row>7</xdr:row>
      <xdr:rowOff>111579</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AE7622F9-C074-4DD4-82D0-718775DB2DFD}"/>
            </a:ext>
          </a:extLst>
        </xdr:cNvPr>
        <xdr:cNvSpPr/>
      </xdr:nvSpPr>
      <xdr:spPr>
        <a:xfrm>
          <a:off x="206375" y="182880"/>
          <a:ext cx="1586230" cy="12088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25</xdr:col>
      <xdr:colOff>0</xdr:colOff>
      <xdr:row>1</xdr:row>
      <xdr:rowOff>130629</xdr:rowOff>
    </xdr:from>
    <xdr:to>
      <xdr:col>27</xdr:col>
      <xdr:colOff>346982</xdr:colOff>
      <xdr:row>6</xdr:row>
      <xdr:rowOff>83004</xdr:rowOff>
    </xdr:to>
    <xdr:sp macro="" textlink="">
      <xdr:nvSpPr>
        <xdr:cNvPr id="9" name="Rounded Rectangle 4">
          <a:hlinkClick xmlns:r="http://schemas.openxmlformats.org/officeDocument/2006/relationships" r:id="rId2"/>
          <a:extLst>
            <a:ext uri="{FF2B5EF4-FFF2-40B4-BE49-F238E27FC236}">
              <a16:creationId xmlns:a16="http://schemas.microsoft.com/office/drawing/2014/main" id="{D622F523-2C61-4E07-A024-6511CD1FA334}"/>
            </a:ext>
          </a:extLst>
        </xdr:cNvPr>
        <xdr:cNvSpPr/>
      </xdr:nvSpPr>
      <xdr:spPr>
        <a:xfrm>
          <a:off x="14390914" y="315686"/>
          <a:ext cx="1903639" cy="877661"/>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0</xdr:colOff>
      <xdr:row>2</xdr:row>
      <xdr:rowOff>171450</xdr:rowOff>
    </xdr:from>
    <xdr:to>
      <xdr:col>14</xdr:col>
      <xdr:colOff>0</xdr:colOff>
      <xdr:row>34</xdr:row>
      <xdr:rowOff>209550</xdr:rowOff>
    </xdr:to>
    <xdr:cxnSp macro="">
      <xdr:nvCxnSpPr>
        <xdr:cNvPr id="3" name="Straight Connector 2">
          <a:extLst>
            <a:ext uri="{FF2B5EF4-FFF2-40B4-BE49-F238E27FC236}">
              <a16:creationId xmlns:a16="http://schemas.microsoft.com/office/drawing/2014/main" id="{34FCFEE7-0D44-42A2-870D-54B9D2EDB5CA}"/>
            </a:ext>
          </a:extLst>
        </xdr:cNvPr>
        <xdr:cNvCxnSpPr/>
      </xdr:nvCxnSpPr>
      <xdr:spPr>
        <a:xfrm flipH="1">
          <a:off x="9085104" y="552450"/>
          <a:ext cx="0" cy="668178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301624</xdr:colOff>
      <xdr:row>1</xdr:row>
      <xdr:rowOff>130968</xdr:rowOff>
    </xdr:from>
    <xdr:to>
      <xdr:col>12</xdr:col>
      <xdr:colOff>66675</xdr:colOff>
      <xdr:row>5</xdr:row>
      <xdr:rowOff>124619</xdr:rowOff>
    </xdr:to>
    <xdr:sp macro="" textlink="">
      <xdr:nvSpPr>
        <xdr:cNvPr id="4" name="Rounded Rectangle 4">
          <a:extLst>
            <a:ext uri="{FF2B5EF4-FFF2-40B4-BE49-F238E27FC236}">
              <a16:creationId xmlns:a16="http://schemas.microsoft.com/office/drawing/2014/main" id="{5480DBDD-8BA0-4AA9-9715-C97925EA5FBC}"/>
            </a:ext>
          </a:extLst>
        </xdr:cNvPr>
        <xdr:cNvSpPr/>
      </xdr:nvSpPr>
      <xdr:spPr>
        <a:xfrm>
          <a:off x="2730499" y="321468"/>
          <a:ext cx="4551364"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Check</a:t>
          </a:r>
          <a:r>
            <a:rPr lang="en-US" sz="3200" b="0" i="0">
              <a:solidFill>
                <a:schemeClr val="accent4">
                  <a:lumMod val="50000"/>
                </a:schemeClr>
              </a:solidFill>
              <a:latin typeface="Lucida Bright" panose="02040602050505020304" pitchFamily="18" charset="0"/>
              <a:cs typeface="FrankRuehl" panose="020E0503060101010101" pitchFamily="34" charset="-79"/>
            </a:rPr>
            <a:t> Problem</a:t>
          </a:r>
          <a:r>
            <a:rPr lang="en-US" sz="3200" b="0" i="0" baseline="0">
              <a:solidFill>
                <a:srgbClr val="C00000"/>
              </a:solidFill>
              <a:latin typeface="Lucida Bright" panose="02040602050505020304" pitchFamily="18" charset="0"/>
              <a:cs typeface="FrankRuehl" panose="020E0503060101010101" pitchFamily="34" charset="-79"/>
            </a:rPr>
            <a:t> 3</a:t>
          </a:r>
        </a:p>
        <a:p>
          <a:pPr algn="ctr"/>
          <a:r>
            <a:rPr lang="en-US" sz="3200" b="1" baseline="0">
              <a:solidFill>
                <a:schemeClr val="accent4">
                  <a:lumMod val="50000"/>
                </a:schemeClr>
              </a:solidFill>
              <a:latin typeface="FrankRuehl" panose="020E0503060101010101" pitchFamily="34" charset="-79"/>
              <a:cs typeface="FrankRuehl" panose="020E0503060101010101" pitchFamily="34" charset="-79"/>
            </a:rPr>
            <a:t> </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14</xdr:col>
      <xdr:colOff>372493</xdr:colOff>
      <xdr:row>2</xdr:row>
      <xdr:rowOff>122463</xdr:rowOff>
    </xdr:from>
    <xdr:to>
      <xdr:col>22</xdr:col>
      <xdr:colOff>421820</xdr:colOff>
      <xdr:row>7</xdr:row>
      <xdr:rowOff>74838</xdr:rowOff>
    </xdr:to>
    <xdr:sp macro="" textlink="">
      <xdr:nvSpPr>
        <xdr:cNvPr id="28" name="Rounded Rectangle 4">
          <a:extLst>
            <a:ext uri="{FF2B5EF4-FFF2-40B4-BE49-F238E27FC236}">
              <a16:creationId xmlns:a16="http://schemas.microsoft.com/office/drawing/2014/main" id="{92113E01-E992-42C1-8B03-9044D0E21CA9}"/>
            </a:ext>
          </a:extLst>
        </xdr:cNvPr>
        <xdr:cNvSpPr/>
      </xdr:nvSpPr>
      <xdr:spPr>
        <a:xfrm>
          <a:off x="9162707" y="503463"/>
          <a:ext cx="4145077"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206375</xdr:colOff>
      <xdr:row>1</xdr:row>
      <xdr:rowOff>0</xdr:rowOff>
    </xdr:from>
    <xdr:to>
      <xdr:col>2</xdr:col>
      <xdr:colOff>542925</xdr:colOff>
      <xdr:row>7</xdr:row>
      <xdr:rowOff>111579</xdr:rowOff>
    </xdr:to>
    <xdr:sp macro="" textlink="">
      <xdr:nvSpPr>
        <xdr:cNvPr id="31" name="Left Arrow 1">
          <a:hlinkClick xmlns:r="http://schemas.openxmlformats.org/officeDocument/2006/relationships" r:id="rId1"/>
          <a:extLst>
            <a:ext uri="{FF2B5EF4-FFF2-40B4-BE49-F238E27FC236}">
              <a16:creationId xmlns:a16="http://schemas.microsoft.com/office/drawing/2014/main" id="{CF21C714-968F-44A1-B38E-5DDA0354BD7F}"/>
            </a:ext>
          </a:extLst>
        </xdr:cNvPr>
        <xdr:cNvSpPr/>
      </xdr:nvSpPr>
      <xdr:spPr>
        <a:xfrm>
          <a:off x="206375" y="190500"/>
          <a:ext cx="1543050"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15</xdr:col>
      <xdr:colOff>54428</xdr:colOff>
      <xdr:row>12</xdr:row>
      <xdr:rowOff>108857</xdr:rowOff>
    </xdr:from>
    <xdr:to>
      <xdr:col>23</xdr:col>
      <xdr:colOff>13607</xdr:colOff>
      <xdr:row>18</xdr:row>
      <xdr:rowOff>54429</xdr:rowOff>
    </xdr:to>
    <xdr:sp macro="" textlink="">
      <xdr:nvSpPr>
        <xdr:cNvPr id="2" name="TextBox 1">
          <a:extLst>
            <a:ext uri="{FF2B5EF4-FFF2-40B4-BE49-F238E27FC236}">
              <a16:creationId xmlns:a16="http://schemas.microsoft.com/office/drawing/2014/main" id="{15442465-BE17-4119-BEBE-13B685DB79F7}"/>
            </a:ext>
          </a:extLst>
        </xdr:cNvPr>
        <xdr:cNvSpPr txBox="1"/>
      </xdr:nvSpPr>
      <xdr:spPr>
        <a:xfrm>
          <a:off x="9552214" y="2394857"/>
          <a:ext cx="3823607" cy="1496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MTBF = 70 hours</a:t>
          </a:r>
          <a:r>
            <a:rPr lang="en-US" sz="1100" b="0" i="0" u="none" strike="noStrike">
              <a:solidFill>
                <a:schemeClr val="dk1"/>
              </a:solidFill>
              <a:effectLst/>
              <a:latin typeface="+mn-lt"/>
              <a:ea typeface="+mn-ea"/>
              <a:cs typeface="+mn-cs"/>
            </a:rPr>
            <a:t> </a:t>
          </a:r>
          <a:r>
            <a:rPr lang="en-US" sz="2000"/>
            <a:t> </a:t>
          </a:r>
        </a:p>
        <a:p>
          <a:r>
            <a:rPr lang="en-US" sz="2000"/>
            <a:t>MTTR = 4 hours</a:t>
          </a:r>
        </a:p>
        <a:p>
          <a:endParaRPr lang="en-US" sz="2000"/>
        </a:p>
        <a:p>
          <a:r>
            <a:rPr lang="en-US" sz="2000"/>
            <a:t>Availability</a:t>
          </a:r>
          <a:r>
            <a:rPr lang="en-US" sz="2000" baseline="0"/>
            <a:t> = MTBF/(MTBF+MTTR)</a:t>
          </a:r>
          <a:endParaRPr lang="en-US" sz="2000"/>
        </a:p>
      </xdr:txBody>
    </xdr:sp>
    <xdr:clientData/>
  </xdr:twoCellAnchor>
  <xdr:twoCellAnchor>
    <xdr:from>
      <xdr:col>1</xdr:col>
      <xdr:colOff>43542</xdr:colOff>
      <xdr:row>10</xdr:row>
      <xdr:rowOff>108858</xdr:rowOff>
    </xdr:from>
    <xdr:to>
      <xdr:col>13</xdr:col>
      <xdr:colOff>585923</xdr:colOff>
      <xdr:row>23</xdr:row>
      <xdr:rowOff>193290</xdr:rowOff>
    </xdr:to>
    <xdr:sp macro="" textlink="">
      <xdr:nvSpPr>
        <xdr:cNvPr id="5" name="TextBox 4">
          <a:extLst>
            <a:ext uri="{FF2B5EF4-FFF2-40B4-BE49-F238E27FC236}">
              <a16:creationId xmlns:a16="http://schemas.microsoft.com/office/drawing/2014/main" id="{86B6501A-5D88-49AA-915D-38FCB6563D10}"/>
            </a:ext>
          </a:extLst>
        </xdr:cNvPr>
        <xdr:cNvSpPr txBox="1"/>
      </xdr:nvSpPr>
      <xdr:spPr>
        <a:xfrm>
          <a:off x="664028" y="1959429"/>
          <a:ext cx="7857581" cy="2990918"/>
        </a:xfrm>
        <a:prstGeom prst="rect">
          <a:avLst/>
        </a:prstGeom>
        <a:solidFill>
          <a:schemeClr val="bg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en-US" sz="800" b="0" i="0" baseline="0">
              <a:solidFill>
                <a:schemeClr val="bg1"/>
              </a:solidFill>
              <a:latin typeface="Lucida Bright" panose="02040602050505020304" pitchFamily="18" charset="0"/>
            </a:rPr>
            <a:t>Stevenson 169</a:t>
          </a: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A copier is able to operate for an average of </a:t>
          </a:r>
          <a:r>
            <a:rPr lang="en-US" sz="2400" b="0" i="0" baseline="0">
              <a:solidFill>
                <a:srgbClr val="FF0000"/>
              </a:solidFill>
              <a:latin typeface="Lucida Bright" panose="02040602050505020304" pitchFamily="18" charset="0"/>
            </a:rPr>
            <a:t>70</a:t>
          </a:r>
        </a:p>
        <a:p>
          <a:pPr>
            <a:lnSpc>
              <a:spcPts val="1500"/>
            </a:lnSpc>
          </a:pPr>
          <a:endParaRPr lang="en-US" sz="2400" b="0" i="0" baseline="0">
            <a:latin typeface="Lucida Bright" panose="02040602050505020304" pitchFamily="18" charset="0"/>
          </a:endParaRP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hours between repairs, and the mean repair time</a:t>
          </a: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is </a:t>
          </a:r>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hours. </a:t>
          </a:r>
        </a:p>
        <a:p>
          <a:pPr>
            <a:lnSpc>
              <a:spcPts val="1500"/>
            </a:lnSpc>
          </a:pPr>
          <a:endParaRPr lang="en-US" sz="2400" b="0" i="0" baseline="0">
            <a:latin typeface="Lucida Bright" panose="02040602050505020304" pitchFamily="18" charset="0"/>
          </a:endParaRPr>
        </a:p>
        <a:p>
          <a:pPr>
            <a:lnSpc>
              <a:spcPts val="1500"/>
            </a:lnSpc>
          </a:pPr>
          <a:endParaRPr lang="en-US" sz="2400" b="0" i="0" baseline="0">
            <a:latin typeface="Lucida Bright" panose="02040602050505020304" pitchFamily="18" charset="0"/>
          </a:endParaRPr>
        </a:p>
        <a:p>
          <a:pPr>
            <a:lnSpc>
              <a:spcPts val="1500"/>
            </a:lnSpc>
          </a:pPr>
          <a:r>
            <a:rPr lang="en-US" sz="2400" b="0" i="0" baseline="0">
              <a:latin typeface="Lucida Bright" panose="02040602050505020304" pitchFamily="18" charset="0"/>
            </a:rPr>
            <a:t>Calculate the availability of this copier.</a:t>
          </a:r>
        </a:p>
        <a:p>
          <a:pPr>
            <a:lnSpc>
              <a:spcPts val="1400"/>
            </a:lnSpc>
          </a:pPr>
          <a:endParaRPr lang="en-US" sz="2000" baseline="0"/>
        </a:p>
        <a:p>
          <a:pPr>
            <a:lnSpc>
              <a:spcPts val="1400"/>
            </a:lnSpc>
          </a:pPr>
          <a:endParaRPr lang="en-US" sz="2000" baseline="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127001</xdr:colOff>
      <xdr:row>10</xdr:row>
      <xdr:rowOff>63046</xdr:rowOff>
    </xdr:from>
    <xdr:to>
      <xdr:col>12</xdr:col>
      <xdr:colOff>158751</xdr:colOff>
      <xdr:row>38</xdr:row>
      <xdr:rowOff>56696</xdr:rowOff>
    </xdr:to>
    <xdr:cxnSp macro="">
      <xdr:nvCxnSpPr>
        <xdr:cNvPr id="2" name="Straight Connector 1">
          <a:extLst>
            <a:ext uri="{FF2B5EF4-FFF2-40B4-BE49-F238E27FC236}">
              <a16:creationId xmlns:a16="http://schemas.microsoft.com/office/drawing/2014/main" id="{795A59AE-0455-4ADD-86DC-63CFF7A14ECF}"/>
            </a:ext>
          </a:extLst>
        </xdr:cNvPr>
        <xdr:cNvCxnSpPr/>
      </xdr:nvCxnSpPr>
      <xdr:spPr>
        <a:xfrm>
          <a:off x="10581641" y="1891846"/>
          <a:ext cx="31750" cy="885571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484416</xdr:colOff>
      <xdr:row>2</xdr:row>
      <xdr:rowOff>47625</xdr:rowOff>
    </xdr:from>
    <xdr:to>
      <xdr:col>9</xdr:col>
      <xdr:colOff>285751</xdr:colOff>
      <xdr:row>7</xdr:row>
      <xdr:rowOff>122464</xdr:rowOff>
    </xdr:to>
    <xdr:sp macro="" textlink="">
      <xdr:nvSpPr>
        <xdr:cNvPr id="3" name="Rounded Rectangle 3">
          <a:extLst>
            <a:ext uri="{FF2B5EF4-FFF2-40B4-BE49-F238E27FC236}">
              <a16:creationId xmlns:a16="http://schemas.microsoft.com/office/drawing/2014/main" id="{C9923886-2FCE-4EDA-A41A-94E09E1F6005}"/>
            </a:ext>
          </a:extLst>
        </xdr:cNvPr>
        <xdr:cNvSpPr/>
      </xdr:nvSpPr>
      <xdr:spPr>
        <a:xfrm>
          <a:off x="2358936" y="413385"/>
          <a:ext cx="6575515" cy="98923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chemeClr val="accent4">
                  <a:lumMod val="50000"/>
                </a:schemeClr>
              </a:solidFill>
              <a:latin typeface="Lucida Bright" panose="02040602050505020304" pitchFamily="18" charset="0"/>
              <a:cs typeface="FrankRuehl" panose="020E0503060101010101" pitchFamily="34" charset="-79"/>
            </a:rPr>
            <a:t> Problem</a:t>
          </a:r>
          <a:r>
            <a:rPr lang="en-US" sz="3600" b="0" i="0" baseline="0">
              <a:solidFill>
                <a:schemeClr val="accent4">
                  <a:lumMod val="50000"/>
                </a:schemeClr>
              </a:solidFill>
              <a:latin typeface="Lucida Bright" panose="02040602050505020304" pitchFamily="18" charset="0"/>
              <a:cs typeface="FrankRuehl" panose="020E0503060101010101" pitchFamily="34" charset="-79"/>
            </a:rPr>
            <a:t> </a:t>
          </a:r>
          <a:r>
            <a:rPr lang="en-US" sz="3600" b="0" i="0" baseline="0">
              <a:solidFill>
                <a:srgbClr val="C00000"/>
              </a:solidFill>
              <a:latin typeface="Lucida Bright" panose="02040602050505020304" pitchFamily="18" charset="0"/>
              <a:cs typeface="FrankRuehl" panose="020E0503060101010101" pitchFamily="34" charset="-79"/>
            </a:rPr>
            <a:t>2</a:t>
          </a:r>
        </a:p>
      </xdr:txBody>
    </xdr:sp>
    <xdr:clientData/>
  </xdr:twoCellAnchor>
  <xdr:twoCellAnchor>
    <xdr:from>
      <xdr:col>12</xdr:col>
      <xdr:colOff>139247</xdr:colOff>
      <xdr:row>2</xdr:row>
      <xdr:rowOff>50800</xdr:rowOff>
    </xdr:from>
    <xdr:to>
      <xdr:col>16</xdr:col>
      <xdr:colOff>386444</xdr:colOff>
      <xdr:row>7</xdr:row>
      <xdr:rowOff>3175</xdr:rowOff>
    </xdr:to>
    <xdr:sp macro="" textlink="">
      <xdr:nvSpPr>
        <xdr:cNvPr id="5" name="Rounded Rectangle 4">
          <a:extLst>
            <a:ext uri="{FF2B5EF4-FFF2-40B4-BE49-F238E27FC236}">
              <a16:creationId xmlns:a16="http://schemas.microsoft.com/office/drawing/2014/main" id="{841C0204-EF45-4EFD-B332-F1A14034ABC3}"/>
            </a:ext>
          </a:extLst>
        </xdr:cNvPr>
        <xdr:cNvSpPr/>
      </xdr:nvSpPr>
      <xdr:spPr>
        <a:xfrm>
          <a:off x="10578647" y="420914"/>
          <a:ext cx="4503511" cy="877661"/>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FF00"/>
              </a:solidFill>
              <a:latin typeface="Lucida Bright" panose="02040602050505020304" pitchFamily="18" charset="0"/>
            </a:rPr>
            <a:t>Workspace</a:t>
          </a:r>
        </a:p>
      </xdr:txBody>
    </xdr:sp>
    <xdr:clientData/>
  </xdr:twoCellAnchor>
  <xdr:twoCellAnchor>
    <xdr:from>
      <xdr:col>0</xdr:col>
      <xdr:colOff>269875</xdr:colOff>
      <xdr:row>2</xdr:row>
      <xdr:rowOff>54430</xdr:rowOff>
    </xdr:from>
    <xdr:to>
      <xdr:col>2</xdr:col>
      <xdr:colOff>585107</xdr:colOff>
      <xdr:row>8</xdr:row>
      <xdr:rowOff>95252</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66AE7C72-120A-44DA-89C3-98A06D6E57CC}"/>
            </a:ext>
          </a:extLst>
        </xdr:cNvPr>
        <xdr:cNvSpPr/>
      </xdr:nvSpPr>
      <xdr:spPr>
        <a:xfrm>
          <a:off x="269875" y="420190"/>
          <a:ext cx="1564912" cy="113810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12</xdr:col>
      <xdr:colOff>435429</xdr:colOff>
      <xdr:row>48</xdr:row>
      <xdr:rowOff>0</xdr:rowOff>
    </xdr:from>
    <xdr:to>
      <xdr:col>13</xdr:col>
      <xdr:colOff>721179</xdr:colOff>
      <xdr:row>51</xdr:row>
      <xdr:rowOff>0</xdr:rowOff>
    </xdr:to>
    <mc:AlternateContent xmlns:mc="http://schemas.openxmlformats.org/markup-compatibility/2006" xmlns:a14="http://schemas.microsoft.com/office/drawing/2010/main">
      <mc:Choice Requires="a14">
        <xdr:sp macro="" textlink="">
          <xdr:nvSpPr>
            <xdr:cNvPr id="10" name="Rectangle 9">
              <a:extLst>
                <a:ext uri="{FF2B5EF4-FFF2-40B4-BE49-F238E27FC236}">
                  <a16:creationId xmlns:a16="http://schemas.microsoft.com/office/drawing/2014/main" id="{A4E1564E-0CEA-441F-AAC1-9DAD7DAEA8AB}"/>
                </a:ext>
              </a:extLst>
            </xdr:cNvPr>
            <xdr:cNvSpPr/>
          </xdr:nvSpPr>
          <xdr:spPr>
            <a:xfrm>
              <a:off x="10890069" y="13304520"/>
              <a:ext cx="91059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14:m>
                <m:oMathPara xmlns:m="http://schemas.openxmlformats.org/officeDocument/2006/math">
                  <m:oMathParaPr>
                    <m:jc m:val="left"/>
                  </m:oMathParaPr>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𝑋</m:t>
                        </m:r>
                      </m:e>
                    </m:acc>
                    <m:r>
                      <a:rPr lang="en-US" sz="2000" b="0" i="0">
                        <a:solidFill>
                          <a:schemeClr val="tx1"/>
                        </a:solidFill>
                        <a:latin typeface="Cambria Math" panose="02040503050406030204" pitchFamily="18" charset="0"/>
                      </a:rPr>
                      <m:t>=</m:t>
                    </m:r>
                  </m:oMath>
                </m:oMathPara>
              </a14:m>
              <a:endParaRPr lang="en-US" sz="2000" b="0" i="0">
                <a:solidFill>
                  <a:schemeClr val="tx1"/>
                </a:solidFill>
                <a:latin typeface="Lucida Bright" panose="02040602050505020304" pitchFamily="18" charset="0"/>
              </a:endParaRPr>
            </a:p>
          </xdr:txBody>
        </xdr:sp>
      </mc:Choice>
      <mc:Fallback xmlns="">
        <xdr:sp macro="" textlink="">
          <xdr:nvSpPr>
            <xdr:cNvPr id="10" name="Rectangle 9">
              <a:extLst>
                <a:ext uri="{FF2B5EF4-FFF2-40B4-BE49-F238E27FC236}">
                  <a16:creationId xmlns:a16="http://schemas.microsoft.com/office/drawing/2014/main" id="{A4E1564E-0CEA-441F-AAC1-9DAD7DAEA8AB}"/>
                </a:ext>
              </a:extLst>
            </xdr:cNvPr>
            <xdr:cNvSpPr/>
          </xdr:nvSpPr>
          <xdr:spPr>
            <a:xfrm>
              <a:off x="10890069" y="13304520"/>
              <a:ext cx="91059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Cambria Math" panose="02040503050406030204" pitchFamily="18" charset="0"/>
                </a:rPr>
                <a:t>𝑋 ̿=</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12</xdr:col>
      <xdr:colOff>451756</xdr:colOff>
      <xdr:row>52</xdr:row>
      <xdr:rowOff>57151</xdr:rowOff>
    </xdr:from>
    <xdr:to>
      <xdr:col>13</xdr:col>
      <xdr:colOff>394608</xdr:colOff>
      <xdr:row>55</xdr:row>
      <xdr:rowOff>57151</xdr:rowOff>
    </xdr:to>
    <mc:AlternateContent xmlns:mc="http://schemas.openxmlformats.org/markup-compatibility/2006" xmlns:a14="http://schemas.microsoft.com/office/drawing/2010/main">
      <mc:Choice Requires="a14">
        <xdr:sp macro="" textlink="">
          <xdr:nvSpPr>
            <xdr:cNvPr id="11" name="Rectangle 10">
              <a:extLst>
                <a:ext uri="{FF2B5EF4-FFF2-40B4-BE49-F238E27FC236}">
                  <a16:creationId xmlns:a16="http://schemas.microsoft.com/office/drawing/2014/main" id="{157A344F-8B8E-46B5-BCF9-4315A722B09A}"/>
                </a:ext>
              </a:extLst>
            </xdr:cNvPr>
            <xdr:cNvSpPr/>
          </xdr:nvSpPr>
          <xdr:spPr>
            <a:xfrm>
              <a:off x="10906396" y="14116051"/>
              <a:ext cx="567692" cy="5486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400" b="0" i="0">
                  <a:solidFill>
                    <a:schemeClr val="tx1"/>
                  </a:solidFill>
                  <a:latin typeface="Lucida Bright" panose="02040602050505020304" pitchFamily="18" charset="0"/>
                </a:rPr>
                <a:t> </a:t>
              </a:r>
              <a14:m>
                <m:oMath xmlns:m="http://schemas.openxmlformats.org/officeDocument/2006/math">
                  <m:acc>
                    <m:accPr>
                      <m:chr m:val="̅"/>
                      <m:ctrlPr>
                        <a:rPr lang="en-US" sz="2400" b="0" i="1">
                          <a:solidFill>
                            <a:schemeClr val="tx1"/>
                          </a:solidFill>
                          <a:latin typeface="Cambria Math" panose="02040503050406030204" pitchFamily="18" charset="0"/>
                        </a:rPr>
                      </m:ctrlPr>
                    </m:accPr>
                    <m:e>
                      <m:r>
                        <a:rPr lang="en-US" sz="2400" b="0" i="1">
                          <a:solidFill>
                            <a:schemeClr val="tx1"/>
                          </a:solidFill>
                          <a:latin typeface="Cambria Math" panose="02040503050406030204" pitchFamily="18" charset="0"/>
                        </a:rPr>
                        <m:t>𝑅</m:t>
                      </m:r>
                    </m:e>
                  </m:acc>
                </m:oMath>
              </a14:m>
              <a:endParaRPr lang="en-US" sz="2400" b="0" i="0">
                <a:solidFill>
                  <a:schemeClr val="tx1"/>
                </a:solidFill>
                <a:latin typeface="Lucida Bright" panose="02040602050505020304" pitchFamily="18" charset="0"/>
              </a:endParaRPr>
            </a:p>
          </xdr:txBody>
        </xdr:sp>
      </mc:Choice>
      <mc:Fallback xmlns="">
        <xdr:sp macro="" textlink="">
          <xdr:nvSpPr>
            <xdr:cNvPr id="11" name="Rectangle 10">
              <a:extLst>
                <a:ext uri="{FF2B5EF4-FFF2-40B4-BE49-F238E27FC236}">
                  <a16:creationId xmlns:a16="http://schemas.microsoft.com/office/drawing/2014/main" id="{157A344F-8B8E-46B5-BCF9-4315A722B09A}"/>
                </a:ext>
              </a:extLst>
            </xdr:cNvPr>
            <xdr:cNvSpPr/>
          </xdr:nvSpPr>
          <xdr:spPr>
            <a:xfrm>
              <a:off x="10906396" y="14116051"/>
              <a:ext cx="567692" cy="5486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400" b="0" i="0">
                  <a:solidFill>
                    <a:schemeClr val="tx1"/>
                  </a:solidFill>
                  <a:latin typeface="Lucida Bright" panose="02040602050505020304" pitchFamily="18" charset="0"/>
                </a:rPr>
                <a:t> </a:t>
              </a:r>
              <a:r>
                <a:rPr lang="en-US" sz="2400" b="0" i="0">
                  <a:solidFill>
                    <a:schemeClr val="tx1"/>
                  </a:solidFill>
                  <a:latin typeface="Cambria Math" panose="02040503050406030204" pitchFamily="18" charset="0"/>
                </a:rPr>
                <a:t>𝑅 ̅</a:t>
              </a:r>
              <a:endParaRPr lang="en-US" sz="2400" b="0" i="0">
                <a:solidFill>
                  <a:schemeClr val="tx1"/>
                </a:solidFill>
                <a:latin typeface="Lucida Bright" panose="02040602050505020304" pitchFamily="18" charset="0"/>
              </a:endParaRPr>
            </a:p>
          </xdr:txBody>
        </xdr:sp>
      </mc:Fallback>
    </mc:AlternateContent>
    <xdr:clientData/>
  </xdr:twoCellAnchor>
  <xdr:twoCellAnchor>
    <xdr:from>
      <xdr:col>12</xdr:col>
      <xdr:colOff>468086</xdr:colOff>
      <xdr:row>57</xdr:row>
      <xdr:rowOff>5442</xdr:rowOff>
    </xdr:from>
    <xdr:to>
      <xdr:col>13</xdr:col>
      <xdr:colOff>751115</xdr:colOff>
      <xdr:row>60</xdr:row>
      <xdr:rowOff>5442</xdr:rowOff>
    </xdr:to>
    <xdr:sp macro="" textlink="">
      <xdr:nvSpPr>
        <xdr:cNvPr id="12" name="Rectangle 11">
          <a:extLst>
            <a:ext uri="{FF2B5EF4-FFF2-40B4-BE49-F238E27FC236}">
              <a16:creationId xmlns:a16="http://schemas.microsoft.com/office/drawing/2014/main" id="{ECA9A2D9-9648-45F7-8C73-914FE58E730B}"/>
            </a:ext>
          </a:extLst>
        </xdr:cNvPr>
        <xdr:cNvSpPr/>
      </xdr:nvSpPr>
      <xdr:spPr>
        <a:xfrm>
          <a:off x="10922726" y="14978742"/>
          <a:ext cx="907869"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 A2=</a:t>
          </a:r>
        </a:p>
      </xdr:txBody>
    </xdr:sp>
    <xdr:clientData/>
  </xdr:twoCellAnchor>
  <xdr:twoCellAnchor>
    <xdr:from>
      <xdr:col>12</xdr:col>
      <xdr:colOff>443593</xdr:colOff>
      <xdr:row>61</xdr:row>
      <xdr:rowOff>157842</xdr:rowOff>
    </xdr:from>
    <xdr:to>
      <xdr:col>13</xdr:col>
      <xdr:colOff>726622</xdr:colOff>
      <xdr:row>64</xdr:row>
      <xdr:rowOff>157842</xdr:rowOff>
    </xdr:to>
    <xdr:sp macro="" textlink="">
      <xdr:nvSpPr>
        <xdr:cNvPr id="13" name="Rectangle 12">
          <a:extLst>
            <a:ext uri="{FF2B5EF4-FFF2-40B4-BE49-F238E27FC236}">
              <a16:creationId xmlns:a16="http://schemas.microsoft.com/office/drawing/2014/main" id="{FB950877-4502-4AD8-A517-9EF6DF78B894}"/>
            </a:ext>
          </a:extLst>
        </xdr:cNvPr>
        <xdr:cNvSpPr/>
      </xdr:nvSpPr>
      <xdr:spPr>
        <a:xfrm>
          <a:off x="10898233" y="15885522"/>
          <a:ext cx="907869"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 D4=</a:t>
          </a:r>
        </a:p>
      </xdr:txBody>
    </xdr:sp>
    <xdr:clientData/>
  </xdr:twoCellAnchor>
  <xdr:twoCellAnchor>
    <xdr:from>
      <xdr:col>12</xdr:col>
      <xdr:colOff>459922</xdr:colOff>
      <xdr:row>66</xdr:row>
      <xdr:rowOff>38099</xdr:rowOff>
    </xdr:from>
    <xdr:to>
      <xdr:col>13</xdr:col>
      <xdr:colOff>742951</xdr:colOff>
      <xdr:row>69</xdr:row>
      <xdr:rowOff>38099</xdr:rowOff>
    </xdr:to>
    <xdr:sp macro="" textlink="">
      <xdr:nvSpPr>
        <xdr:cNvPr id="14" name="Rectangle 13">
          <a:extLst>
            <a:ext uri="{FF2B5EF4-FFF2-40B4-BE49-F238E27FC236}">
              <a16:creationId xmlns:a16="http://schemas.microsoft.com/office/drawing/2014/main" id="{91104F0A-2538-408D-9A50-BB2AEBB43E0C}"/>
            </a:ext>
          </a:extLst>
        </xdr:cNvPr>
        <xdr:cNvSpPr/>
      </xdr:nvSpPr>
      <xdr:spPr>
        <a:xfrm>
          <a:off x="10914562" y="16710659"/>
          <a:ext cx="907869" cy="5486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 D3=</a:t>
          </a:r>
        </a:p>
      </xdr:txBody>
    </xdr:sp>
    <xdr:clientData/>
  </xdr:twoCellAnchor>
  <xdr:twoCellAnchor>
    <xdr:from>
      <xdr:col>15</xdr:col>
      <xdr:colOff>136072</xdr:colOff>
      <xdr:row>47</xdr:row>
      <xdr:rowOff>122464</xdr:rowOff>
    </xdr:from>
    <xdr:to>
      <xdr:col>15</xdr:col>
      <xdr:colOff>476250</xdr:colOff>
      <xdr:row>55</xdr:row>
      <xdr:rowOff>95250</xdr:rowOff>
    </xdr:to>
    <xdr:sp macro="" textlink="">
      <xdr:nvSpPr>
        <xdr:cNvPr id="15" name="Right Brace 14">
          <a:extLst>
            <a:ext uri="{FF2B5EF4-FFF2-40B4-BE49-F238E27FC236}">
              <a16:creationId xmlns:a16="http://schemas.microsoft.com/office/drawing/2014/main" id="{BDF9D84D-FAD5-4D46-887E-525E6BF71C44}"/>
            </a:ext>
          </a:extLst>
        </xdr:cNvPr>
        <xdr:cNvSpPr/>
      </xdr:nvSpPr>
      <xdr:spPr>
        <a:xfrm>
          <a:off x="13669192" y="13236484"/>
          <a:ext cx="340178" cy="1466306"/>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669471</xdr:colOff>
      <xdr:row>49</xdr:row>
      <xdr:rowOff>152402</xdr:rowOff>
    </xdr:from>
    <xdr:to>
      <xdr:col>17</xdr:col>
      <xdr:colOff>598714</xdr:colOff>
      <xdr:row>53</xdr:row>
      <xdr:rowOff>16330</xdr:rowOff>
    </xdr:to>
    <xdr:sp macro="" textlink="">
      <xdr:nvSpPr>
        <xdr:cNvPr id="16" name="Rectangle 15">
          <a:extLst>
            <a:ext uri="{FF2B5EF4-FFF2-40B4-BE49-F238E27FC236}">
              <a16:creationId xmlns:a16="http://schemas.microsoft.com/office/drawing/2014/main" id="{CE5A8ED8-6337-4AC3-8A10-BBC6E10B0556}"/>
            </a:ext>
          </a:extLst>
        </xdr:cNvPr>
        <xdr:cNvSpPr/>
      </xdr:nvSpPr>
      <xdr:spPr>
        <a:xfrm>
          <a:off x="14202591" y="13647422"/>
          <a:ext cx="2306683" cy="61068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Calculated</a:t>
          </a:r>
        </a:p>
      </xdr:txBody>
    </xdr:sp>
    <xdr:clientData/>
  </xdr:twoCellAnchor>
  <xdr:twoCellAnchor>
    <xdr:from>
      <xdr:col>15</xdr:col>
      <xdr:colOff>138793</xdr:colOff>
      <xdr:row>56</xdr:row>
      <xdr:rowOff>138792</xdr:rowOff>
    </xdr:from>
    <xdr:to>
      <xdr:col>15</xdr:col>
      <xdr:colOff>478971</xdr:colOff>
      <xdr:row>69</xdr:row>
      <xdr:rowOff>27214</xdr:rowOff>
    </xdr:to>
    <xdr:sp macro="" textlink="">
      <xdr:nvSpPr>
        <xdr:cNvPr id="17" name="Right Brace 16">
          <a:extLst>
            <a:ext uri="{FF2B5EF4-FFF2-40B4-BE49-F238E27FC236}">
              <a16:creationId xmlns:a16="http://schemas.microsoft.com/office/drawing/2014/main" id="{8240FCDA-4A5B-4885-AAA4-3A5EEBE87497}"/>
            </a:ext>
          </a:extLst>
        </xdr:cNvPr>
        <xdr:cNvSpPr/>
      </xdr:nvSpPr>
      <xdr:spPr>
        <a:xfrm>
          <a:off x="13671913" y="14929212"/>
          <a:ext cx="340178" cy="2319202"/>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713014</xdr:colOff>
      <xdr:row>60</xdr:row>
      <xdr:rowOff>182338</xdr:rowOff>
    </xdr:from>
    <xdr:to>
      <xdr:col>17</xdr:col>
      <xdr:colOff>639535</xdr:colOff>
      <xdr:row>64</xdr:row>
      <xdr:rowOff>46266</xdr:rowOff>
    </xdr:to>
    <xdr:sp macro="" textlink="">
      <xdr:nvSpPr>
        <xdr:cNvPr id="18" name="Rectangle 17">
          <a:extLst>
            <a:ext uri="{FF2B5EF4-FFF2-40B4-BE49-F238E27FC236}">
              <a16:creationId xmlns:a16="http://schemas.microsoft.com/office/drawing/2014/main" id="{6FE119A9-533B-45E5-B4E0-88FBECD5CFB3}"/>
            </a:ext>
          </a:extLst>
        </xdr:cNvPr>
        <xdr:cNvSpPr/>
      </xdr:nvSpPr>
      <xdr:spPr>
        <a:xfrm>
          <a:off x="14246134" y="15727138"/>
          <a:ext cx="2303961" cy="61830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From</a:t>
          </a:r>
          <a:r>
            <a:rPr lang="en-US" sz="2000" b="0" i="0" baseline="0">
              <a:solidFill>
                <a:schemeClr val="tx1"/>
              </a:solidFill>
              <a:latin typeface="Lucida Bright" panose="02040602050505020304" pitchFamily="18" charset="0"/>
            </a:rPr>
            <a:t> the table</a:t>
          </a:r>
          <a:endParaRPr lang="en-US" sz="2000" b="0" i="0">
            <a:solidFill>
              <a:schemeClr val="tx1"/>
            </a:solidFill>
            <a:latin typeface="Lucida Bright" panose="02040602050505020304" pitchFamily="18" charset="0"/>
          </a:endParaRPr>
        </a:p>
      </xdr:txBody>
    </xdr:sp>
    <xdr:clientData/>
  </xdr:twoCellAnchor>
  <xdr:twoCellAnchor>
    <xdr:from>
      <xdr:col>13</xdr:col>
      <xdr:colOff>400050</xdr:colOff>
      <xdr:row>52</xdr:row>
      <xdr:rowOff>59872</xdr:rowOff>
    </xdr:from>
    <xdr:to>
      <xdr:col>13</xdr:col>
      <xdr:colOff>955223</xdr:colOff>
      <xdr:row>55</xdr:row>
      <xdr:rowOff>59872</xdr:rowOff>
    </xdr:to>
    <xdr:sp macro="" textlink="">
      <xdr:nvSpPr>
        <xdr:cNvPr id="19" name="Rectangle 18">
          <a:extLst>
            <a:ext uri="{FF2B5EF4-FFF2-40B4-BE49-F238E27FC236}">
              <a16:creationId xmlns:a16="http://schemas.microsoft.com/office/drawing/2014/main" id="{F05661D5-BBF8-4BF3-BCD4-E532B5174A3D}"/>
            </a:ext>
          </a:extLst>
        </xdr:cNvPr>
        <xdr:cNvSpPr/>
      </xdr:nvSpPr>
      <xdr:spPr>
        <a:xfrm>
          <a:off x="11479530" y="14118772"/>
          <a:ext cx="555173" cy="5486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400" b="0" i="0">
              <a:solidFill>
                <a:schemeClr val="tx1"/>
              </a:solidFill>
              <a:latin typeface="Lucida Bright" panose="02040602050505020304" pitchFamily="18" charset="0"/>
            </a:rPr>
            <a:t> =</a:t>
          </a:r>
        </a:p>
      </xdr:txBody>
    </xdr:sp>
    <xdr:clientData/>
  </xdr:twoCellAnchor>
  <xdr:twoCellAnchor>
    <xdr:from>
      <xdr:col>16</xdr:col>
      <xdr:colOff>1164771</xdr:colOff>
      <xdr:row>2</xdr:row>
      <xdr:rowOff>65313</xdr:rowOff>
    </xdr:from>
    <xdr:to>
      <xdr:col>19</xdr:col>
      <xdr:colOff>325210</xdr:colOff>
      <xdr:row>7</xdr:row>
      <xdr:rowOff>17688</xdr:rowOff>
    </xdr:to>
    <xdr:sp macro="" textlink="">
      <xdr:nvSpPr>
        <xdr:cNvPr id="24" name="Rounded Rectangle 4">
          <a:hlinkClick xmlns:r="http://schemas.openxmlformats.org/officeDocument/2006/relationships" r:id="rId2"/>
          <a:extLst>
            <a:ext uri="{FF2B5EF4-FFF2-40B4-BE49-F238E27FC236}">
              <a16:creationId xmlns:a16="http://schemas.microsoft.com/office/drawing/2014/main" id="{9E93F7E2-27CD-48DF-8683-EFEA871A7AAD}"/>
            </a:ext>
          </a:extLst>
        </xdr:cNvPr>
        <xdr:cNvSpPr/>
      </xdr:nvSpPr>
      <xdr:spPr>
        <a:xfrm>
          <a:off x="15860485" y="435427"/>
          <a:ext cx="1903639" cy="877661"/>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twoCellAnchor>
    <xdr:from>
      <xdr:col>1</xdr:col>
      <xdr:colOff>239485</xdr:colOff>
      <xdr:row>10</xdr:row>
      <xdr:rowOff>119744</xdr:rowOff>
    </xdr:from>
    <xdr:to>
      <xdr:col>11</xdr:col>
      <xdr:colOff>263798</xdr:colOff>
      <xdr:row>27</xdr:row>
      <xdr:rowOff>80737</xdr:rowOff>
    </xdr:to>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4D446271-F0FB-4BE1-9675-744B2081F7BA}"/>
                </a:ext>
              </a:extLst>
            </xdr:cNvPr>
            <xdr:cNvSpPr txBox="1"/>
          </xdr:nvSpPr>
          <xdr:spPr>
            <a:xfrm>
              <a:off x="859971" y="1970315"/>
              <a:ext cx="9048570" cy="4826908"/>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baseline="0">
                  <a:solidFill>
                    <a:schemeClr val="bg1"/>
                  </a:solidFill>
                  <a:latin typeface="Lucida Bright" panose="02040602050505020304" pitchFamily="18" charset="0"/>
                </a:rPr>
                <a:t>Stevenson 477</a:t>
              </a:r>
            </a:p>
            <a:p>
              <a:r>
                <a:rPr lang="en-US" sz="2400" b="0" i="0" baseline="0">
                  <a:latin typeface="Lucida Bright" panose="02040602050505020304" pitchFamily="18" charset="0"/>
                </a:rPr>
                <a:t>Processing new accounts at a bank is intended to average </a:t>
              </a:r>
              <a:r>
                <a:rPr lang="en-US" sz="2400" b="0" i="0" baseline="0">
                  <a:solidFill>
                    <a:srgbClr val="FF0000"/>
                  </a:solidFill>
                  <a:latin typeface="Lucida Bright" panose="02040602050505020304" pitchFamily="18" charset="0"/>
                </a:rPr>
                <a:t>10</a:t>
              </a:r>
              <a:r>
                <a:rPr lang="en-US" sz="2400" b="0" i="0" baseline="0">
                  <a:latin typeface="Lucida Bright" panose="02040602050505020304" pitchFamily="18" charset="0"/>
                </a:rPr>
                <a:t> minutes each. </a:t>
              </a:r>
              <a:r>
                <a:rPr lang="en-US" sz="2400" b="0" i="0" baseline="0">
                  <a:solidFill>
                    <a:srgbClr val="FF0000"/>
                  </a:solidFill>
                  <a:latin typeface="Lucida Bright" panose="02040602050505020304" pitchFamily="18" charset="0"/>
                </a:rPr>
                <a:t>Five</a:t>
              </a:r>
              <a:r>
                <a:rPr lang="en-US" sz="2400" b="0" i="0" baseline="0">
                  <a:latin typeface="Lucida Bright" panose="02040602050505020304" pitchFamily="18" charset="0"/>
                </a:rPr>
                <a:t> samples of </a:t>
              </a:r>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observations (n) each have been taken.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Construct upper and lower control limits for both a mean </a:t>
              </a:r>
              <a:r>
                <a:rPr lang="en-US" sz="2400" b="0" i="0" baseline="0">
                  <a:solidFill>
                    <a:srgbClr val="FF0000"/>
                  </a:solidFill>
                  <a:latin typeface="Lucida Bright" panose="02040602050505020304" pitchFamily="18" charset="0"/>
                </a:rPr>
                <a:t>(</a:t>
              </a:r>
              <a14:m>
                <m:oMath xmlns:m="http://schemas.openxmlformats.org/officeDocument/2006/math">
                  <m:acc>
                    <m:accPr>
                      <m:chr m:val="̅"/>
                      <m:ctrlPr>
                        <a:rPr lang="en-US" sz="2400" b="0" i="1" baseline="0">
                          <a:solidFill>
                            <a:srgbClr val="FF0000"/>
                          </a:solidFill>
                          <a:latin typeface="Cambria Math" panose="02040503050406030204" pitchFamily="18" charset="0"/>
                        </a:rPr>
                      </m:ctrlPr>
                    </m:accPr>
                    <m:e>
                      <m:r>
                        <a:rPr lang="en-US" sz="2400" b="0" i="1" baseline="0">
                          <a:solidFill>
                            <a:srgbClr val="FF0000"/>
                          </a:solidFill>
                          <a:latin typeface="Cambria Math" panose="02040503050406030204" pitchFamily="18" charset="0"/>
                        </a:rPr>
                        <m:t>𝑋</m:t>
                      </m:r>
                      <m:r>
                        <a:rPr lang="en-US" sz="2400" b="0" i="1" baseline="0">
                          <a:solidFill>
                            <a:srgbClr val="FF0000"/>
                          </a:solidFill>
                          <a:latin typeface="Cambria Math" panose="02040503050406030204" pitchFamily="18" charset="0"/>
                        </a:rPr>
                        <m:t>)</m:t>
                      </m:r>
                    </m:e>
                  </m:acc>
                </m:oMath>
              </a14:m>
              <a:r>
                <a:rPr lang="en-US" sz="2400" b="0" i="0" baseline="0">
                  <a:solidFill>
                    <a:srgbClr val="FF0000"/>
                  </a:solidFill>
                  <a:latin typeface="Lucida Bright" panose="02040602050505020304" pitchFamily="18" charset="0"/>
                </a:rPr>
                <a:t> chart </a:t>
              </a:r>
              <a:r>
                <a:rPr lang="en-US" sz="2400" b="0" i="0" baseline="0">
                  <a:latin typeface="Lucida Bright" panose="02040602050505020304" pitchFamily="18" charset="0"/>
                </a:rPr>
                <a:t>and a range </a:t>
              </a:r>
              <a:r>
                <a:rPr lang="en-US" sz="2400" b="0" i="0" baseline="0">
                  <a:solidFill>
                    <a:srgbClr val="FF0000"/>
                  </a:solidFill>
                  <a:latin typeface="Lucida Bright" panose="02040602050505020304" pitchFamily="18" charset="0"/>
                </a:rPr>
                <a:t>chart (</a:t>
              </a:r>
              <a14:m>
                <m:oMath xmlns:m="http://schemas.openxmlformats.org/officeDocument/2006/math">
                  <m:acc>
                    <m:accPr>
                      <m:chr m:val="̅"/>
                      <m:ctrlPr>
                        <a:rPr lang="en-US" sz="2400" b="0" i="1" baseline="0">
                          <a:solidFill>
                            <a:srgbClr val="FF0000"/>
                          </a:solidFill>
                          <a:latin typeface="Cambria Math" panose="02040503050406030204" pitchFamily="18" charset="0"/>
                        </a:rPr>
                      </m:ctrlPr>
                    </m:accPr>
                    <m:e>
                      <m:r>
                        <a:rPr lang="en-US" sz="2400" b="0" i="1" baseline="0">
                          <a:solidFill>
                            <a:srgbClr val="FF0000"/>
                          </a:solidFill>
                          <a:latin typeface="Cambria Math" panose="02040503050406030204" pitchFamily="18" charset="0"/>
                        </a:rPr>
                        <m:t>𝑅</m:t>
                      </m:r>
                      <m:r>
                        <a:rPr lang="en-US" sz="2400" b="0" i="1" baseline="0">
                          <a:solidFill>
                            <a:srgbClr val="FF0000"/>
                          </a:solidFill>
                          <a:latin typeface="Cambria Math" panose="02040503050406030204" pitchFamily="18" charset="0"/>
                        </a:rPr>
                        <m:t>)</m:t>
                      </m:r>
                    </m:e>
                  </m:acc>
                </m:oMath>
              </a14:m>
              <a:r>
                <a:rPr lang="en-US" sz="2400" b="0" i="0" baseline="0">
                  <a:latin typeface="Lucida Bright" panose="02040602050505020304" pitchFamily="18" charset="0"/>
                </a:rPr>
                <a:t>:</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14:m>
                <m:oMath xmlns:m="http://schemas.openxmlformats.org/officeDocument/2006/math">
                  <m:acc>
                    <m:accPr>
                      <m:chr m:val="̅"/>
                      <m:ctrlPr>
                        <a:rPr lang="en-US" sz="2000" b="0" i="1" baseline="0">
                          <a:latin typeface="Cambria Math" panose="02040503050406030204" pitchFamily="18" charset="0"/>
                        </a:rPr>
                      </m:ctrlPr>
                    </m:accPr>
                    <m:e>
                      <m:r>
                        <a:rPr lang="en-US" sz="2000" b="0" i="1" baseline="0">
                          <a:latin typeface="Cambria Math" panose="02040503050406030204" pitchFamily="18" charset="0"/>
                        </a:rPr>
                        <m:t>𝑥</m:t>
                      </m:r>
                    </m:e>
                  </m:acc>
                </m:oMath>
              </a14:m>
              <a:r>
                <a:rPr lang="en-US" sz="1800" b="0" i="0" baseline="0">
                  <a:latin typeface="Lucida Bright" panose="02040602050505020304" pitchFamily="18" charset="0"/>
                </a:rPr>
                <a:t>, </a:t>
              </a:r>
              <a:r>
                <a:rPr lang="en-US" sz="2400" b="0" i="0" baseline="0">
                  <a:latin typeface="Lucida Bright" panose="02040602050505020304" pitchFamily="18" charset="0"/>
                </a:rPr>
                <a:t>LCL</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a:ea typeface="+mn-ea"/>
                          <a:cs typeface="+mn-cs"/>
                        </a:rPr>
                        <m:t>𝑥</m:t>
                      </m:r>
                    </m:e>
                  </m:acc>
                </m:oMath>
              </a14:m>
              <a:endParaRPr lang="en-US" sz="1800" b="0" i="0" baseline="0">
                <a:latin typeface="Lucida Bright" panose="02040602050505020304" pitchFamily="18" charset="0"/>
              </a:endParaRPr>
            </a:p>
            <a:p>
              <a:r>
                <a:rPr lang="en-US" sz="1800" b="0" i="0" baseline="0">
                  <a:latin typeface="Lucida Bright" panose="02040602050505020304" pitchFamily="18" charset="0"/>
                </a:rPr>
                <a:t> </a:t>
              </a:r>
            </a:p>
            <a:p>
              <a:r>
                <a:rPr lang="en-US" sz="2400" b="0" i="0" baseline="0">
                  <a:latin typeface="Lucida Bright" panose="02040602050505020304" pitchFamily="18" charset="0"/>
                </a:rPr>
                <a:t>and</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14:m>
                <m:oMath xmlns:m="http://schemas.openxmlformats.org/officeDocument/2006/math">
                  <m:acc>
                    <m:accPr>
                      <m:chr m:val="̅"/>
                      <m:ctrlPr>
                        <a:rPr lang="en-US" sz="1800" b="0" i="1" baseline="0">
                          <a:latin typeface="Cambria Math" panose="02040503050406030204" pitchFamily="18" charset="0"/>
                        </a:rPr>
                      </m:ctrlPr>
                    </m:accPr>
                    <m:e>
                      <m:r>
                        <a:rPr lang="en-US" sz="1800" b="0" i="1" baseline="0">
                          <a:latin typeface="Cambria Math" panose="02040503050406030204" pitchFamily="18" charset="0"/>
                        </a:rPr>
                        <m:t>𝑅</m:t>
                      </m:r>
                    </m:e>
                  </m:acc>
                </m:oMath>
              </a14:m>
              <a:r>
                <a:rPr lang="en-US" sz="2400" b="0" i="0" baseline="0">
                  <a:latin typeface="Lucida Bright" panose="02040602050505020304" pitchFamily="18" charset="0"/>
                </a:rPr>
                <a:t>and LCL</a:t>
              </a:r>
              <a14:m>
                <m:oMath xmlns:m="http://schemas.openxmlformats.org/officeDocument/2006/math">
                  <m:acc>
                    <m:accPr>
                      <m:chr m:val="̅"/>
                      <m:ctrlPr>
                        <a:rPr lang="en-US" sz="1800" b="0" i="1" baseline="0">
                          <a:solidFill>
                            <a:schemeClr val="dk1"/>
                          </a:solidFill>
                          <a:effectLst/>
                          <a:latin typeface="Cambria Math" panose="02040503050406030204" pitchFamily="18" charset="0"/>
                          <a:ea typeface="+mn-ea"/>
                          <a:cs typeface="+mn-cs"/>
                        </a:rPr>
                      </m:ctrlPr>
                    </m:accPr>
                    <m:e>
                      <m:r>
                        <a:rPr lang="en-US" sz="1800" b="0" i="1" baseline="0">
                          <a:solidFill>
                            <a:schemeClr val="dk1"/>
                          </a:solidFill>
                          <a:effectLst/>
                          <a:latin typeface="Cambria Math"/>
                          <a:ea typeface="+mn-ea"/>
                          <a:cs typeface="+mn-cs"/>
                        </a:rPr>
                        <m:t>𝑅</m:t>
                      </m:r>
                    </m:e>
                  </m:acc>
                </m:oMath>
              </a14:m>
              <a:endParaRPr lang="en-US" sz="1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Choice>
      <mc:Fallback xmlns="">
        <xdr:sp macro="" textlink="">
          <xdr:nvSpPr>
            <xdr:cNvPr id="20" name="TextBox 19">
              <a:extLst>
                <a:ext uri="{FF2B5EF4-FFF2-40B4-BE49-F238E27FC236}">
                  <a16:creationId xmlns:a16="http://schemas.microsoft.com/office/drawing/2014/main" id="{4D446271-F0FB-4BE1-9675-744B2081F7BA}"/>
                </a:ext>
              </a:extLst>
            </xdr:cNvPr>
            <xdr:cNvSpPr txBox="1"/>
          </xdr:nvSpPr>
          <xdr:spPr>
            <a:xfrm>
              <a:off x="859971" y="1970315"/>
              <a:ext cx="9048570" cy="4826908"/>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baseline="0">
                  <a:solidFill>
                    <a:schemeClr val="bg1"/>
                  </a:solidFill>
                  <a:latin typeface="Lucida Bright" panose="02040602050505020304" pitchFamily="18" charset="0"/>
                </a:rPr>
                <a:t>Stevenson 477</a:t>
              </a:r>
            </a:p>
            <a:p>
              <a:r>
                <a:rPr lang="en-US" sz="2400" b="0" i="0" baseline="0">
                  <a:latin typeface="Lucida Bright" panose="02040602050505020304" pitchFamily="18" charset="0"/>
                </a:rPr>
                <a:t>Processing new accounts at a bank is intended to average </a:t>
              </a:r>
              <a:r>
                <a:rPr lang="en-US" sz="2400" b="0" i="0" baseline="0">
                  <a:solidFill>
                    <a:srgbClr val="FF0000"/>
                  </a:solidFill>
                  <a:latin typeface="Lucida Bright" panose="02040602050505020304" pitchFamily="18" charset="0"/>
                </a:rPr>
                <a:t>10</a:t>
              </a:r>
              <a:r>
                <a:rPr lang="en-US" sz="2400" b="0" i="0" baseline="0">
                  <a:latin typeface="Lucida Bright" panose="02040602050505020304" pitchFamily="18" charset="0"/>
                </a:rPr>
                <a:t> minutes each. </a:t>
              </a:r>
              <a:r>
                <a:rPr lang="en-US" sz="2400" b="0" i="0" baseline="0">
                  <a:solidFill>
                    <a:srgbClr val="FF0000"/>
                  </a:solidFill>
                  <a:latin typeface="Lucida Bright" panose="02040602050505020304" pitchFamily="18" charset="0"/>
                </a:rPr>
                <a:t>Five</a:t>
              </a:r>
              <a:r>
                <a:rPr lang="en-US" sz="2400" b="0" i="0" baseline="0">
                  <a:latin typeface="Lucida Bright" panose="02040602050505020304" pitchFamily="18" charset="0"/>
                </a:rPr>
                <a:t> samples of </a:t>
              </a:r>
              <a:r>
                <a:rPr lang="en-US" sz="2400" b="0" i="0" baseline="0">
                  <a:solidFill>
                    <a:srgbClr val="FF0000"/>
                  </a:solidFill>
                  <a:latin typeface="Lucida Bright" panose="02040602050505020304" pitchFamily="18" charset="0"/>
                </a:rPr>
                <a:t>four</a:t>
              </a:r>
              <a:r>
                <a:rPr lang="en-US" sz="2400" b="0" i="0" baseline="0">
                  <a:latin typeface="Lucida Bright" panose="02040602050505020304" pitchFamily="18" charset="0"/>
                </a:rPr>
                <a:t> observations (n) each have been taken.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Construct upper and lower control limits for both a mean </a:t>
              </a:r>
              <a:r>
                <a:rPr lang="en-US" sz="2400" b="0" i="0" baseline="0">
                  <a:solidFill>
                    <a:srgbClr val="FF0000"/>
                  </a:solidFill>
                  <a:latin typeface="Lucida Bright" panose="02040602050505020304" pitchFamily="18" charset="0"/>
                </a:rPr>
                <a:t>(</a:t>
              </a:r>
              <a:r>
                <a:rPr lang="en-US" sz="2400" b="0" i="0" baseline="0">
                  <a:solidFill>
                    <a:srgbClr val="FF0000"/>
                  </a:solidFill>
                  <a:latin typeface="Cambria Math" panose="02040503050406030204" pitchFamily="18" charset="0"/>
                </a:rPr>
                <a:t>(𝑋)) ̅</a:t>
              </a:r>
              <a:r>
                <a:rPr lang="en-US" sz="2400" b="0" i="0" baseline="0">
                  <a:solidFill>
                    <a:srgbClr val="FF0000"/>
                  </a:solidFill>
                  <a:latin typeface="Lucida Bright" panose="02040602050505020304" pitchFamily="18" charset="0"/>
                </a:rPr>
                <a:t> chart </a:t>
              </a:r>
              <a:r>
                <a:rPr lang="en-US" sz="2400" b="0" i="0" baseline="0">
                  <a:latin typeface="Lucida Bright" panose="02040602050505020304" pitchFamily="18" charset="0"/>
                </a:rPr>
                <a:t>and a range </a:t>
              </a:r>
              <a:r>
                <a:rPr lang="en-US" sz="2400" b="0" i="0" baseline="0">
                  <a:solidFill>
                    <a:srgbClr val="FF0000"/>
                  </a:solidFill>
                  <a:latin typeface="Lucida Bright" panose="02040602050505020304" pitchFamily="18" charset="0"/>
                </a:rPr>
                <a:t>chart (</a:t>
              </a:r>
              <a:r>
                <a:rPr lang="en-US" sz="2400" b="0" i="0" baseline="0">
                  <a:solidFill>
                    <a:srgbClr val="FF0000"/>
                  </a:solidFill>
                  <a:latin typeface="Cambria Math" panose="02040503050406030204" pitchFamily="18" charset="0"/>
                </a:rPr>
                <a:t>(𝑅)) ̅</a:t>
              </a:r>
              <a:r>
                <a:rPr lang="en-US" sz="2400" b="0" i="0" baseline="0">
                  <a:latin typeface="Lucida Bright" panose="02040602050505020304" pitchFamily="18" charset="0"/>
                </a:rPr>
                <a:t>:</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r>
                <a:rPr lang="en-US" sz="2000" b="0" i="0" baseline="0">
                  <a:latin typeface="Cambria Math" panose="02040503050406030204" pitchFamily="18" charset="0"/>
                </a:rPr>
                <a:t>𝑥 ̅</a:t>
              </a:r>
              <a:r>
                <a:rPr lang="en-US" sz="1800" b="0" i="0" baseline="0">
                  <a:latin typeface="Lucida Bright" panose="02040602050505020304" pitchFamily="18" charset="0"/>
                </a:rPr>
                <a:t>, </a:t>
              </a:r>
              <a:r>
                <a:rPr lang="en-US" sz="2400" b="0" i="0" baseline="0">
                  <a:latin typeface="Lucida Bright" panose="02040602050505020304" pitchFamily="18" charset="0"/>
                </a:rPr>
                <a:t>LCL</a:t>
              </a:r>
              <a:r>
                <a:rPr lang="en-US" sz="2000" b="0" i="0" baseline="0">
                  <a:solidFill>
                    <a:schemeClr val="dk1"/>
                  </a:solidFill>
                  <a:effectLst/>
                  <a:latin typeface="Cambria Math"/>
                  <a:ea typeface="+mn-ea"/>
                  <a:cs typeface="+mn-cs"/>
                </a:rPr>
                <a:t>𝑥</a:t>
              </a:r>
              <a:r>
                <a:rPr lang="en-US" sz="2000" b="0" i="0" baseline="0">
                  <a:solidFill>
                    <a:schemeClr val="dk1"/>
                  </a:solidFill>
                  <a:effectLst/>
                  <a:latin typeface="Cambria Math" panose="02040503050406030204" pitchFamily="18" charset="0"/>
                  <a:ea typeface="+mn-ea"/>
                  <a:cs typeface="+mn-cs"/>
                </a:rPr>
                <a:t> ̅</a:t>
              </a:r>
              <a:endParaRPr lang="en-US" sz="1800" b="0" i="0" baseline="0">
                <a:latin typeface="Lucida Bright" panose="02040602050505020304" pitchFamily="18" charset="0"/>
              </a:endParaRPr>
            </a:p>
            <a:p>
              <a:r>
                <a:rPr lang="en-US" sz="1800" b="0" i="0" baseline="0">
                  <a:latin typeface="Lucida Bright" panose="02040602050505020304" pitchFamily="18" charset="0"/>
                </a:rPr>
                <a:t> </a:t>
              </a:r>
            </a:p>
            <a:p>
              <a:r>
                <a:rPr lang="en-US" sz="2400" b="0" i="0" baseline="0">
                  <a:latin typeface="Lucida Bright" panose="02040602050505020304" pitchFamily="18" charset="0"/>
                </a:rPr>
                <a:t>and</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r>
                <a:rPr lang="en-US" sz="1800" b="0" i="0" baseline="0">
                  <a:latin typeface="Cambria Math" panose="02040503050406030204" pitchFamily="18" charset="0"/>
                </a:rPr>
                <a:t>𝑅 ̅</a:t>
              </a:r>
              <a:r>
                <a:rPr lang="en-US" sz="2400" b="0" i="0" baseline="0">
                  <a:latin typeface="Lucida Bright" panose="02040602050505020304" pitchFamily="18" charset="0"/>
                </a:rPr>
                <a:t>and LCL</a:t>
              </a:r>
              <a:r>
                <a:rPr lang="en-US" sz="1800" b="0" i="0" baseline="0">
                  <a:solidFill>
                    <a:schemeClr val="dk1"/>
                  </a:solidFill>
                  <a:effectLst/>
                  <a:latin typeface="Cambria Math"/>
                  <a:ea typeface="+mn-ea"/>
                  <a:cs typeface="+mn-cs"/>
                </a:rPr>
                <a:t>𝑅</a:t>
              </a:r>
              <a:r>
                <a:rPr lang="en-US" sz="1800" b="0" i="0" baseline="0">
                  <a:solidFill>
                    <a:schemeClr val="dk1"/>
                  </a:solidFill>
                  <a:effectLst/>
                  <a:latin typeface="Cambria Math" panose="02040503050406030204" pitchFamily="18" charset="0"/>
                  <a:ea typeface="+mn-ea"/>
                  <a:cs typeface="+mn-cs"/>
                </a:rPr>
                <a:t> ̅</a:t>
              </a:r>
              <a:endParaRPr lang="en-US" sz="1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Fallback>
    </mc:AlternateContent>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127001</xdr:colOff>
      <xdr:row>10</xdr:row>
      <xdr:rowOff>63046</xdr:rowOff>
    </xdr:from>
    <xdr:to>
      <xdr:col>12</xdr:col>
      <xdr:colOff>158751</xdr:colOff>
      <xdr:row>38</xdr:row>
      <xdr:rowOff>56696</xdr:rowOff>
    </xdr:to>
    <xdr:cxnSp macro="">
      <xdr:nvCxnSpPr>
        <xdr:cNvPr id="3" name="Straight Connector 2">
          <a:extLst>
            <a:ext uri="{FF2B5EF4-FFF2-40B4-BE49-F238E27FC236}">
              <a16:creationId xmlns:a16="http://schemas.microsoft.com/office/drawing/2014/main" id="{1F4D98A0-F589-4804-8918-2793647B38D2}"/>
            </a:ext>
          </a:extLst>
        </xdr:cNvPr>
        <xdr:cNvCxnSpPr/>
      </xdr:nvCxnSpPr>
      <xdr:spPr>
        <a:xfrm>
          <a:off x="11080751" y="1968046"/>
          <a:ext cx="31750" cy="94778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484416</xdr:colOff>
      <xdr:row>2</xdr:row>
      <xdr:rowOff>47625</xdr:rowOff>
    </xdr:from>
    <xdr:to>
      <xdr:col>9</xdr:col>
      <xdr:colOff>285751</xdr:colOff>
      <xdr:row>7</xdr:row>
      <xdr:rowOff>122464</xdr:rowOff>
    </xdr:to>
    <xdr:sp macro="" textlink="">
      <xdr:nvSpPr>
        <xdr:cNvPr id="4" name="Rounded Rectangle 3">
          <a:extLst>
            <a:ext uri="{FF2B5EF4-FFF2-40B4-BE49-F238E27FC236}">
              <a16:creationId xmlns:a16="http://schemas.microsoft.com/office/drawing/2014/main" id="{78AF5A0D-30B6-43E2-8C74-05A2B995A1FC}"/>
            </a:ext>
          </a:extLst>
        </xdr:cNvPr>
        <xdr:cNvSpPr/>
      </xdr:nvSpPr>
      <xdr:spPr>
        <a:xfrm>
          <a:off x="2933702" y="428625"/>
          <a:ext cx="5965370" cy="102733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1" i="0">
              <a:solidFill>
                <a:srgbClr val="C00000"/>
              </a:solidFill>
              <a:latin typeface="Lucida Bright" panose="02040602050505020304" pitchFamily="18" charset="0"/>
              <a:cs typeface="FrankRuehl" panose="020E0503060101010101" pitchFamily="34" charset="-79"/>
            </a:rPr>
            <a:t>Check</a:t>
          </a:r>
          <a:r>
            <a:rPr lang="en-US" sz="3600" b="0" i="0">
              <a:solidFill>
                <a:schemeClr val="accent4">
                  <a:lumMod val="50000"/>
                </a:schemeClr>
              </a:solidFill>
              <a:latin typeface="Lucida Bright" panose="02040602050505020304" pitchFamily="18" charset="0"/>
              <a:cs typeface="FrankRuehl" panose="020E0503060101010101" pitchFamily="34" charset="-79"/>
            </a:rPr>
            <a:t> Problem</a:t>
          </a:r>
          <a:r>
            <a:rPr lang="en-US" sz="3600" b="0" i="0" baseline="0">
              <a:solidFill>
                <a:schemeClr val="accent4">
                  <a:lumMod val="50000"/>
                </a:schemeClr>
              </a:solidFill>
              <a:latin typeface="Lucida Bright" panose="02040602050505020304" pitchFamily="18" charset="0"/>
              <a:cs typeface="FrankRuehl" panose="020E0503060101010101" pitchFamily="34" charset="-79"/>
            </a:rPr>
            <a:t> </a:t>
          </a:r>
          <a:r>
            <a:rPr lang="en-US" sz="3600" b="0" i="0" baseline="0">
              <a:solidFill>
                <a:srgbClr val="C00000"/>
              </a:solidFill>
              <a:latin typeface="Lucida Bright" panose="02040602050505020304" pitchFamily="18" charset="0"/>
              <a:cs typeface="FrankRuehl" panose="020E0503060101010101" pitchFamily="34" charset="-79"/>
            </a:rPr>
            <a:t>2</a:t>
          </a:r>
        </a:p>
      </xdr:txBody>
    </xdr:sp>
    <xdr:clientData/>
  </xdr:twoCellAnchor>
  <xdr:twoCellAnchor>
    <xdr:from>
      <xdr:col>0</xdr:col>
      <xdr:colOff>592361</xdr:colOff>
      <xdr:row>9</xdr:row>
      <xdr:rowOff>166913</xdr:rowOff>
    </xdr:from>
    <xdr:to>
      <xdr:col>10</xdr:col>
      <xdr:colOff>775605</xdr:colOff>
      <xdr:row>25</xdr:row>
      <xdr:rowOff>95249</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C6E56C99-2631-4F08-8342-8E76A1A481A1}"/>
                </a:ext>
              </a:extLst>
            </xdr:cNvPr>
            <xdr:cNvSpPr txBox="1"/>
          </xdr:nvSpPr>
          <xdr:spPr>
            <a:xfrm>
              <a:off x="592361" y="1881413"/>
              <a:ext cx="9368065" cy="489494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baseline="0">
                  <a:solidFill>
                    <a:schemeClr val="bg1"/>
                  </a:solidFill>
                  <a:latin typeface="Lucida Bright" panose="02040602050505020304" pitchFamily="18" charset="0"/>
                </a:rPr>
                <a:t>Stevenson 477</a:t>
              </a:r>
            </a:p>
            <a:p>
              <a:r>
                <a:rPr lang="en-US" sz="2400" b="0" i="0" baseline="0">
                  <a:latin typeface="Lucida Bright" panose="02040602050505020304" pitchFamily="18" charset="0"/>
                </a:rPr>
                <a:t>Processing new accounts at a bank is intended to average 10 minutes each. </a:t>
              </a:r>
              <a:r>
                <a:rPr lang="en-US" sz="2400" b="0" i="0" baseline="0">
                  <a:solidFill>
                    <a:srgbClr val="C00000"/>
                  </a:solidFill>
                  <a:latin typeface="Lucida Bright" panose="02040602050505020304" pitchFamily="18" charset="0"/>
                </a:rPr>
                <a:t>Five</a:t>
              </a:r>
              <a:r>
                <a:rPr lang="en-US" sz="2400" b="0" i="0" baseline="0">
                  <a:latin typeface="Lucida Bright" panose="02040602050505020304" pitchFamily="18" charset="0"/>
                </a:rPr>
                <a:t> samples of </a:t>
              </a:r>
              <a:r>
                <a:rPr lang="en-US" sz="2400" b="0" i="0" baseline="0">
                  <a:solidFill>
                    <a:srgbClr val="C00000"/>
                  </a:solidFill>
                  <a:latin typeface="Lucida Bright" panose="02040602050505020304" pitchFamily="18" charset="0"/>
                </a:rPr>
                <a:t>four </a:t>
              </a:r>
              <a:r>
                <a:rPr lang="en-US" sz="2400" b="0" i="0" baseline="0">
                  <a:latin typeface="Lucida Bright" panose="02040602050505020304" pitchFamily="18" charset="0"/>
                </a:rPr>
                <a:t>observations (n) each have been taken.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Construct upper and lower control limits for both a mean (</a:t>
              </a:r>
              <a14:m>
                <m:oMath xmlns:m="http://schemas.openxmlformats.org/officeDocument/2006/math">
                  <m:acc>
                    <m:accPr>
                      <m:chr m:val="̅"/>
                      <m:ctrlPr>
                        <a:rPr lang="en-US" sz="2400" b="0" i="1" baseline="0">
                          <a:latin typeface="Cambria Math" panose="02040503050406030204" pitchFamily="18" charset="0"/>
                        </a:rPr>
                      </m:ctrlPr>
                    </m:accPr>
                    <m:e>
                      <m:r>
                        <a:rPr lang="en-US" sz="2400" b="0" i="1" baseline="0">
                          <a:latin typeface="Cambria Math" panose="02040503050406030204" pitchFamily="18" charset="0"/>
                        </a:rPr>
                        <m:t>𝑋</m:t>
                      </m:r>
                      <m:r>
                        <a:rPr lang="en-US" sz="2400" b="0" i="1" baseline="0">
                          <a:latin typeface="Cambria Math" panose="02040503050406030204" pitchFamily="18" charset="0"/>
                        </a:rPr>
                        <m:t>)</m:t>
                      </m:r>
                    </m:e>
                  </m:acc>
                </m:oMath>
              </a14:m>
              <a:r>
                <a:rPr lang="en-US" sz="2400" b="0" i="0" baseline="0">
                  <a:latin typeface="Lucida Bright" panose="02040602050505020304" pitchFamily="18" charset="0"/>
                </a:rPr>
                <a:t> chart and a range chart (</a:t>
              </a:r>
              <a14:m>
                <m:oMath xmlns:m="http://schemas.openxmlformats.org/officeDocument/2006/math">
                  <m:acc>
                    <m:accPr>
                      <m:chr m:val="̅"/>
                      <m:ctrlPr>
                        <a:rPr lang="en-US" sz="2400" b="0" i="1" baseline="0">
                          <a:latin typeface="Cambria Math" panose="02040503050406030204" pitchFamily="18" charset="0"/>
                        </a:rPr>
                      </m:ctrlPr>
                    </m:accPr>
                    <m:e>
                      <m:r>
                        <a:rPr lang="en-US" sz="2400" b="0" i="1" baseline="0">
                          <a:latin typeface="Cambria Math" panose="02040503050406030204" pitchFamily="18" charset="0"/>
                        </a:rPr>
                        <m:t>𝑅</m:t>
                      </m:r>
                      <m:r>
                        <a:rPr lang="en-US" sz="2400" b="0" i="1" baseline="0">
                          <a:latin typeface="Cambria Math" panose="02040503050406030204" pitchFamily="18" charset="0"/>
                        </a:rPr>
                        <m:t>)</m:t>
                      </m:r>
                    </m:e>
                  </m:acc>
                </m:oMath>
              </a14:m>
              <a:r>
                <a:rPr lang="en-US" sz="2400" b="0" i="0" baseline="0">
                  <a:latin typeface="Lucida Bright" panose="02040602050505020304" pitchFamily="18" charset="0"/>
                </a:rPr>
                <a:t>:</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14:m>
                <m:oMath xmlns:m="http://schemas.openxmlformats.org/officeDocument/2006/math">
                  <m:acc>
                    <m:accPr>
                      <m:chr m:val="̅"/>
                      <m:ctrlPr>
                        <a:rPr lang="en-US" sz="2000" b="0" i="1" baseline="0">
                          <a:latin typeface="Cambria Math" panose="02040503050406030204" pitchFamily="18" charset="0"/>
                        </a:rPr>
                      </m:ctrlPr>
                    </m:accPr>
                    <m:e>
                      <m:r>
                        <a:rPr lang="en-US" sz="2000" b="0" i="1" baseline="0">
                          <a:latin typeface="Cambria Math" panose="02040503050406030204" pitchFamily="18" charset="0"/>
                        </a:rPr>
                        <m:t>𝑥</m:t>
                      </m:r>
                    </m:e>
                  </m:acc>
                </m:oMath>
              </a14:m>
              <a:r>
                <a:rPr lang="en-US" sz="1800" b="0" i="0" baseline="0">
                  <a:latin typeface="Lucida Bright" panose="02040602050505020304" pitchFamily="18" charset="0"/>
                </a:rPr>
                <a:t>, </a:t>
              </a:r>
              <a:r>
                <a:rPr lang="en-US" sz="2400" b="0" i="0" baseline="0">
                  <a:latin typeface="Lucida Bright" panose="02040602050505020304" pitchFamily="18" charset="0"/>
                </a:rPr>
                <a:t>LCL</a:t>
              </a:r>
              <a14:m>
                <m:oMath xmlns:m="http://schemas.openxmlformats.org/officeDocument/2006/math">
                  <m:acc>
                    <m:accPr>
                      <m:chr m:val="̅"/>
                      <m:ctrlPr>
                        <a:rPr lang="en-US" sz="2000" b="0" i="1" baseline="0">
                          <a:solidFill>
                            <a:schemeClr val="dk1"/>
                          </a:solidFill>
                          <a:effectLst/>
                          <a:latin typeface="Cambria Math" panose="02040503050406030204" pitchFamily="18" charset="0"/>
                          <a:ea typeface="+mn-ea"/>
                          <a:cs typeface="+mn-cs"/>
                        </a:rPr>
                      </m:ctrlPr>
                    </m:accPr>
                    <m:e>
                      <m:r>
                        <a:rPr lang="en-US" sz="2000" b="0" i="1" baseline="0">
                          <a:solidFill>
                            <a:schemeClr val="dk1"/>
                          </a:solidFill>
                          <a:effectLst/>
                          <a:latin typeface="Cambria Math"/>
                          <a:ea typeface="+mn-ea"/>
                          <a:cs typeface="+mn-cs"/>
                        </a:rPr>
                        <m:t>𝑥</m:t>
                      </m:r>
                    </m:e>
                  </m:acc>
                </m:oMath>
              </a14:m>
              <a:endParaRPr lang="en-US" sz="1800" b="0" i="0" baseline="0">
                <a:latin typeface="Lucida Bright" panose="02040602050505020304" pitchFamily="18" charset="0"/>
              </a:endParaRPr>
            </a:p>
            <a:p>
              <a:r>
                <a:rPr lang="en-US" sz="1800" b="0" i="0" baseline="0">
                  <a:latin typeface="Lucida Bright" panose="02040602050505020304" pitchFamily="18" charset="0"/>
                </a:rPr>
                <a:t> </a:t>
              </a:r>
            </a:p>
            <a:p>
              <a:r>
                <a:rPr lang="en-US" sz="2400" b="0" i="0" baseline="0">
                  <a:latin typeface="Lucida Bright" panose="02040602050505020304" pitchFamily="18" charset="0"/>
                </a:rPr>
                <a:t>and</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14:m>
                <m:oMath xmlns:m="http://schemas.openxmlformats.org/officeDocument/2006/math">
                  <m:acc>
                    <m:accPr>
                      <m:chr m:val="̅"/>
                      <m:ctrlPr>
                        <a:rPr lang="en-US" sz="1800" b="0" i="1" baseline="0">
                          <a:latin typeface="Cambria Math" panose="02040503050406030204" pitchFamily="18" charset="0"/>
                        </a:rPr>
                      </m:ctrlPr>
                    </m:accPr>
                    <m:e>
                      <m:r>
                        <a:rPr lang="en-US" sz="1800" b="0" i="1" baseline="0">
                          <a:latin typeface="Cambria Math" panose="02040503050406030204" pitchFamily="18" charset="0"/>
                        </a:rPr>
                        <m:t>𝑅</m:t>
                      </m:r>
                    </m:e>
                  </m:acc>
                </m:oMath>
              </a14:m>
              <a:r>
                <a:rPr lang="en-US" sz="2400" b="0" i="0" baseline="0">
                  <a:latin typeface="Lucida Bright" panose="02040602050505020304" pitchFamily="18" charset="0"/>
                </a:rPr>
                <a:t>and LCL</a:t>
              </a:r>
              <a14:m>
                <m:oMath xmlns:m="http://schemas.openxmlformats.org/officeDocument/2006/math">
                  <m:acc>
                    <m:accPr>
                      <m:chr m:val="̅"/>
                      <m:ctrlPr>
                        <a:rPr lang="en-US" sz="1800" b="0" i="1" baseline="0">
                          <a:solidFill>
                            <a:schemeClr val="dk1"/>
                          </a:solidFill>
                          <a:effectLst/>
                          <a:latin typeface="Cambria Math" panose="02040503050406030204" pitchFamily="18" charset="0"/>
                          <a:ea typeface="+mn-ea"/>
                          <a:cs typeface="+mn-cs"/>
                        </a:rPr>
                      </m:ctrlPr>
                    </m:accPr>
                    <m:e>
                      <m:r>
                        <a:rPr lang="en-US" sz="1800" b="0" i="1" baseline="0">
                          <a:solidFill>
                            <a:schemeClr val="dk1"/>
                          </a:solidFill>
                          <a:effectLst/>
                          <a:latin typeface="Cambria Math"/>
                          <a:ea typeface="+mn-ea"/>
                          <a:cs typeface="+mn-cs"/>
                        </a:rPr>
                        <m:t>𝑅</m:t>
                      </m:r>
                    </m:e>
                  </m:acc>
                </m:oMath>
              </a14:m>
              <a:endParaRPr lang="en-US" sz="1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Choice>
      <mc:Fallback xmlns="">
        <xdr:sp macro="" textlink="">
          <xdr:nvSpPr>
            <xdr:cNvPr id="6" name="TextBox 5">
              <a:extLst>
                <a:ext uri="{FF2B5EF4-FFF2-40B4-BE49-F238E27FC236}">
                  <a16:creationId xmlns:a16="http://schemas.microsoft.com/office/drawing/2014/main" id="{C6E56C99-2631-4F08-8342-8E76A1A481A1}"/>
                </a:ext>
              </a:extLst>
            </xdr:cNvPr>
            <xdr:cNvSpPr txBox="1"/>
          </xdr:nvSpPr>
          <xdr:spPr>
            <a:xfrm>
              <a:off x="592361" y="1881413"/>
              <a:ext cx="9368065" cy="489494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i="0" baseline="0">
                  <a:solidFill>
                    <a:schemeClr val="bg1"/>
                  </a:solidFill>
                  <a:latin typeface="Lucida Bright" panose="02040602050505020304" pitchFamily="18" charset="0"/>
                </a:rPr>
                <a:t>Stevenson 477</a:t>
              </a:r>
            </a:p>
            <a:p>
              <a:r>
                <a:rPr lang="en-US" sz="2400" b="0" i="0" baseline="0">
                  <a:latin typeface="Lucida Bright" panose="02040602050505020304" pitchFamily="18" charset="0"/>
                </a:rPr>
                <a:t>Processing new accounts at a bank is intended to average 10 minutes each. </a:t>
              </a:r>
              <a:r>
                <a:rPr lang="en-US" sz="2400" b="0" i="0" baseline="0">
                  <a:solidFill>
                    <a:srgbClr val="C00000"/>
                  </a:solidFill>
                  <a:latin typeface="Lucida Bright" panose="02040602050505020304" pitchFamily="18" charset="0"/>
                </a:rPr>
                <a:t>Five</a:t>
              </a:r>
              <a:r>
                <a:rPr lang="en-US" sz="2400" b="0" i="0" baseline="0">
                  <a:latin typeface="Lucida Bright" panose="02040602050505020304" pitchFamily="18" charset="0"/>
                </a:rPr>
                <a:t> samples of </a:t>
              </a:r>
              <a:r>
                <a:rPr lang="en-US" sz="2400" b="0" i="0" baseline="0">
                  <a:solidFill>
                    <a:srgbClr val="C00000"/>
                  </a:solidFill>
                  <a:latin typeface="Lucida Bright" panose="02040602050505020304" pitchFamily="18" charset="0"/>
                </a:rPr>
                <a:t>four </a:t>
              </a:r>
              <a:r>
                <a:rPr lang="en-US" sz="2400" b="0" i="0" baseline="0">
                  <a:latin typeface="Lucida Bright" panose="02040602050505020304" pitchFamily="18" charset="0"/>
                </a:rPr>
                <a:t>observations (n) each have been taken. </a:t>
              </a:r>
            </a:p>
            <a:p>
              <a:endParaRPr lang="en-US" sz="2400" b="0" i="0" baseline="0">
                <a:latin typeface="Lucida Bright" panose="02040602050505020304" pitchFamily="18" charset="0"/>
              </a:endParaRPr>
            </a:p>
            <a:p>
              <a:r>
                <a:rPr lang="en-US" sz="2400" b="0" i="0" baseline="0">
                  <a:latin typeface="Lucida Bright" panose="02040602050505020304" pitchFamily="18" charset="0"/>
                </a:rPr>
                <a:t>Construct upper and lower control limits for both a mean (</a:t>
              </a:r>
              <a:r>
                <a:rPr lang="en-US" sz="2400" b="0" i="0" baseline="0">
                  <a:latin typeface="Cambria Math" panose="02040503050406030204" pitchFamily="18" charset="0"/>
                </a:rPr>
                <a:t>(𝑋)) ̅</a:t>
              </a:r>
              <a:r>
                <a:rPr lang="en-US" sz="2400" b="0" i="0" baseline="0">
                  <a:latin typeface="Lucida Bright" panose="02040602050505020304" pitchFamily="18" charset="0"/>
                </a:rPr>
                <a:t> chart and a range chart (</a:t>
              </a:r>
              <a:r>
                <a:rPr lang="en-US" sz="2400" b="0" i="0" baseline="0">
                  <a:latin typeface="Cambria Math" panose="02040503050406030204" pitchFamily="18" charset="0"/>
                </a:rPr>
                <a:t>(𝑅)) ̅</a:t>
              </a:r>
              <a:r>
                <a:rPr lang="en-US" sz="2400" b="0" i="0" baseline="0">
                  <a:latin typeface="Lucida Bright" panose="02040602050505020304" pitchFamily="18" charset="0"/>
                </a:rPr>
                <a:t>:</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r>
                <a:rPr lang="en-US" sz="2000" b="0" i="0" baseline="0">
                  <a:latin typeface="Cambria Math" panose="02040503050406030204" pitchFamily="18" charset="0"/>
                </a:rPr>
                <a:t>𝑥 ̅</a:t>
              </a:r>
              <a:r>
                <a:rPr lang="en-US" sz="1800" b="0" i="0" baseline="0">
                  <a:latin typeface="Lucida Bright" panose="02040602050505020304" pitchFamily="18" charset="0"/>
                </a:rPr>
                <a:t>, </a:t>
              </a:r>
              <a:r>
                <a:rPr lang="en-US" sz="2400" b="0" i="0" baseline="0">
                  <a:latin typeface="Lucida Bright" panose="02040602050505020304" pitchFamily="18" charset="0"/>
                </a:rPr>
                <a:t>LCL</a:t>
              </a:r>
              <a:r>
                <a:rPr lang="en-US" sz="2000" b="0" i="0" baseline="0">
                  <a:solidFill>
                    <a:schemeClr val="dk1"/>
                  </a:solidFill>
                  <a:effectLst/>
                  <a:latin typeface="Cambria Math"/>
                  <a:ea typeface="+mn-ea"/>
                  <a:cs typeface="+mn-cs"/>
                </a:rPr>
                <a:t>𝑥</a:t>
              </a:r>
              <a:r>
                <a:rPr lang="en-US" sz="2000" b="0" i="0" baseline="0">
                  <a:solidFill>
                    <a:schemeClr val="dk1"/>
                  </a:solidFill>
                  <a:effectLst/>
                  <a:latin typeface="Cambria Math" panose="02040503050406030204" pitchFamily="18" charset="0"/>
                  <a:ea typeface="+mn-ea"/>
                  <a:cs typeface="+mn-cs"/>
                </a:rPr>
                <a:t> ̅</a:t>
              </a:r>
              <a:endParaRPr lang="en-US" sz="1800" b="0" i="0" baseline="0">
                <a:latin typeface="Lucida Bright" panose="02040602050505020304" pitchFamily="18" charset="0"/>
              </a:endParaRPr>
            </a:p>
            <a:p>
              <a:r>
                <a:rPr lang="en-US" sz="1800" b="0" i="0" baseline="0">
                  <a:latin typeface="Lucida Bright" panose="02040602050505020304" pitchFamily="18" charset="0"/>
                </a:rPr>
                <a:t> </a:t>
              </a:r>
            </a:p>
            <a:p>
              <a:r>
                <a:rPr lang="en-US" sz="2400" b="0" i="0" baseline="0">
                  <a:latin typeface="Lucida Bright" panose="02040602050505020304" pitchFamily="18" charset="0"/>
                </a:rPr>
                <a:t>and</a:t>
              </a:r>
            </a:p>
            <a:p>
              <a:endParaRPr lang="en-US" sz="2400" b="0" i="0" baseline="0">
                <a:latin typeface="Lucida Bright" panose="02040602050505020304" pitchFamily="18" charset="0"/>
              </a:endParaRPr>
            </a:p>
            <a:p>
              <a:r>
                <a:rPr lang="en-US" sz="2400" b="0" i="0" baseline="0">
                  <a:latin typeface="Lucida Bright" panose="02040602050505020304" pitchFamily="18" charset="0"/>
                </a:rPr>
                <a:t>UCL</a:t>
              </a:r>
              <a:r>
                <a:rPr lang="en-US" sz="1800" b="0" i="0" baseline="0">
                  <a:latin typeface="Cambria Math" panose="02040503050406030204" pitchFamily="18" charset="0"/>
                </a:rPr>
                <a:t>𝑅 ̅</a:t>
              </a:r>
              <a:r>
                <a:rPr lang="en-US" sz="2400" b="0" i="0" baseline="0">
                  <a:latin typeface="Lucida Bright" panose="02040602050505020304" pitchFamily="18" charset="0"/>
                </a:rPr>
                <a:t>and LCL</a:t>
              </a:r>
              <a:r>
                <a:rPr lang="en-US" sz="1800" b="0" i="0" baseline="0">
                  <a:solidFill>
                    <a:schemeClr val="dk1"/>
                  </a:solidFill>
                  <a:effectLst/>
                  <a:latin typeface="Cambria Math"/>
                  <a:ea typeface="+mn-ea"/>
                  <a:cs typeface="+mn-cs"/>
                </a:rPr>
                <a:t>𝑅</a:t>
              </a:r>
              <a:r>
                <a:rPr lang="en-US" sz="1800" b="0" i="0" baseline="0">
                  <a:solidFill>
                    <a:schemeClr val="dk1"/>
                  </a:solidFill>
                  <a:effectLst/>
                  <a:latin typeface="Cambria Math" panose="02040503050406030204" pitchFamily="18" charset="0"/>
                  <a:ea typeface="+mn-ea"/>
                  <a:cs typeface="+mn-cs"/>
                </a:rPr>
                <a:t> ̅</a:t>
              </a:r>
              <a:endParaRPr lang="en-US" sz="1800" b="0" i="0" baseline="0">
                <a:latin typeface="Lucida Bright" panose="020406020505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2400">
                <a:effectLst/>
              </a:endParaRPr>
            </a:p>
            <a:p>
              <a:endParaRPr lang="en-US" sz="2400" baseline="0"/>
            </a:p>
            <a:p>
              <a:endParaRPr lang="en-US" sz="2400" baseline="0"/>
            </a:p>
            <a:p>
              <a:endParaRPr lang="en-US" sz="2400"/>
            </a:p>
          </xdr:txBody>
        </xdr:sp>
      </mc:Fallback>
    </mc:AlternateContent>
    <xdr:clientData/>
  </xdr:twoCellAnchor>
  <xdr:twoCellAnchor>
    <xdr:from>
      <xdr:col>12</xdr:col>
      <xdr:colOff>269876</xdr:colOff>
      <xdr:row>3</xdr:row>
      <xdr:rowOff>181428</xdr:rowOff>
    </xdr:from>
    <xdr:to>
      <xdr:col>16</xdr:col>
      <xdr:colOff>517073</xdr:colOff>
      <xdr:row>8</xdr:row>
      <xdr:rowOff>133803</xdr:rowOff>
    </xdr:to>
    <xdr:sp macro="" textlink="">
      <xdr:nvSpPr>
        <xdr:cNvPr id="9" name="Rounded Rectangle 4">
          <a:extLst>
            <a:ext uri="{FF2B5EF4-FFF2-40B4-BE49-F238E27FC236}">
              <a16:creationId xmlns:a16="http://schemas.microsoft.com/office/drawing/2014/main" id="{B7892226-6303-471C-A6AC-97C0AEC3205F}"/>
            </a:ext>
          </a:extLst>
        </xdr:cNvPr>
        <xdr:cNvSpPr/>
      </xdr:nvSpPr>
      <xdr:spPr>
        <a:xfrm>
          <a:off x="10842626" y="752928"/>
          <a:ext cx="4193268" cy="904875"/>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FF00"/>
              </a:solidFill>
              <a:latin typeface="Lucida Bright" panose="02040602050505020304" pitchFamily="18" charset="0"/>
            </a:rPr>
            <a:t>Solution</a:t>
          </a:r>
        </a:p>
      </xdr:txBody>
    </xdr:sp>
    <xdr:clientData/>
  </xdr:twoCellAnchor>
  <xdr:twoCellAnchor>
    <xdr:from>
      <xdr:col>0</xdr:col>
      <xdr:colOff>269875</xdr:colOff>
      <xdr:row>2</xdr:row>
      <xdr:rowOff>54430</xdr:rowOff>
    </xdr:from>
    <xdr:to>
      <xdr:col>2</xdr:col>
      <xdr:colOff>585107</xdr:colOff>
      <xdr:row>8</xdr:row>
      <xdr:rowOff>95252</xdr:rowOff>
    </xdr:to>
    <xdr:sp macro="" textlink="">
      <xdr:nvSpPr>
        <xdr:cNvPr id="13" name="Left Arrow 1">
          <a:hlinkClick xmlns:r="http://schemas.openxmlformats.org/officeDocument/2006/relationships" r:id="rId1"/>
          <a:extLst>
            <a:ext uri="{FF2B5EF4-FFF2-40B4-BE49-F238E27FC236}">
              <a16:creationId xmlns:a16="http://schemas.microsoft.com/office/drawing/2014/main" id="{FF801F5D-9E1F-4D60-BF35-EDD0FCE20641}"/>
            </a:ext>
          </a:extLst>
        </xdr:cNvPr>
        <xdr:cNvSpPr/>
      </xdr:nvSpPr>
      <xdr:spPr>
        <a:xfrm>
          <a:off x="882196" y="435430"/>
          <a:ext cx="1539875" cy="11838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13</xdr:col>
      <xdr:colOff>0</xdr:colOff>
      <xdr:row>29</xdr:row>
      <xdr:rowOff>421821</xdr:rowOff>
    </xdr:from>
    <xdr:to>
      <xdr:col>15</xdr:col>
      <xdr:colOff>816428</xdr:colOff>
      <xdr:row>31</xdr:row>
      <xdr:rowOff>108856</xdr:rowOff>
    </xdr:to>
    <mc:AlternateContent xmlns:mc="http://schemas.openxmlformats.org/markup-compatibility/2006" xmlns:a14="http://schemas.microsoft.com/office/drawing/2010/main">
      <mc:Choice Requires="a14">
        <xdr:sp macro="" textlink="">
          <xdr:nvSpPr>
            <xdr:cNvPr id="7" name="Rectangle 6">
              <a:extLst>
                <a:ext uri="{FF2B5EF4-FFF2-40B4-BE49-F238E27FC236}">
                  <a16:creationId xmlns:a16="http://schemas.microsoft.com/office/drawing/2014/main" id="{2B4FF839-6AAF-458D-AFE2-475EAF057328}"/>
                </a:ext>
              </a:extLst>
            </xdr:cNvPr>
            <xdr:cNvSpPr/>
          </xdr:nvSpPr>
          <xdr:spPr>
            <a:xfrm>
              <a:off x="10817679" y="8164285"/>
              <a:ext cx="3197678"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𝑥</m:t>
                      </m:r>
                    </m:e>
                  </m:acc>
                </m:oMath>
              </a14:m>
              <a:r>
                <a:rPr lang="en-US" sz="2000" b="0" i="0">
                  <a:solidFill>
                    <a:schemeClr val="tx1"/>
                  </a:solidFill>
                  <a:latin typeface="Lucida Bright" panose="02040602050505020304" pitchFamily="18" charset="0"/>
                </a:rPr>
                <a:t> = </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𝑋</m:t>
                      </m:r>
                    </m:e>
                  </m:acc>
                </m:oMath>
              </a14:m>
              <a:r>
                <a:rPr lang="en-US" sz="2000" b="0" i="0">
                  <a:solidFill>
                    <a:schemeClr val="tx1"/>
                  </a:solidFill>
                  <a:latin typeface="Lucida Bright" panose="02040602050505020304" pitchFamily="18" charset="0"/>
                </a:rPr>
                <a:t> + A</a:t>
              </a:r>
              <a:r>
                <a:rPr lang="en-US" sz="1600" b="0" i="0">
                  <a:solidFill>
                    <a:schemeClr val="tx1"/>
                  </a:solidFill>
                  <a:latin typeface="Lucida Bright" panose="02040602050505020304" pitchFamily="18" charset="0"/>
                </a:rPr>
                <a:t>2</a:t>
              </a:r>
              <a:r>
                <a:rPr lang="en-US" sz="2000" b="0" i="0">
                  <a:solidFill>
                    <a:schemeClr val="tx1"/>
                  </a:solidFill>
                  <a:latin typeface="Lucida Bright" panose="02040602050505020304" pitchFamily="18" charset="0"/>
                </a:rPr>
                <a:t>*</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𝑅</m:t>
                      </m:r>
                    </m:e>
                  </m:acc>
                </m:oMath>
              </a14:m>
              <a:endParaRPr lang="en-US" sz="2000" b="0" i="0">
                <a:solidFill>
                  <a:schemeClr val="tx1"/>
                </a:solidFill>
                <a:latin typeface="Lucida Bright" panose="02040602050505020304" pitchFamily="18" charset="0"/>
              </a:endParaRPr>
            </a:p>
          </xdr:txBody>
        </xdr:sp>
      </mc:Choice>
      <mc:Fallback xmlns="">
        <xdr:sp macro="" textlink="">
          <xdr:nvSpPr>
            <xdr:cNvPr id="7" name="Rectangle 6">
              <a:extLst>
                <a:ext uri="{FF2B5EF4-FFF2-40B4-BE49-F238E27FC236}">
                  <a16:creationId xmlns:a16="http://schemas.microsoft.com/office/drawing/2014/main" id="{2B4FF839-6AAF-458D-AFE2-475EAF057328}"/>
                </a:ext>
              </a:extLst>
            </xdr:cNvPr>
            <xdr:cNvSpPr/>
          </xdr:nvSpPr>
          <xdr:spPr>
            <a:xfrm>
              <a:off x="10817679" y="8164285"/>
              <a:ext cx="3197678"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a:t>
              </a:r>
              <a:r>
                <a:rPr lang="en-US" sz="2000" b="0" i="0">
                  <a:solidFill>
                    <a:schemeClr val="tx1"/>
                  </a:solidFill>
                  <a:latin typeface="Cambria Math" panose="02040503050406030204" pitchFamily="18" charset="0"/>
                </a:rPr>
                <a:t>𝑥 ̅</a:t>
              </a:r>
              <a:r>
                <a:rPr lang="en-US" sz="2000" b="0" i="0">
                  <a:solidFill>
                    <a:schemeClr val="tx1"/>
                  </a:solidFill>
                  <a:latin typeface="Lucida Bright" panose="02040602050505020304" pitchFamily="18" charset="0"/>
                </a:rPr>
                <a:t> = </a:t>
              </a:r>
              <a:r>
                <a:rPr lang="en-US" sz="2000" b="0" i="0">
                  <a:solidFill>
                    <a:schemeClr val="tx1"/>
                  </a:solidFill>
                  <a:latin typeface="Cambria Math" panose="02040503050406030204" pitchFamily="18" charset="0"/>
                </a:rPr>
                <a:t>𝑋 ̿</a:t>
              </a:r>
              <a:r>
                <a:rPr lang="en-US" sz="2000" b="0" i="0">
                  <a:solidFill>
                    <a:schemeClr val="tx1"/>
                  </a:solidFill>
                  <a:latin typeface="Lucida Bright" panose="02040602050505020304" pitchFamily="18" charset="0"/>
                </a:rPr>
                <a:t> + A</a:t>
              </a:r>
              <a:r>
                <a:rPr lang="en-US" sz="1600" b="0" i="0">
                  <a:solidFill>
                    <a:schemeClr val="tx1"/>
                  </a:solidFill>
                  <a:latin typeface="Lucida Bright" panose="02040602050505020304" pitchFamily="18" charset="0"/>
                </a:rPr>
                <a:t>2</a:t>
              </a:r>
              <a:r>
                <a:rPr lang="en-US" sz="2000" b="0" i="0">
                  <a:solidFill>
                    <a:schemeClr val="tx1"/>
                  </a:solidFill>
                  <a:latin typeface="Lucida Bright" panose="02040602050505020304" pitchFamily="18" charset="0"/>
                </a:rPr>
                <a:t>*</a:t>
              </a:r>
              <a:r>
                <a:rPr lang="en-US" sz="2000" b="0" i="0">
                  <a:solidFill>
                    <a:schemeClr val="tx1"/>
                  </a:solidFill>
                  <a:latin typeface="Cambria Math" panose="02040503050406030204" pitchFamily="18" charset="0"/>
                </a:rPr>
                <a:t>𝑅 ̅</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13</xdr:col>
      <xdr:colOff>43543</xdr:colOff>
      <xdr:row>31</xdr:row>
      <xdr:rowOff>383721</xdr:rowOff>
    </xdr:from>
    <xdr:to>
      <xdr:col>15</xdr:col>
      <xdr:colOff>830035</xdr:colOff>
      <xdr:row>33</xdr:row>
      <xdr:rowOff>138793</xdr:rowOff>
    </xdr:to>
    <mc:AlternateContent xmlns:mc="http://schemas.openxmlformats.org/markup-compatibility/2006" xmlns:a14="http://schemas.microsoft.com/office/drawing/2010/main">
      <mc:Choice Requires="a14">
        <xdr:sp macro="" textlink="">
          <xdr:nvSpPr>
            <xdr:cNvPr id="12" name="Rectangle 11">
              <a:extLst>
                <a:ext uri="{FF2B5EF4-FFF2-40B4-BE49-F238E27FC236}">
                  <a16:creationId xmlns:a16="http://schemas.microsoft.com/office/drawing/2014/main" id="{66BD5AAF-40B1-4324-AD3E-CED54BCF48C5}"/>
                </a:ext>
              </a:extLst>
            </xdr:cNvPr>
            <xdr:cNvSpPr/>
          </xdr:nvSpPr>
          <xdr:spPr>
            <a:xfrm>
              <a:off x="10861222" y="9010650"/>
              <a:ext cx="3167742"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𝑥</m:t>
                      </m:r>
                    </m:e>
                  </m:acc>
                </m:oMath>
              </a14:m>
              <a:r>
                <a:rPr lang="en-US" sz="2000" b="0" i="0">
                  <a:solidFill>
                    <a:schemeClr val="tx1"/>
                  </a:solidFill>
                  <a:latin typeface="Lucida Bright" panose="02040602050505020304" pitchFamily="18" charset="0"/>
                </a:rPr>
                <a:t> = </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𝑋</m:t>
                      </m:r>
                    </m:e>
                  </m:acc>
                </m:oMath>
              </a14:m>
              <a:r>
                <a:rPr lang="en-US" sz="2000" b="0" i="0">
                  <a:solidFill>
                    <a:schemeClr val="tx1"/>
                  </a:solidFill>
                  <a:latin typeface="Lucida Bright" panose="02040602050505020304" pitchFamily="18" charset="0"/>
                </a:rPr>
                <a:t> - A</a:t>
              </a:r>
              <a:r>
                <a:rPr lang="en-US" sz="1600" b="0" i="0">
                  <a:solidFill>
                    <a:schemeClr val="tx1"/>
                  </a:solidFill>
                  <a:latin typeface="Lucida Bright" panose="02040602050505020304" pitchFamily="18" charset="0"/>
                </a:rPr>
                <a:t>2</a:t>
              </a:r>
              <a:r>
                <a:rPr lang="en-US" sz="2000" b="0" i="0">
                  <a:solidFill>
                    <a:schemeClr val="tx1"/>
                  </a:solidFill>
                  <a:latin typeface="Lucida Bright" panose="02040602050505020304" pitchFamily="18" charset="0"/>
                </a:rPr>
                <a:t>*</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𝑅</m:t>
                      </m:r>
                    </m:e>
                  </m:acc>
                </m:oMath>
              </a14:m>
              <a:endParaRPr lang="en-US" sz="2000" b="0" i="0">
                <a:solidFill>
                  <a:schemeClr val="tx1"/>
                </a:solidFill>
                <a:latin typeface="Lucida Bright" panose="02040602050505020304" pitchFamily="18" charset="0"/>
              </a:endParaRPr>
            </a:p>
          </xdr:txBody>
        </xdr:sp>
      </mc:Choice>
      <mc:Fallback xmlns="">
        <xdr:sp macro="" textlink="">
          <xdr:nvSpPr>
            <xdr:cNvPr id="12" name="Rectangle 11">
              <a:extLst>
                <a:ext uri="{FF2B5EF4-FFF2-40B4-BE49-F238E27FC236}">
                  <a16:creationId xmlns:a16="http://schemas.microsoft.com/office/drawing/2014/main" id="{66BD5AAF-40B1-4324-AD3E-CED54BCF48C5}"/>
                </a:ext>
              </a:extLst>
            </xdr:cNvPr>
            <xdr:cNvSpPr/>
          </xdr:nvSpPr>
          <xdr:spPr>
            <a:xfrm>
              <a:off x="10861222" y="9010650"/>
              <a:ext cx="3167742"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a:t>
              </a:r>
              <a:r>
                <a:rPr lang="en-US" sz="2000" b="0" i="0">
                  <a:solidFill>
                    <a:schemeClr val="tx1"/>
                  </a:solidFill>
                  <a:latin typeface="Cambria Math" panose="02040503050406030204" pitchFamily="18" charset="0"/>
                </a:rPr>
                <a:t>𝑥 ̅</a:t>
              </a:r>
              <a:r>
                <a:rPr lang="en-US" sz="2000" b="0" i="0">
                  <a:solidFill>
                    <a:schemeClr val="tx1"/>
                  </a:solidFill>
                  <a:latin typeface="Lucida Bright" panose="02040602050505020304" pitchFamily="18" charset="0"/>
                </a:rPr>
                <a:t> = </a:t>
              </a:r>
              <a:r>
                <a:rPr lang="en-US" sz="2000" b="0" i="0">
                  <a:solidFill>
                    <a:schemeClr val="tx1"/>
                  </a:solidFill>
                  <a:latin typeface="Cambria Math" panose="02040503050406030204" pitchFamily="18" charset="0"/>
                </a:rPr>
                <a:t>𝑋 ̿</a:t>
              </a:r>
              <a:r>
                <a:rPr lang="en-US" sz="2000" b="0" i="0">
                  <a:solidFill>
                    <a:schemeClr val="tx1"/>
                  </a:solidFill>
                  <a:latin typeface="Lucida Bright" panose="02040602050505020304" pitchFamily="18" charset="0"/>
                </a:rPr>
                <a:t> - A</a:t>
              </a:r>
              <a:r>
                <a:rPr lang="en-US" sz="1600" b="0" i="0">
                  <a:solidFill>
                    <a:schemeClr val="tx1"/>
                  </a:solidFill>
                  <a:latin typeface="Lucida Bright" panose="02040602050505020304" pitchFamily="18" charset="0"/>
                </a:rPr>
                <a:t>2</a:t>
              </a:r>
              <a:r>
                <a:rPr lang="en-US" sz="2000" b="0" i="0">
                  <a:solidFill>
                    <a:schemeClr val="tx1"/>
                  </a:solidFill>
                  <a:latin typeface="Lucida Bright" panose="02040602050505020304" pitchFamily="18" charset="0"/>
                </a:rPr>
                <a:t>*</a:t>
              </a:r>
              <a:r>
                <a:rPr lang="en-US" sz="2000" b="0" i="0">
                  <a:solidFill>
                    <a:schemeClr val="tx1"/>
                  </a:solidFill>
                  <a:latin typeface="Cambria Math" panose="02040503050406030204" pitchFamily="18" charset="0"/>
                </a:rPr>
                <a:t>𝑅 ̅</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13</xdr:col>
      <xdr:colOff>0</xdr:colOff>
      <xdr:row>35</xdr:row>
      <xdr:rowOff>408216</xdr:rowOff>
    </xdr:from>
    <xdr:to>
      <xdr:col>15</xdr:col>
      <xdr:colOff>802821</xdr:colOff>
      <xdr:row>38</xdr:row>
      <xdr:rowOff>0</xdr:rowOff>
    </xdr:to>
    <mc:AlternateContent xmlns:mc="http://schemas.openxmlformats.org/markup-compatibility/2006" xmlns:a14="http://schemas.microsoft.com/office/drawing/2010/main">
      <mc:Choice Requires="a14">
        <xdr:sp macro="" textlink="">
          <xdr:nvSpPr>
            <xdr:cNvPr id="17" name="Rectangle 16">
              <a:extLst>
                <a:ext uri="{FF2B5EF4-FFF2-40B4-BE49-F238E27FC236}">
                  <a16:creationId xmlns:a16="http://schemas.microsoft.com/office/drawing/2014/main" id="{22208585-E84B-46A6-8126-CE4CB81DC0BF}"/>
                </a:ext>
              </a:extLst>
            </xdr:cNvPr>
            <xdr:cNvSpPr/>
          </xdr:nvSpPr>
          <xdr:spPr>
            <a:xfrm>
              <a:off x="10817679" y="10491109"/>
              <a:ext cx="3184071" cy="6939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a:t>
              </a:r>
              <a14:m>
                <m:oMath xmlns:m="http://schemas.openxmlformats.org/officeDocument/2006/math">
                  <m:acc>
                    <m:accPr>
                      <m:chr m:val="̅"/>
                      <m:ctrlPr>
                        <a:rPr lang="en-US" sz="1600" b="0" i="1">
                          <a:solidFill>
                            <a:schemeClr val="tx1"/>
                          </a:solidFill>
                          <a:latin typeface="Cambria Math" panose="02040503050406030204" pitchFamily="18" charset="0"/>
                        </a:rPr>
                      </m:ctrlPr>
                    </m:accPr>
                    <m:e>
                      <m:r>
                        <a:rPr lang="en-US" sz="1600" b="0" i="1">
                          <a:solidFill>
                            <a:schemeClr val="tx1"/>
                          </a:solidFill>
                          <a:latin typeface="Cambria Math" panose="02040503050406030204" pitchFamily="18" charset="0"/>
                        </a:rPr>
                        <m:t>𝑅</m:t>
                      </m:r>
                    </m:e>
                  </m:acc>
                </m:oMath>
              </a14:m>
              <a:r>
                <a:rPr lang="en-US" sz="1600" b="0" i="0">
                  <a:solidFill>
                    <a:schemeClr val="tx1"/>
                  </a:solidFill>
                  <a:latin typeface="Lucida Bright" panose="02040602050505020304" pitchFamily="18" charset="0"/>
                </a:rPr>
                <a:t> </a:t>
              </a:r>
              <a:r>
                <a:rPr lang="en-US" sz="2000" b="0" i="0">
                  <a:solidFill>
                    <a:schemeClr val="tx1"/>
                  </a:solidFill>
                  <a:latin typeface="Lucida Bright" panose="02040602050505020304" pitchFamily="18" charset="0"/>
                </a:rPr>
                <a:t>= </a:t>
              </a:r>
              <a14:m>
                <m:oMath xmlns:m="http://schemas.openxmlformats.org/officeDocument/2006/math">
                  <m:r>
                    <m:rPr>
                      <m:sty m:val="p"/>
                    </m:rPr>
                    <a:rPr lang="en-US" sz="2000" b="0" i="0">
                      <a:solidFill>
                        <a:schemeClr val="tx1"/>
                      </a:solidFill>
                      <a:latin typeface="Cambria Math" panose="02040503050406030204" pitchFamily="18" charset="0"/>
                    </a:rPr>
                    <m:t>D</m:t>
                  </m:r>
                  <m:r>
                    <a:rPr lang="en-US" sz="2000" b="0" i="0">
                      <a:solidFill>
                        <a:schemeClr val="tx1"/>
                      </a:solidFill>
                      <a:latin typeface="Cambria Math" panose="02040503050406030204" pitchFamily="18" charset="0"/>
                    </a:rPr>
                    <m:t>4</m:t>
                  </m:r>
                </m:oMath>
              </a14:m>
              <a:r>
                <a:rPr lang="en-US" sz="2000" b="0" i="0">
                  <a:solidFill>
                    <a:schemeClr val="tx1"/>
                  </a:solidFill>
                  <a:latin typeface="Lucida Bright" panose="02040602050505020304" pitchFamily="18" charset="0"/>
                </a:rPr>
                <a:t>*</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𝑅</m:t>
                      </m:r>
                    </m:e>
                  </m:acc>
                </m:oMath>
              </a14:m>
              <a:endParaRPr lang="en-US" sz="2000" b="0" i="0">
                <a:solidFill>
                  <a:schemeClr val="tx1"/>
                </a:solidFill>
                <a:latin typeface="Lucida Bright" panose="02040602050505020304" pitchFamily="18" charset="0"/>
              </a:endParaRPr>
            </a:p>
          </xdr:txBody>
        </xdr:sp>
      </mc:Choice>
      <mc:Fallback xmlns="">
        <xdr:sp macro="" textlink="">
          <xdr:nvSpPr>
            <xdr:cNvPr id="17" name="Rectangle 16">
              <a:extLst>
                <a:ext uri="{FF2B5EF4-FFF2-40B4-BE49-F238E27FC236}">
                  <a16:creationId xmlns:a16="http://schemas.microsoft.com/office/drawing/2014/main" id="{22208585-E84B-46A6-8126-CE4CB81DC0BF}"/>
                </a:ext>
              </a:extLst>
            </xdr:cNvPr>
            <xdr:cNvSpPr/>
          </xdr:nvSpPr>
          <xdr:spPr>
            <a:xfrm>
              <a:off x="10817679" y="10491109"/>
              <a:ext cx="3184071" cy="6939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a:t>
              </a:r>
              <a:r>
                <a:rPr lang="en-US" sz="1600" b="0" i="0">
                  <a:solidFill>
                    <a:schemeClr val="tx1"/>
                  </a:solidFill>
                  <a:latin typeface="Cambria Math" panose="02040503050406030204" pitchFamily="18" charset="0"/>
                </a:rPr>
                <a:t>𝑅 ̅</a:t>
              </a:r>
              <a:r>
                <a:rPr lang="en-US" sz="1600" b="0" i="0">
                  <a:solidFill>
                    <a:schemeClr val="tx1"/>
                  </a:solidFill>
                  <a:latin typeface="Lucida Bright" panose="02040602050505020304" pitchFamily="18" charset="0"/>
                </a:rPr>
                <a:t> </a:t>
              </a:r>
              <a:r>
                <a:rPr lang="en-US" sz="2000" b="0" i="0">
                  <a:solidFill>
                    <a:schemeClr val="tx1"/>
                  </a:solidFill>
                  <a:latin typeface="Lucida Bright" panose="02040602050505020304" pitchFamily="18" charset="0"/>
                </a:rPr>
                <a:t>= </a:t>
              </a:r>
              <a:r>
                <a:rPr lang="en-US" sz="2000" b="0" i="0">
                  <a:solidFill>
                    <a:schemeClr val="tx1"/>
                  </a:solidFill>
                  <a:latin typeface="Cambria Math" panose="02040503050406030204" pitchFamily="18" charset="0"/>
                </a:rPr>
                <a:t>D4</a:t>
              </a:r>
              <a:r>
                <a:rPr lang="en-US" sz="2000" b="0" i="0">
                  <a:solidFill>
                    <a:schemeClr val="tx1"/>
                  </a:solidFill>
                  <a:latin typeface="Lucida Bright" panose="02040602050505020304" pitchFamily="18" charset="0"/>
                </a:rPr>
                <a:t>*</a:t>
              </a:r>
              <a:r>
                <a:rPr lang="en-US" sz="2000" b="0" i="0">
                  <a:solidFill>
                    <a:schemeClr val="tx1"/>
                  </a:solidFill>
                  <a:latin typeface="Cambria Math" panose="02040503050406030204" pitchFamily="18" charset="0"/>
                </a:rPr>
                <a:t>𝑅 ̅</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12</xdr:col>
      <xdr:colOff>326571</xdr:colOff>
      <xdr:row>34</xdr:row>
      <xdr:rowOff>163286</xdr:rowOff>
    </xdr:from>
    <xdr:to>
      <xdr:col>17</xdr:col>
      <xdr:colOff>557892</xdr:colOff>
      <xdr:row>34</xdr:row>
      <xdr:rowOff>163286</xdr:rowOff>
    </xdr:to>
    <xdr:cxnSp macro="">
      <xdr:nvCxnSpPr>
        <xdr:cNvPr id="11" name="Straight Connector 10">
          <a:extLst>
            <a:ext uri="{FF2B5EF4-FFF2-40B4-BE49-F238E27FC236}">
              <a16:creationId xmlns:a16="http://schemas.microsoft.com/office/drawing/2014/main" id="{CEEE65AB-5C4E-43A6-9F0F-C1E0D91E4EEB}"/>
            </a:ext>
          </a:extLst>
        </xdr:cNvPr>
        <xdr:cNvCxnSpPr/>
      </xdr:nvCxnSpPr>
      <xdr:spPr>
        <a:xfrm flipV="1">
          <a:off x="10531928" y="10055679"/>
          <a:ext cx="5538107" cy="0"/>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oneCellAnchor>
    <xdr:from>
      <xdr:col>9</xdr:col>
      <xdr:colOff>16329</xdr:colOff>
      <xdr:row>35</xdr:row>
      <xdr:rowOff>52613</xdr:rowOff>
    </xdr:from>
    <xdr:ext cx="571500" cy="544286"/>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96142305-E6FF-4A68-9A6A-0D457443BC58}"/>
                </a:ext>
              </a:extLst>
            </xdr:cNvPr>
            <xdr:cNvSpPr txBox="1"/>
          </xdr:nvSpPr>
          <xdr:spPr>
            <a:xfrm>
              <a:off x="8452758" y="10135506"/>
              <a:ext cx="571500" cy="544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2400" i="1">
                            <a:latin typeface="Cambria Math" panose="02040503050406030204" pitchFamily="18" charset="0"/>
                          </a:rPr>
                        </m:ctrlPr>
                      </m:accPr>
                      <m:e>
                        <m:r>
                          <a:rPr lang="en-US" sz="2400" b="0" i="1">
                            <a:latin typeface="Cambria Math" panose="02040503050406030204" pitchFamily="18" charset="0"/>
                          </a:rPr>
                          <m:t>𝑋</m:t>
                        </m:r>
                      </m:e>
                    </m:acc>
                  </m:oMath>
                </m:oMathPara>
              </a14:m>
              <a:endParaRPr lang="en-US" sz="2400"/>
            </a:p>
          </xdr:txBody>
        </xdr:sp>
      </mc:Choice>
      <mc:Fallback xmlns="">
        <xdr:sp macro="" textlink="">
          <xdr:nvSpPr>
            <xdr:cNvPr id="35" name="TextBox 34">
              <a:extLst>
                <a:ext uri="{FF2B5EF4-FFF2-40B4-BE49-F238E27FC236}">
                  <a16:creationId xmlns:a16="http://schemas.microsoft.com/office/drawing/2014/main" id="{96142305-E6FF-4A68-9A6A-0D457443BC58}"/>
                </a:ext>
              </a:extLst>
            </xdr:cNvPr>
            <xdr:cNvSpPr txBox="1"/>
          </xdr:nvSpPr>
          <xdr:spPr>
            <a:xfrm>
              <a:off x="8452758" y="10135506"/>
              <a:ext cx="571500" cy="544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2400" b="0" i="0">
                  <a:latin typeface="Cambria Math" panose="02040503050406030204" pitchFamily="18" charset="0"/>
                </a:rPr>
                <a:t>𝑋 ̿</a:t>
              </a:r>
              <a:endParaRPr lang="en-US" sz="2400"/>
            </a:p>
          </xdr:txBody>
        </xdr:sp>
      </mc:Fallback>
    </mc:AlternateContent>
    <xdr:clientData/>
  </xdr:oneCellAnchor>
  <xdr:oneCellAnchor>
    <xdr:from>
      <xdr:col>9</xdr:col>
      <xdr:colOff>-1</xdr:colOff>
      <xdr:row>37</xdr:row>
      <xdr:rowOff>13607</xdr:rowOff>
    </xdr:from>
    <xdr:ext cx="487134" cy="639536"/>
    <mc:AlternateContent xmlns:mc="http://schemas.openxmlformats.org/markup-compatibility/2006" xmlns:a14="http://schemas.microsoft.com/office/drawing/2010/main">
      <mc:Choice Requires="a14">
        <xdr:sp macro="" textlink="">
          <xdr:nvSpPr>
            <xdr:cNvPr id="40" name="TextBox 39">
              <a:extLst>
                <a:ext uri="{FF2B5EF4-FFF2-40B4-BE49-F238E27FC236}">
                  <a16:creationId xmlns:a16="http://schemas.microsoft.com/office/drawing/2014/main" id="{2BF10E3C-54E4-4A3F-91FE-EA7DBF175ED7}"/>
                </a:ext>
              </a:extLst>
            </xdr:cNvPr>
            <xdr:cNvSpPr txBox="1"/>
          </xdr:nvSpPr>
          <xdr:spPr>
            <a:xfrm>
              <a:off x="8436428" y="10736036"/>
              <a:ext cx="487134" cy="639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acc>
                      <m:accPr>
                        <m:chr m:val="̅"/>
                        <m:ctrlPr>
                          <a:rPr lang="en-US" sz="2400" i="1">
                            <a:latin typeface="Cambria Math" panose="02040503050406030204" pitchFamily="18" charset="0"/>
                          </a:rPr>
                        </m:ctrlPr>
                      </m:accPr>
                      <m:e>
                        <m:r>
                          <a:rPr lang="en-US" sz="2400" b="0" i="1">
                            <a:latin typeface="Cambria Math" panose="02040503050406030204" pitchFamily="18" charset="0"/>
                          </a:rPr>
                          <m:t>𝑅</m:t>
                        </m:r>
                      </m:e>
                    </m:acc>
                  </m:oMath>
                </m:oMathPara>
              </a14:m>
              <a:endParaRPr lang="en-US" sz="2400"/>
            </a:p>
          </xdr:txBody>
        </xdr:sp>
      </mc:Choice>
      <mc:Fallback xmlns="">
        <xdr:sp macro="" textlink="">
          <xdr:nvSpPr>
            <xdr:cNvPr id="40" name="TextBox 39">
              <a:extLst>
                <a:ext uri="{FF2B5EF4-FFF2-40B4-BE49-F238E27FC236}">
                  <a16:creationId xmlns:a16="http://schemas.microsoft.com/office/drawing/2014/main" id="{2BF10E3C-54E4-4A3F-91FE-EA7DBF175ED7}"/>
                </a:ext>
              </a:extLst>
            </xdr:cNvPr>
            <xdr:cNvSpPr txBox="1"/>
          </xdr:nvSpPr>
          <xdr:spPr>
            <a:xfrm>
              <a:off x="8436428" y="10736036"/>
              <a:ext cx="487134" cy="639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2400" b="0" i="0">
                  <a:latin typeface="Cambria Math" panose="02040503050406030204" pitchFamily="18" charset="0"/>
                </a:rPr>
                <a:t>𝑅 ̅</a:t>
              </a:r>
              <a:endParaRPr lang="en-US" sz="2400"/>
            </a:p>
          </xdr:txBody>
        </xdr:sp>
      </mc:Fallback>
    </mc:AlternateContent>
    <xdr:clientData/>
  </xdr:oneCellAnchor>
  <xdr:twoCellAnchor>
    <xdr:from>
      <xdr:col>13</xdr:col>
      <xdr:colOff>0</xdr:colOff>
      <xdr:row>39</xdr:row>
      <xdr:rowOff>0</xdr:rowOff>
    </xdr:from>
    <xdr:to>
      <xdr:col>15</xdr:col>
      <xdr:colOff>816430</xdr:colOff>
      <xdr:row>40</xdr:row>
      <xdr:rowOff>326569</xdr:rowOff>
    </xdr:to>
    <mc:AlternateContent xmlns:mc="http://schemas.openxmlformats.org/markup-compatibility/2006" xmlns:a14="http://schemas.microsoft.com/office/drawing/2010/main">
      <mc:Choice Requires="a14">
        <xdr:sp macro="" textlink="">
          <xdr:nvSpPr>
            <xdr:cNvPr id="43" name="Rectangle 42">
              <a:extLst>
                <a:ext uri="{FF2B5EF4-FFF2-40B4-BE49-F238E27FC236}">
                  <a16:creationId xmlns:a16="http://schemas.microsoft.com/office/drawing/2014/main" id="{5E8AD890-94D4-4D39-B736-3390690BA391}"/>
                </a:ext>
              </a:extLst>
            </xdr:cNvPr>
            <xdr:cNvSpPr/>
          </xdr:nvSpPr>
          <xdr:spPr>
            <a:xfrm>
              <a:off x="10817679" y="11375571"/>
              <a:ext cx="3197680" cy="6939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a:t>
              </a:r>
              <a14:m>
                <m:oMath xmlns:m="http://schemas.openxmlformats.org/officeDocument/2006/math">
                  <m:acc>
                    <m:accPr>
                      <m:chr m:val="̅"/>
                      <m:ctrlPr>
                        <a:rPr lang="en-US" sz="1600" b="0" i="1">
                          <a:solidFill>
                            <a:schemeClr val="tx1"/>
                          </a:solidFill>
                          <a:latin typeface="Cambria Math" panose="02040503050406030204" pitchFamily="18" charset="0"/>
                        </a:rPr>
                      </m:ctrlPr>
                    </m:accPr>
                    <m:e>
                      <m:r>
                        <a:rPr lang="en-US" sz="1600" b="0" i="1">
                          <a:solidFill>
                            <a:schemeClr val="tx1"/>
                          </a:solidFill>
                          <a:latin typeface="Cambria Math" panose="02040503050406030204" pitchFamily="18" charset="0"/>
                        </a:rPr>
                        <m:t>𝑅</m:t>
                      </m:r>
                    </m:e>
                  </m:acc>
                </m:oMath>
              </a14:m>
              <a:r>
                <a:rPr lang="en-US" sz="1600" b="0" i="0">
                  <a:solidFill>
                    <a:schemeClr val="tx1"/>
                  </a:solidFill>
                  <a:latin typeface="Lucida Bright" panose="02040602050505020304" pitchFamily="18" charset="0"/>
                </a:rPr>
                <a:t> </a:t>
              </a:r>
              <a:r>
                <a:rPr lang="en-US" sz="2000" b="0" i="0">
                  <a:solidFill>
                    <a:schemeClr val="tx1"/>
                  </a:solidFill>
                  <a:latin typeface="Lucida Bright" panose="02040602050505020304" pitchFamily="18" charset="0"/>
                </a:rPr>
                <a:t>= </a:t>
              </a:r>
              <a14:m>
                <m:oMath xmlns:m="http://schemas.openxmlformats.org/officeDocument/2006/math">
                  <m:r>
                    <m:rPr>
                      <m:sty m:val="p"/>
                    </m:rPr>
                    <a:rPr lang="en-US" sz="2000" b="0" i="0">
                      <a:solidFill>
                        <a:schemeClr val="tx1"/>
                      </a:solidFill>
                      <a:latin typeface="Cambria Math" panose="02040503050406030204" pitchFamily="18" charset="0"/>
                    </a:rPr>
                    <m:t>D</m:t>
                  </m:r>
                  <m:r>
                    <a:rPr lang="en-US" sz="2000" b="0" i="0">
                      <a:solidFill>
                        <a:schemeClr val="tx1"/>
                      </a:solidFill>
                      <a:latin typeface="Cambria Math" panose="02040503050406030204" pitchFamily="18" charset="0"/>
                    </a:rPr>
                    <m:t>3</m:t>
                  </m:r>
                </m:oMath>
              </a14:m>
              <a:r>
                <a:rPr lang="en-US" sz="2000" b="0" i="0">
                  <a:solidFill>
                    <a:schemeClr val="tx1"/>
                  </a:solidFill>
                  <a:latin typeface="Lucida Bright" panose="02040602050505020304" pitchFamily="18" charset="0"/>
                </a:rPr>
                <a:t>*</a:t>
              </a:r>
              <a14:m>
                <m:oMath xmlns:m="http://schemas.openxmlformats.org/officeDocument/2006/math">
                  <m:acc>
                    <m:accPr>
                      <m:chr m:val="̅"/>
                      <m:ctrlPr>
                        <a:rPr lang="en-US" sz="2000" b="0" i="1">
                          <a:solidFill>
                            <a:schemeClr val="tx1"/>
                          </a:solidFill>
                          <a:latin typeface="Cambria Math" panose="02040503050406030204" pitchFamily="18" charset="0"/>
                        </a:rPr>
                      </m:ctrlPr>
                    </m:accPr>
                    <m:e>
                      <m:r>
                        <a:rPr lang="en-US" sz="2000" b="0" i="1">
                          <a:solidFill>
                            <a:schemeClr val="tx1"/>
                          </a:solidFill>
                          <a:latin typeface="Cambria Math" panose="02040503050406030204" pitchFamily="18" charset="0"/>
                        </a:rPr>
                        <m:t>𝑅</m:t>
                      </m:r>
                    </m:e>
                  </m:acc>
                </m:oMath>
              </a14:m>
              <a:endParaRPr lang="en-US" sz="2000" b="0" i="0">
                <a:solidFill>
                  <a:schemeClr val="tx1"/>
                </a:solidFill>
                <a:latin typeface="Lucida Bright" panose="02040602050505020304" pitchFamily="18" charset="0"/>
              </a:endParaRPr>
            </a:p>
          </xdr:txBody>
        </xdr:sp>
      </mc:Choice>
      <mc:Fallback xmlns="">
        <xdr:sp macro="" textlink="">
          <xdr:nvSpPr>
            <xdr:cNvPr id="43" name="Rectangle 42">
              <a:extLst>
                <a:ext uri="{FF2B5EF4-FFF2-40B4-BE49-F238E27FC236}">
                  <a16:creationId xmlns:a16="http://schemas.microsoft.com/office/drawing/2014/main" id="{5E8AD890-94D4-4D39-B736-3390690BA391}"/>
                </a:ext>
              </a:extLst>
            </xdr:cNvPr>
            <xdr:cNvSpPr/>
          </xdr:nvSpPr>
          <xdr:spPr>
            <a:xfrm>
              <a:off x="10817679" y="11375571"/>
              <a:ext cx="3197680" cy="6939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a:t>
              </a:r>
              <a:r>
                <a:rPr lang="en-US" sz="1600" b="0" i="0">
                  <a:solidFill>
                    <a:schemeClr val="tx1"/>
                  </a:solidFill>
                  <a:latin typeface="Cambria Math" panose="02040503050406030204" pitchFamily="18" charset="0"/>
                </a:rPr>
                <a:t>𝑅 ̅</a:t>
              </a:r>
              <a:r>
                <a:rPr lang="en-US" sz="1600" b="0" i="0">
                  <a:solidFill>
                    <a:schemeClr val="tx1"/>
                  </a:solidFill>
                  <a:latin typeface="Lucida Bright" panose="02040602050505020304" pitchFamily="18" charset="0"/>
                </a:rPr>
                <a:t> </a:t>
              </a:r>
              <a:r>
                <a:rPr lang="en-US" sz="2000" b="0" i="0">
                  <a:solidFill>
                    <a:schemeClr val="tx1"/>
                  </a:solidFill>
                  <a:latin typeface="Lucida Bright" panose="02040602050505020304" pitchFamily="18" charset="0"/>
                </a:rPr>
                <a:t>= </a:t>
              </a:r>
              <a:r>
                <a:rPr lang="en-US" sz="2000" b="0" i="0">
                  <a:solidFill>
                    <a:schemeClr val="tx1"/>
                  </a:solidFill>
                  <a:latin typeface="Cambria Math" panose="02040503050406030204" pitchFamily="18" charset="0"/>
                </a:rPr>
                <a:t>D3</a:t>
              </a:r>
              <a:r>
                <a:rPr lang="en-US" sz="2000" b="0" i="0">
                  <a:solidFill>
                    <a:schemeClr val="tx1"/>
                  </a:solidFill>
                  <a:latin typeface="Lucida Bright" panose="02040602050505020304" pitchFamily="18" charset="0"/>
                </a:rPr>
                <a:t>*</a:t>
              </a:r>
              <a:r>
                <a:rPr lang="en-US" sz="2000" b="0" i="0">
                  <a:solidFill>
                    <a:schemeClr val="tx1"/>
                  </a:solidFill>
                  <a:latin typeface="Cambria Math" panose="02040503050406030204" pitchFamily="18" charset="0"/>
                </a:rPr>
                <a:t>𝑅 ̅</a:t>
              </a:r>
              <a:endParaRPr lang="en-US" sz="2000" b="0" i="0">
                <a:solidFill>
                  <a:schemeClr val="tx1"/>
                </a:solidFill>
                <a:latin typeface="Lucida Bright" panose="02040602050505020304" pitchFamily="18" charset="0"/>
              </a:endParaRPr>
            </a:p>
          </xdr:txBody>
        </xdr:sp>
      </mc:Fallback>
    </mc:AlternateContent>
    <xdr:clientData/>
  </xdr:twoCellAnchor>
  <xdr:oneCellAnchor>
    <xdr:from>
      <xdr:col>3</xdr:col>
      <xdr:colOff>244929</xdr:colOff>
      <xdr:row>32</xdr:row>
      <xdr:rowOff>304800</xdr:rowOff>
    </xdr:from>
    <xdr:ext cx="10190389"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B4F32EDF-2BA4-4170-701F-DFDE0FBCE17A}"/>
                </a:ext>
              </a:extLst>
            </xdr:cNvPr>
            <xdr:cNvSpPr txBox="1"/>
          </xdr:nvSpPr>
          <xdr:spPr>
            <a:xfrm flipH="1">
              <a:off x="2081893" y="9054193"/>
              <a:ext cx="1019038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US" sz="1100" i="1">
                            <a:solidFill>
                              <a:srgbClr val="836967"/>
                            </a:solidFill>
                            <a:latin typeface="Cambria Math" panose="02040503050406030204" pitchFamily="18" charset="0"/>
                          </a:rPr>
                        </m:ctrlPr>
                      </m:accPr>
                      <m:e>
                        <m:r>
                          <a:rPr lang="en-US" sz="1100" i="1">
                            <a:latin typeface="Cambria Math" panose="02040503050406030204" pitchFamily="18" charset="0"/>
                          </a:rPr>
                          <m:t>𝑥</m:t>
                        </m:r>
                      </m:e>
                    </m:acc>
                    <m:r>
                      <a:rPr lang="en-US" sz="1100" i="0">
                        <a:latin typeface="Cambria Math" panose="02040503050406030204" pitchFamily="18" charset="0"/>
                      </a:rPr>
                      <m:t>=</m:t>
                    </m:r>
                  </m:oMath>
                </m:oMathPara>
              </a14:m>
              <a:endParaRPr lang="en-US" sz="1100"/>
            </a:p>
          </xdr:txBody>
        </xdr:sp>
      </mc:Choice>
      <mc:Fallback xmlns="">
        <xdr:sp macro="" textlink="">
          <xdr:nvSpPr>
            <xdr:cNvPr id="5" name="TextBox 4">
              <a:extLst>
                <a:ext uri="{FF2B5EF4-FFF2-40B4-BE49-F238E27FC236}">
                  <a16:creationId xmlns:a16="http://schemas.microsoft.com/office/drawing/2014/main" id="{B4F32EDF-2BA4-4170-701F-DFDE0FBCE17A}"/>
                </a:ext>
              </a:extLst>
            </xdr:cNvPr>
            <xdr:cNvSpPr txBox="1"/>
          </xdr:nvSpPr>
          <xdr:spPr>
            <a:xfrm flipH="1">
              <a:off x="2081893" y="9054193"/>
              <a:ext cx="1019038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i="0">
                  <a:latin typeface="Cambria Math" panose="02040503050406030204" pitchFamily="18" charset="0"/>
                </a:rPr>
                <a:t>𝑥</a:t>
              </a:r>
              <a:r>
                <a:rPr lang="en-US" sz="1100" i="0">
                  <a:solidFill>
                    <a:srgbClr val="836967"/>
                  </a:solidFill>
                  <a:latin typeface="Cambria Math" panose="02040503050406030204" pitchFamily="18" charset="0"/>
                </a:rPr>
                <a:t> ̅</a:t>
              </a:r>
              <a:r>
                <a:rPr lang="en-US" sz="1100" i="0">
                  <a:latin typeface="Cambria Math" panose="02040503050406030204" pitchFamily="18" charset="0"/>
                </a:rPr>
                <a:t>=</a:t>
              </a:r>
              <a:endParaRPr lang="en-US" sz="1100"/>
            </a:p>
          </xdr:txBody>
        </xdr:sp>
      </mc:Fallback>
    </mc:AlternateContent>
    <xdr:clientData/>
  </xdr:oneCellAnchor>
  <xdr:oneCellAnchor>
    <xdr:from>
      <xdr:col>2</xdr:col>
      <xdr:colOff>610960</xdr:colOff>
      <xdr:row>35</xdr:row>
      <xdr:rowOff>73478</xdr:rowOff>
    </xdr:from>
    <xdr:ext cx="450397" cy="438325"/>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4E58959B-7687-EEE5-AD10-D3D86E7DDF95}"/>
                </a:ext>
              </a:extLst>
            </xdr:cNvPr>
            <xdr:cNvSpPr txBox="1"/>
          </xdr:nvSpPr>
          <xdr:spPr>
            <a:xfrm>
              <a:off x="1835603" y="9857014"/>
              <a:ext cx="450397"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US" sz="2800" i="1">
                            <a:solidFill>
                              <a:srgbClr val="836967"/>
                            </a:solidFill>
                            <a:latin typeface="Cambria Math" panose="02040503050406030204" pitchFamily="18" charset="0"/>
                          </a:rPr>
                        </m:ctrlPr>
                      </m:accPr>
                      <m:e>
                        <m:r>
                          <a:rPr lang="en-US" sz="2800" i="1">
                            <a:latin typeface="Cambria Math" panose="02040503050406030204" pitchFamily="18" charset="0"/>
                          </a:rPr>
                          <m:t>𝑥</m:t>
                        </m:r>
                        <m:r>
                          <a:rPr lang="en-US" sz="2800" b="0" i="1">
                            <a:latin typeface="Cambria Math" panose="02040503050406030204" pitchFamily="18" charset="0"/>
                          </a:rPr>
                          <m:t>=</m:t>
                        </m:r>
                      </m:e>
                    </m:acc>
                  </m:oMath>
                </m:oMathPara>
              </a14:m>
              <a:endParaRPr lang="en-US" sz="2800"/>
            </a:p>
          </xdr:txBody>
        </xdr:sp>
      </mc:Choice>
      <mc:Fallback xmlns="">
        <xdr:sp macro="" textlink="">
          <xdr:nvSpPr>
            <xdr:cNvPr id="8" name="TextBox 7">
              <a:extLst>
                <a:ext uri="{FF2B5EF4-FFF2-40B4-BE49-F238E27FC236}">
                  <a16:creationId xmlns:a16="http://schemas.microsoft.com/office/drawing/2014/main" id="{4E58959B-7687-EEE5-AD10-D3D86E7DDF95}"/>
                </a:ext>
              </a:extLst>
            </xdr:cNvPr>
            <xdr:cNvSpPr txBox="1"/>
          </xdr:nvSpPr>
          <xdr:spPr>
            <a:xfrm>
              <a:off x="1835603" y="9857014"/>
              <a:ext cx="450397"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2800" i="0">
                  <a:solidFill>
                    <a:srgbClr val="836967"/>
                  </a:solidFill>
                  <a:latin typeface="Cambria Math" panose="02040503050406030204" pitchFamily="18" charset="0"/>
                </a:rPr>
                <a:t>(</a:t>
              </a:r>
              <a:r>
                <a:rPr lang="en-US" sz="2800" i="0">
                  <a:latin typeface="Cambria Math" panose="02040503050406030204" pitchFamily="18" charset="0"/>
                </a:rPr>
                <a:t>𝑥</a:t>
              </a:r>
              <a:r>
                <a:rPr lang="en-US" sz="2800" b="0" i="0">
                  <a:latin typeface="Cambria Math" panose="02040503050406030204" pitchFamily="18" charset="0"/>
                </a:rPr>
                <a:t>=</a:t>
              </a:r>
              <a:r>
                <a:rPr lang="en-US" sz="2800" b="0" i="0">
                  <a:solidFill>
                    <a:srgbClr val="836967"/>
                  </a:solidFill>
                  <a:latin typeface="Cambria Math" panose="02040503050406030204" pitchFamily="18" charset="0"/>
                </a:rPr>
                <a:t>) ̅</a:t>
              </a:r>
              <a:endParaRPr lang="en-US" sz="28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4</xdr:col>
      <xdr:colOff>212724</xdr:colOff>
      <xdr:row>1</xdr:row>
      <xdr:rowOff>171449</xdr:rowOff>
    </xdr:from>
    <xdr:to>
      <xdr:col>12</xdr:col>
      <xdr:colOff>190500</xdr:colOff>
      <xdr:row>5</xdr:row>
      <xdr:rowOff>114300</xdr:rowOff>
    </xdr:to>
    <xdr:sp macro="" textlink="">
      <xdr:nvSpPr>
        <xdr:cNvPr id="3" name="Rounded Rectangle 2">
          <a:extLst>
            <a:ext uri="{FF2B5EF4-FFF2-40B4-BE49-F238E27FC236}">
              <a16:creationId xmlns:a16="http://schemas.microsoft.com/office/drawing/2014/main" id="{70022651-2DD0-4EBF-AF90-D6F3EDA62DA8}"/>
            </a:ext>
          </a:extLst>
        </xdr:cNvPr>
        <xdr:cNvSpPr/>
      </xdr:nvSpPr>
      <xdr:spPr>
        <a:xfrm>
          <a:off x="2641599" y="361949"/>
          <a:ext cx="5252245"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Check </a:t>
          </a:r>
          <a:r>
            <a:rPr lang="en-US" sz="3200" b="0" i="0">
              <a:solidFill>
                <a:schemeClr val="accent4">
                  <a:lumMod val="50000"/>
                </a:schemeClr>
              </a:solidFill>
              <a:latin typeface="Lucida Bright" panose="02040602050505020304" pitchFamily="18" charset="0"/>
              <a:cs typeface="FrankRuehl" panose="020E0503060101010101" pitchFamily="34" charset="-79"/>
            </a:rPr>
            <a:t>Problem</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r>
            <a:rPr lang="en-US" sz="3200" b="0" i="0" baseline="0">
              <a:solidFill>
                <a:srgbClr val="C00000"/>
              </a:solidFill>
              <a:latin typeface="Lucida Bright" panose="02040602050505020304" pitchFamily="18" charset="0"/>
              <a:cs typeface="FrankRuehl" panose="020E0503060101010101" pitchFamily="34" charset="-79"/>
            </a:rPr>
            <a:t>10</a:t>
          </a:r>
          <a:endParaRPr lang="en-US" sz="3200" b="0" i="0">
            <a:solidFill>
              <a:srgbClr val="C00000"/>
            </a:solidFill>
            <a:latin typeface="Lucida Bright" panose="02040602050505020304" pitchFamily="18" charset="0"/>
            <a:cs typeface="FrankRuehl" panose="020E0503060101010101" pitchFamily="34" charset="-79"/>
          </a:endParaRPr>
        </a:p>
      </xdr:txBody>
    </xdr:sp>
    <xdr:clientData/>
  </xdr:twoCellAnchor>
  <xdr:twoCellAnchor>
    <xdr:from>
      <xdr:col>12</xdr:col>
      <xdr:colOff>712373</xdr:colOff>
      <xdr:row>7</xdr:row>
      <xdr:rowOff>58319</xdr:rowOff>
    </xdr:from>
    <xdr:to>
      <xdr:col>12</xdr:col>
      <xdr:colOff>712373</xdr:colOff>
      <xdr:row>42</xdr:row>
      <xdr:rowOff>214312</xdr:rowOff>
    </xdr:to>
    <xdr:cxnSp macro="">
      <xdr:nvCxnSpPr>
        <xdr:cNvPr id="4" name="Straight Connector 3">
          <a:extLst>
            <a:ext uri="{FF2B5EF4-FFF2-40B4-BE49-F238E27FC236}">
              <a16:creationId xmlns:a16="http://schemas.microsoft.com/office/drawing/2014/main" id="{91129BE1-C591-4C12-BECB-EAC8266F5547}"/>
            </a:ext>
          </a:extLst>
        </xdr:cNvPr>
        <xdr:cNvCxnSpPr/>
      </xdr:nvCxnSpPr>
      <xdr:spPr>
        <a:xfrm>
          <a:off x="8593630" y="1353719"/>
          <a:ext cx="0" cy="73405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904875</xdr:colOff>
      <xdr:row>2</xdr:row>
      <xdr:rowOff>11906</xdr:rowOff>
    </xdr:from>
    <xdr:to>
      <xdr:col>21</xdr:col>
      <xdr:colOff>178594</xdr:colOff>
      <xdr:row>6</xdr:row>
      <xdr:rowOff>71438</xdr:rowOff>
    </xdr:to>
    <xdr:sp macro="" textlink="">
      <xdr:nvSpPr>
        <xdr:cNvPr id="15" name="Rounded Rectangle 4">
          <a:extLst>
            <a:ext uri="{FF2B5EF4-FFF2-40B4-BE49-F238E27FC236}">
              <a16:creationId xmlns:a16="http://schemas.microsoft.com/office/drawing/2014/main" id="{75C13D10-BDAA-47F0-8C92-CF54616615AC}"/>
            </a:ext>
          </a:extLst>
        </xdr:cNvPr>
        <xdr:cNvSpPr/>
      </xdr:nvSpPr>
      <xdr:spPr>
        <a:xfrm>
          <a:off x="9632156" y="392906"/>
          <a:ext cx="3833813" cy="82153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250031</xdr:colOff>
      <xdr:row>0</xdr:row>
      <xdr:rowOff>119065</xdr:rowOff>
    </xdr:from>
    <xdr:to>
      <xdr:col>2</xdr:col>
      <xdr:colOff>297656</xdr:colOff>
      <xdr:row>6</xdr:row>
      <xdr:rowOff>11906</xdr:rowOff>
    </xdr:to>
    <xdr:sp macro="" textlink="">
      <xdr:nvSpPr>
        <xdr:cNvPr id="12" name="Left Arrow 1">
          <a:hlinkClick xmlns:r="http://schemas.openxmlformats.org/officeDocument/2006/relationships" r:id="rId1"/>
          <a:extLst>
            <a:ext uri="{FF2B5EF4-FFF2-40B4-BE49-F238E27FC236}">
              <a16:creationId xmlns:a16="http://schemas.microsoft.com/office/drawing/2014/main" id="{4547C77E-1E49-4E81-B010-104B545589B8}"/>
            </a:ext>
          </a:extLst>
        </xdr:cNvPr>
        <xdr:cNvSpPr/>
      </xdr:nvSpPr>
      <xdr:spPr>
        <a:xfrm>
          <a:off x="250031" y="119065"/>
          <a:ext cx="1262063" cy="103584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12</xdr:col>
      <xdr:colOff>1044347</xdr:colOff>
      <xdr:row>9</xdr:row>
      <xdr:rowOff>112259</xdr:rowOff>
    </xdr:from>
    <xdr:to>
      <xdr:col>13</xdr:col>
      <xdr:colOff>585107</xdr:colOff>
      <xdr:row>11</xdr:row>
      <xdr:rowOff>195942</xdr:rowOff>
    </xdr:to>
    <xdr:sp macro="" textlink="">
      <xdr:nvSpPr>
        <xdr:cNvPr id="5" name="Rectangle 4">
          <a:extLst>
            <a:ext uri="{FF2B5EF4-FFF2-40B4-BE49-F238E27FC236}">
              <a16:creationId xmlns:a16="http://schemas.microsoft.com/office/drawing/2014/main" id="{7A172818-B61D-4425-994A-CFCFFD8012A8}"/>
            </a:ext>
          </a:extLst>
        </xdr:cNvPr>
        <xdr:cNvSpPr/>
      </xdr:nvSpPr>
      <xdr:spPr>
        <a:xfrm>
          <a:off x="8925604" y="1777773"/>
          <a:ext cx="596674" cy="4646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chemeClr val="tx1"/>
              </a:solidFill>
            </a:rPr>
            <a:t>(R)</a:t>
          </a:r>
        </a:p>
      </xdr:txBody>
    </xdr:sp>
    <xdr:clientData/>
  </xdr:twoCellAnchor>
  <xdr:twoCellAnchor>
    <xdr:from>
      <xdr:col>13</xdr:col>
      <xdr:colOff>756558</xdr:colOff>
      <xdr:row>9</xdr:row>
      <xdr:rowOff>81644</xdr:rowOff>
    </xdr:from>
    <xdr:to>
      <xdr:col>17</xdr:col>
      <xdr:colOff>375557</xdr:colOff>
      <xdr:row>11</xdr:row>
      <xdr:rowOff>176894</xdr:rowOff>
    </xdr:to>
    <xdr:sp macro="" textlink="">
      <xdr:nvSpPr>
        <xdr:cNvPr id="2" name="TextBox 1">
          <a:extLst>
            <a:ext uri="{FF2B5EF4-FFF2-40B4-BE49-F238E27FC236}">
              <a16:creationId xmlns:a16="http://schemas.microsoft.com/office/drawing/2014/main" id="{8D986C11-C295-496B-879A-6C0BB8FFE0B9}"/>
            </a:ext>
          </a:extLst>
        </xdr:cNvPr>
        <xdr:cNvSpPr txBox="1"/>
      </xdr:nvSpPr>
      <xdr:spPr>
        <a:xfrm>
          <a:off x="9693729" y="1747158"/>
          <a:ext cx="2307771"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=(0.985^50) = 0.4697</a:t>
          </a:r>
        </a:p>
      </xdr:txBody>
    </xdr:sp>
    <xdr:clientData/>
  </xdr:twoCellAnchor>
  <xdr:twoCellAnchor>
    <xdr:from>
      <xdr:col>1</xdr:col>
      <xdr:colOff>500742</xdr:colOff>
      <xdr:row>9</xdr:row>
      <xdr:rowOff>43543</xdr:rowOff>
    </xdr:from>
    <xdr:to>
      <xdr:col>11</xdr:col>
      <xdr:colOff>1055913</xdr:colOff>
      <xdr:row>15</xdr:row>
      <xdr:rowOff>157164</xdr:rowOff>
    </xdr:to>
    <xdr:sp macro="" textlink="">
      <xdr:nvSpPr>
        <xdr:cNvPr id="8" name="TextBox 7">
          <a:extLst>
            <a:ext uri="{FF2B5EF4-FFF2-40B4-BE49-F238E27FC236}">
              <a16:creationId xmlns:a16="http://schemas.microsoft.com/office/drawing/2014/main" id="{03D38253-C497-41FB-AC8B-3C9D1E087748}"/>
            </a:ext>
          </a:extLst>
        </xdr:cNvPr>
        <xdr:cNvSpPr txBox="1"/>
      </xdr:nvSpPr>
      <xdr:spPr>
        <a:xfrm>
          <a:off x="1121228" y="1709057"/>
          <a:ext cx="6760028" cy="12457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0" i="0" baseline="0">
              <a:latin typeface="Lucida Bright" panose="02040602050505020304" pitchFamily="18" charset="0"/>
            </a:rPr>
            <a:t>What is the exact overall reliability of the serial system consisting of </a:t>
          </a:r>
          <a:r>
            <a:rPr lang="en-US" sz="2000" b="0" i="0" baseline="0">
              <a:solidFill>
                <a:srgbClr val="FF0000"/>
              </a:solidFill>
              <a:latin typeface="Lucida Bright" panose="02040602050505020304" pitchFamily="18" charset="0"/>
            </a:rPr>
            <a:t>50</a:t>
          </a:r>
          <a:r>
            <a:rPr lang="en-US" sz="2000" b="0" i="0" baseline="0">
              <a:latin typeface="Lucida Bright" panose="02040602050505020304" pitchFamily="18" charset="0"/>
            </a:rPr>
            <a:t> components each having the reliability of </a:t>
          </a:r>
          <a:r>
            <a:rPr lang="en-US" sz="2000" b="0" i="0" baseline="0">
              <a:solidFill>
                <a:srgbClr val="FF0000"/>
              </a:solidFill>
              <a:latin typeface="Lucida Bright" panose="02040602050505020304" pitchFamily="18" charset="0"/>
            </a:rPr>
            <a:t>98.5%</a:t>
          </a:r>
          <a:r>
            <a:rPr lang="en-US" sz="2000" b="0" i="0" baseline="0">
              <a:latin typeface="Lucida Bright" panose="02040602050505020304" pitchFamily="18" charset="0"/>
            </a:rPr>
            <a: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187323</xdr:colOff>
      <xdr:row>2</xdr:row>
      <xdr:rowOff>18142</xdr:rowOff>
    </xdr:from>
    <xdr:to>
      <xdr:col>14</xdr:col>
      <xdr:colOff>530679</xdr:colOff>
      <xdr:row>7</xdr:row>
      <xdr:rowOff>122464</xdr:rowOff>
    </xdr:to>
    <xdr:sp macro="" textlink="">
      <xdr:nvSpPr>
        <xdr:cNvPr id="2" name="Rounded Rectangle 3">
          <a:extLst>
            <a:ext uri="{FF2B5EF4-FFF2-40B4-BE49-F238E27FC236}">
              <a16:creationId xmlns:a16="http://schemas.microsoft.com/office/drawing/2014/main" id="{980B0FC5-B84D-4705-8C1A-EB5157CEDCE8}"/>
            </a:ext>
          </a:extLst>
        </xdr:cNvPr>
        <xdr:cNvSpPr/>
      </xdr:nvSpPr>
      <xdr:spPr>
        <a:xfrm>
          <a:off x="3311523" y="383902"/>
          <a:ext cx="5822136" cy="10187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1</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15</xdr:col>
      <xdr:colOff>371475</xdr:colOff>
      <xdr:row>2</xdr:row>
      <xdr:rowOff>27214</xdr:rowOff>
    </xdr:from>
    <xdr:to>
      <xdr:col>22</xdr:col>
      <xdr:colOff>391885</xdr:colOff>
      <xdr:row>6</xdr:row>
      <xdr:rowOff>164646</xdr:rowOff>
    </xdr:to>
    <xdr:sp macro="" textlink="">
      <xdr:nvSpPr>
        <xdr:cNvPr id="4" name="Rounded Rectangle 4">
          <a:extLst>
            <a:ext uri="{FF2B5EF4-FFF2-40B4-BE49-F238E27FC236}">
              <a16:creationId xmlns:a16="http://schemas.microsoft.com/office/drawing/2014/main" id="{8DE9EF2E-AB07-42FC-98E1-18E2F80D74C8}"/>
            </a:ext>
          </a:extLst>
        </xdr:cNvPr>
        <xdr:cNvSpPr/>
      </xdr:nvSpPr>
      <xdr:spPr>
        <a:xfrm>
          <a:off x="10620375" y="392974"/>
          <a:ext cx="3990430" cy="86895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14</xdr:col>
      <xdr:colOff>1061358</xdr:colOff>
      <xdr:row>8</xdr:row>
      <xdr:rowOff>27215</xdr:rowOff>
    </xdr:from>
    <xdr:to>
      <xdr:col>14</xdr:col>
      <xdr:colOff>1061358</xdr:colOff>
      <xdr:row>39</xdr:row>
      <xdr:rowOff>598714</xdr:rowOff>
    </xdr:to>
    <xdr:cxnSp macro="">
      <xdr:nvCxnSpPr>
        <xdr:cNvPr id="5" name="Straight Connector 4">
          <a:extLst>
            <a:ext uri="{FF2B5EF4-FFF2-40B4-BE49-F238E27FC236}">
              <a16:creationId xmlns:a16="http://schemas.microsoft.com/office/drawing/2014/main" id="{1FAE5AF7-521D-4504-A114-74A6967209CE}"/>
            </a:ext>
          </a:extLst>
        </xdr:cNvPr>
        <xdr:cNvCxnSpPr/>
      </xdr:nvCxnSpPr>
      <xdr:spPr>
        <a:xfrm flipH="1" flipV="1">
          <a:off x="9664338" y="1490255"/>
          <a:ext cx="0" cy="7764779"/>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95250</xdr:colOff>
      <xdr:row>1</xdr:row>
      <xdr:rowOff>158750</xdr:rowOff>
    </xdr:from>
    <xdr:to>
      <xdr:col>3</xdr:col>
      <xdr:colOff>431800</xdr:colOff>
      <xdr:row>8</xdr:row>
      <xdr:rowOff>79829</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56C735B5-DC94-4AA3-8CBC-AF7ED5DE6272}"/>
            </a:ext>
          </a:extLst>
        </xdr:cNvPr>
        <xdr:cNvSpPr/>
      </xdr:nvSpPr>
      <xdr:spPr>
        <a:xfrm>
          <a:off x="720090" y="341630"/>
          <a:ext cx="1586230" cy="120123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23</xdr:col>
      <xdr:colOff>468086</xdr:colOff>
      <xdr:row>2</xdr:row>
      <xdr:rowOff>10886</xdr:rowOff>
    </xdr:from>
    <xdr:to>
      <xdr:col>27</xdr:col>
      <xdr:colOff>172810</xdr:colOff>
      <xdr:row>6</xdr:row>
      <xdr:rowOff>148318</xdr:rowOff>
    </xdr:to>
    <xdr:sp macro="" textlink="">
      <xdr:nvSpPr>
        <xdr:cNvPr id="18" name="Rounded Rectangle 4">
          <a:hlinkClick xmlns:r="http://schemas.openxmlformats.org/officeDocument/2006/relationships" r:id="rId2"/>
          <a:extLst>
            <a:ext uri="{FF2B5EF4-FFF2-40B4-BE49-F238E27FC236}">
              <a16:creationId xmlns:a16="http://schemas.microsoft.com/office/drawing/2014/main" id="{F57467A8-6048-4684-81ED-77457543F0F0}"/>
            </a:ext>
          </a:extLst>
        </xdr:cNvPr>
        <xdr:cNvSpPr/>
      </xdr:nvSpPr>
      <xdr:spPr>
        <a:xfrm>
          <a:off x="15196457" y="381000"/>
          <a:ext cx="1903639" cy="877661"/>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twoCellAnchor>
    <xdr:from>
      <xdr:col>1</xdr:col>
      <xdr:colOff>413657</xdr:colOff>
      <xdr:row>9</xdr:row>
      <xdr:rowOff>108857</xdr:rowOff>
    </xdr:from>
    <xdr:to>
      <xdr:col>14</xdr:col>
      <xdr:colOff>610961</xdr:colOff>
      <xdr:row>25</xdr:row>
      <xdr:rowOff>102236</xdr:rowOff>
    </xdr:to>
    <xdr:sp macro="" textlink="">
      <xdr:nvSpPr>
        <xdr:cNvPr id="10" name="TextBox 9">
          <a:extLst>
            <a:ext uri="{FF2B5EF4-FFF2-40B4-BE49-F238E27FC236}">
              <a16:creationId xmlns:a16="http://schemas.microsoft.com/office/drawing/2014/main" id="{AE9DC8AE-6E3B-4D99-8AB2-6A225C9DB6F6}"/>
            </a:ext>
          </a:extLst>
        </xdr:cNvPr>
        <xdr:cNvSpPr txBox="1"/>
      </xdr:nvSpPr>
      <xdr:spPr>
        <a:xfrm>
          <a:off x="1034143" y="1774371"/>
          <a:ext cx="8132989" cy="306315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800" b="0" i="0" baseline="0">
            <a:solidFill>
              <a:schemeClr val="bg1"/>
            </a:solidFill>
            <a:latin typeface="Lucida Bright" panose="02040602050505020304" pitchFamily="18" charset="0"/>
          </a:endParaRPr>
        </a:p>
        <a:p>
          <a:pPr>
            <a:lnSpc>
              <a:spcPts val="1400"/>
            </a:lnSpc>
          </a:pPr>
          <a:r>
            <a:rPr lang="en-US" sz="800" b="0" i="0" baseline="0">
              <a:solidFill>
                <a:schemeClr val="bg1"/>
              </a:solidFill>
              <a:latin typeface="Lucida Bright" panose="02040602050505020304" pitchFamily="18" charset="0"/>
            </a:rPr>
            <a:t>Stevenson 478</a:t>
          </a:r>
          <a:r>
            <a:rPr lang="en-US" sz="800" b="0" i="0" u="none" strike="noStrike">
              <a:solidFill>
                <a:schemeClr val="bg1"/>
              </a:solidFill>
              <a:effectLst/>
              <a:latin typeface="Lucida Bright" panose="02040602050505020304" pitchFamily="18" charset="0"/>
              <a:ea typeface="+mn-ea"/>
              <a:cs typeface="+mn-cs"/>
            </a:rPr>
            <a:t> </a:t>
          </a:r>
          <a:r>
            <a:rPr lang="en-US" sz="2000" b="0" i="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a) An inspector found an average of </a:t>
          </a:r>
          <a:r>
            <a:rPr lang="en-US" sz="2000" b="0" i="0" baseline="0">
              <a:solidFill>
                <a:srgbClr val="FF0000"/>
              </a:solidFill>
              <a:latin typeface="Lucida Bright" panose="02040602050505020304" pitchFamily="18" charset="0"/>
            </a:rPr>
            <a:t>7</a:t>
          </a:r>
          <a:r>
            <a:rPr lang="en-US" sz="2000" b="0" i="0" baseline="0">
              <a:latin typeface="Lucida Bright" panose="02040602050505020304" pitchFamily="18" charset="0"/>
            </a:rPr>
            <a:t> scratches in the</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exterior paint of each of the automobiles being prepared for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shipment to dealers.</a:t>
          </a:r>
        </a:p>
        <a:p>
          <a:pPr>
            <a:lnSpc>
              <a:spcPts val="1400"/>
            </a:lnSpc>
          </a:pPr>
          <a:r>
            <a:rPr lang="en-US" sz="2000" b="0" i="0" baseline="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Calculate three-sigma control limits for this case using  a </a:t>
          </a:r>
          <a:r>
            <a:rPr lang="en-US" sz="2000" b="0" i="0" baseline="0">
              <a:solidFill>
                <a:srgbClr val="FF0000"/>
              </a:solidFill>
              <a:latin typeface="Lucida Bright" panose="02040602050505020304" pitchFamily="18" charset="0"/>
            </a:rPr>
            <a:t>c</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chart approach</a:t>
          </a:r>
          <a:r>
            <a:rPr lang="en-US" sz="2000" baseline="0"/>
            <a:t>.</a:t>
          </a:r>
        </a:p>
      </xdr:txBody>
    </xdr:sp>
    <xdr:clientData/>
  </xdr:twoCellAnchor>
  <xdr:twoCellAnchor>
    <xdr:from>
      <xdr:col>1</xdr:col>
      <xdr:colOff>359228</xdr:colOff>
      <xdr:row>27</xdr:row>
      <xdr:rowOff>32658</xdr:rowOff>
    </xdr:from>
    <xdr:to>
      <xdr:col>14</xdr:col>
      <xdr:colOff>556532</xdr:colOff>
      <xdr:row>39</xdr:row>
      <xdr:rowOff>223158</xdr:rowOff>
    </xdr:to>
    <xdr:sp macro="" textlink="">
      <xdr:nvSpPr>
        <xdr:cNvPr id="11" name="TextBox 10">
          <a:extLst>
            <a:ext uri="{FF2B5EF4-FFF2-40B4-BE49-F238E27FC236}">
              <a16:creationId xmlns:a16="http://schemas.microsoft.com/office/drawing/2014/main" id="{8095C905-64E7-42A5-8FFF-4FA61E343B6B}"/>
            </a:ext>
          </a:extLst>
        </xdr:cNvPr>
        <xdr:cNvSpPr txBox="1"/>
      </xdr:nvSpPr>
      <xdr:spPr>
        <a:xfrm>
          <a:off x="979714" y="5159829"/>
          <a:ext cx="8132989" cy="3826329"/>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2000" b="0" i="0" baseline="0">
            <a:latin typeface="Lucida Bright" panose="02040602050505020304" pitchFamily="18" charset="0"/>
          </a:endParaRPr>
        </a:p>
        <a:p>
          <a:pPr>
            <a:lnSpc>
              <a:spcPts val="1400"/>
            </a:lnSpc>
          </a:pPr>
          <a:r>
            <a:rPr lang="en-US" sz="800" b="0" i="0" baseline="0">
              <a:solidFill>
                <a:schemeClr val="bg1"/>
              </a:solidFill>
              <a:latin typeface="Lucida Bright" panose="02040602050505020304" pitchFamily="18" charset="0"/>
            </a:rPr>
            <a:t>Stevenson 478</a:t>
          </a:r>
          <a:r>
            <a:rPr lang="en-US" sz="800" b="0" i="0" u="none" strike="noStrike">
              <a:solidFill>
                <a:schemeClr val="bg1"/>
              </a:solidFill>
              <a:effectLst/>
              <a:latin typeface="Lucida Bright" panose="02040602050505020304" pitchFamily="18" charset="0"/>
              <a:ea typeface="+mn-ea"/>
              <a:cs typeface="+mn-cs"/>
            </a:rPr>
            <a:t> </a:t>
          </a:r>
          <a:r>
            <a:rPr lang="en-US" sz="2000" b="0" i="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b) Before shipping lawn mowers to dealers, an inspector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attempts to start each mower and notes any that do not start</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on the first try. The lot size is </a:t>
          </a:r>
          <a:r>
            <a:rPr lang="en-US" sz="2000" b="0" i="0" baseline="0">
              <a:solidFill>
                <a:srgbClr val="FF0000"/>
              </a:solidFill>
              <a:latin typeface="Lucida Bright" panose="02040602050505020304" pitchFamily="18" charset="0"/>
            </a:rPr>
            <a:t>100</a:t>
          </a:r>
          <a:r>
            <a:rPr lang="en-US" sz="2000" b="0" i="0" baseline="0">
              <a:latin typeface="Lucida Bright" panose="02040602050505020304" pitchFamily="18" charset="0"/>
            </a:rPr>
            <a:t> mowers, and an average of</a:t>
          </a:r>
        </a:p>
        <a:p>
          <a:pPr>
            <a:lnSpc>
              <a:spcPts val="1400"/>
            </a:lnSpc>
          </a:pPr>
          <a:endParaRPr lang="en-US" sz="2000" b="0" i="0" baseline="0">
            <a:latin typeface="Lucida Bright" panose="02040602050505020304" pitchFamily="18" charset="0"/>
          </a:endParaRPr>
        </a:p>
        <a:p>
          <a:pPr>
            <a:lnSpc>
              <a:spcPts val="1400"/>
            </a:lnSpc>
          </a:pPr>
          <a:r>
            <a:rPr lang="en-US" sz="2000" b="0" i="0" baseline="0">
              <a:solidFill>
                <a:srgbClr val="FF0000"/>
              </a:solidFill>
              <a:latin typeface="Lucida Bright" panose="02040602050505020304" pitchFamily="18" charset="0"/>
            </a:rPr>
            <a:t>10</a:t>
          </a:r>
          <a:r>
            <a:rPr lang="en-US" sz="2000" b="0" i="0" baseline="0">
              <a:latin typeface="Lucida Bright" panose="02040602050505020304" pitchFamily="18" charset="0"/>
            </a:rPr>
            <a:t> did not start. </a:t>
          </a:r>
        </a:p>
        <a:p>
          <a:pPr>
            <a:lnSpc>
              <a:spcPts val="1400"/>
            </a:lnSpc>
          </a:pPr>
          <a:r>
            <a:rPr lang="en-US" sz="2000" b="0" i="0" baseline="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Calculate three-sigma control limits for this case using  a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solidFill>
                <a:srgbClr val="FF0000"/>
              </a:solidFill>
              <a:latin typeface="Lucida Bright" panose="02040602050505020304" pitchFamily="18" charset="0"/>
            </a:rPr>
            <a:t>p </a:t>
          </a:r>
          <a:r>
            <a:rPr lang="en-US" sz="2000" b="0" i="0" baseline="0">
              <a:latin typeface="Lucida Bright" panose="02040602050505020304" pitchFamily="18" charset="0"/>
            </a:rPr>
            <a:t>- chart approach</a:t>
          </a:r>
          <a:r>
            <a:rPr lang="en-US" sz="2000" baseline="0"/>
            <a:t>.</a:t>
          </a:r>
        </a:p>
        <a:p>
          <a:pPr>
            <a:lnSpc>
              <a:spcPts val="1400"/>
            </a:lnSpc>
          </a:pPr>
          <a:endParaRPr lang="en-US" sz="2000" baseline="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600981</xdr:colOff>
      <xdr:row>1</xdr:row>
      <xdr:rowOff>126999</xdr:rowOff>
    </xdr:from>
    <xdr:to>
      <xdr:col>14</xdr:col>
      <xdr:colOff>323851</xdr:colOff>
      <xdr:row>7</xdr:row>
      <xdr:rowOff>46264</xdr:rowOff>
    </xdr:to>
    <xdr:sp macro="" textlink="">
      <xdr:nvSpPr>
        <xdr:cNvPr id="4" name="Rounded Rectangle 3">
          <a:extLst>
            <a:ext uri="{FF2B5EF4-FFF2-40B4-BE49-F238E27FC236}">
              <a16:creationId xmlns:a16="http://schemas.microsoft.com/office/drawing/2014/main" id="{91976DF3-2E83-4BEF-941D-4B4E60FC5FC0}"/>
            </a:ext>
          </a:extLst>
        </xdr:cNvPr>
        <xdr:cNvSpPr/>
      </xdr:nvSpPr>
      <xdr:spPr>
        <a:xfrm>
          <a:off x="3082924" y="312056"/>
          <a:ext cx="5797098" cy="102960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 </a:t>
          </a:r>
          <a:r>
            <a:rPr lang="en-US" sz="3200" b="1" i="0">
              <a:solidFill>
                <a:srgbClr val="C00000"/>
              </a:solidFill>
              <a:latin typeface="Lucida Bright" panose="02040602050505020304" pitchFamily="18" charset="0"/>
              <a:cs typeface="FrankRuehl" panose="020E0503060101010101" pitchFamily="34" charset="-79"/>
            </a:rPr>
            <a:t>Check</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r>
            <a:rPr lang="en-US" sz="3200" b="0" i="0">
              <a:solidFill>
                <a:schemeClr val="accent4">
                  <a:lumMod val="50000"/>
                </a:schemeClr>
              </a:solidFill>
              <a:latin typeface="Lucida Bright" panose="02040602050505020304" pitchFamily="18" charset="0"/>
              <a:cs typeface="FrankRuehl" panose="020E0503060101010101" pitchFamily="34" charset="-79"/>
            </a:rPr>
            <a:t>Problem </a:t>
          </a:r>
          <a:r>
            <a:rPr lang="en-US" sz="3200" b="0" i="0">
              <a:solidFill>
                <a:srgbClr val="C00000"/>
              </a:solidFill>
              <a:latin typeface="Lucida Bright" panose="02040602050505020304" pitchFamily="18" charset="0"/>
              <a:cs typeface="FrankRuehl" panose="020E0503060101010101" pitchFamily="34" charset="-79"/>
            </a:rPr>
            <a:t>1</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xdr:col>
      <xdr:colOff>428626</xdr:colOff>
      <xdr:row>9</xdr:row>
      <xdr:rowOff>183514</xdr:rowOff>
    </xdr:from>
    <xdr:to>
      <xdr:col>14</xdr:col>
      <xdr:colOff>625930</xdr:colOff>
      <xdr:row>25</xdr:row>
      <xdr:rowOff>176893</xdr:rowOff>
    </xdr:to>
    <xdr:sp macro="" textlink="">
      <xdr:nvSpPr>
        <xdr:cNvPr id="7" name="TextBox 6">
          <a:extLst>
            <a:ext uri="{FF2B5EF4-FFF2-40B4-BE49-F238E27FC236}">
              <a16:creationId xmlns:a16="http://schemas.microsoft.com/office/drawing/2014/main" id="{872241B2-D056-4ED3-A339-BEE01BE17363}"/>
            </a:ext>
          </a:extLst>
        </xdr:cNvPr>
        <xdr:cNvSpPr txBox="1"/>
      </xdr:nvSpPr>
      <xdr:spPr>
        <a:xfrm>
          <a:off x="1040947" y="1898014"/>
          <a:ext cx="8007804" cy="305498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800" b="0" i="0" baseline="0">
            <a:solidFill>
              <a:schemeClr val="bg1"/>
            </a:solidFill>
            <a:latin typeface="Lucida Bright" panose="02040602050505020304" pitchFamily="18" charset="0"/>
          </a:endParaRPr>
        </a:p>
        <a:p>
          <a:pPr>
            <a:lnSpc>
              <a:spcPts val="1400"/>
            </a:lnSpc>
          </a:pPr>
          <a:r>
            <a:rPr lang="en-US" sz="800" b="0" i="0" baseline="0">
              <a:solidFill>
                <a:schemeClr val="bg1"/>
              </a:solidFill>
              <a:latin typeface="Lucida Bright" panose="02040602050505020304" pitchFamily="18" charset="0"/>
            </a:rPr>
            <a:t>Stevenson 478</a:t>
          </a:r>
          <a:r>
            <a:rPr lang="en-US" sz="800" b="0" i="0" u="none" strike="noStrike">
              <a:solidFill>
                <a:schemeClr val="bg1"/>
              </a:solidFill>
              <a:effectLst/>
              <a:latin typeface="Lucida Bright" panose="02040602050505020304" pitchFamily="18" charset="0"/>
              <a:ea typeface="+mn-ea"/>
              <a:cs typeface="+mn-cs"/>
            </a:rPr>
            <a:t> </a:t>
          </a:r>
          <a:r>
            <a:rPr lang="en-US" sz="2000" b="0" i="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a) An inspector found an average of 7 scratches in the</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exterior paint of each of the automobiles being prepared for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shipment to dealers.</a:t>
          </a:r>
        </a:p>
        <a:p>
          <a:pPr>
            <a:lnSpc>
              <a:spcPts val="1400"/>
            </a:lnSpc>
          </a:pPr>
          <a:r>
            <a:rPr lang="en-US" sz="2000" b="0" i="0" baseline="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Calculate three-sigma control limits for this case using  a c</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chart approach</a:t>
          </a:r>
          <a:r>
            <a:rPr lang="en-US" sz="2000" baseline="0"/>
            <a:t>.</a:t>
          </a:r>
        </a:p>
      </xdr:txBody>
    </xdr:sp>
    <xdr:clientData/>
  </xdr:twoCellAnchor>
  <xdr:twoCellAnchor>
    <xdr:from>
      <xdr:col>15</xdr:col>
      <xdr:colOff>371475</xdr:colOff>
      <xdr:row>1</xdr:row>
      <xdr:rowOff>136071</xdr:rowOff>
    </xdr:from>
    <xdr:to>
      <xdr:col>22</xdr:col>
      <xdr:colOff>391885</xdr:colOff>
      <xdr:row>6</xdr:row>
      <xdr:rowOff>88446</xdr:rowOff>
    </xdr:to>
    <xdr:sp macro="" textlink="">
      <xdr:nvSpPr>
        <xdr:cNvPr id="29" name="Rounded Rectangle 4">
          <a:extLst>
            <a:ext uri="{FF2B5EF4-FFF2-40B4-BE49-F238E27FC236}">
              <a16:creationId xmlns:a16="http://schemas.microsoft.com/office/drawing/2014/main" id="{4DCFB39A-853F-4D0B-BCD7-0B91B974234F}"/>
            </a:ext>
          </a:extLst>
        </xdr:cNvPr>
        <xdr:cNvSpPr/>
      </xdr:nvSpPr>
      <xdr:spPr>
        <a:xfrm>
          <a:off x="10571389" y="321128"/>
          <a:ext cx="4004582" cy="877661"/>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14</xdr:col>
      <xdr:colOff>1061358</xdr:colOff>
      <xdr:row>8</xdr:row>
      <xdr:rowOff>27215</xdr:rowOff>
    </xdr:from>
    <xdr:to>
      <xdr:col>14</xdr:col>
      <xdr:colOff>1061358</xdr:colOff>
      <xdr:row>39</xdr:row>
      <xdr:rowOff>598714</xdr:rowOff>
    </xdr:to>
    <xdr:cxnSp macro="">
      <xdr:nvCxnSpPr>
        <xdr:cNvPr id="36" name="Straight Connector 35">
          <a:extLst>
            <a:ext uri="{FF2B5EF4-FFF2-40B4-BE49-F238E27FC236}">
              <a16:creationId xmlns:a16="http://schemas.microsoft.com/office/drawing/2014/main" id="{E7BBF823-4920-435E-8EA2-8BDB5C122FBF}"/>
            </a:ext>
          </a:extLst>
        </xdr:cNvPr>
        <xdr:cNvCxnSpPr/>
      </xdr:nvCxnSpPr>
      <xdr:spPr>
        <a:xfrm flipH="1" flipV="1">
          <a:off x="9484179" y="1551215"/>
          <a:ext cx="0" cy="7864928"/>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95250</xdr:colOff>
      <xdr:row>1</xdr:row>
      <xdr:rowOff>158750</xdr:rowOff>
    </xdr:from>
    <xdr:to>
      <xdr:col>3</xdr:col>
      <xdr:colOff>431800</xdr:colOff>
      <xdr:row>8</xdr:row>
      <xdr:rowOff>79829</xdr:rowOff>
    </xdr:to>
    <xdr:sp macro="" textlink="">
      <xdr:nvSpPr>
        <xdr:cNvPr id="8" name="Left Arrow 1">
          <a:hlinkClick xmlns:r="http://schemas.openxmlformats.org/officeDocument/2006/relationships" r:id="rId1"/>
          <a:extLst>
            <a:ext uri="{FF2B5EF4-FFF2-40B4-BE49-F238E27FC236}">
              <a16:creationId xmlns:a16="http://schemas.microsoft.com/office/drawing/2014/main" id="{8E5E5AE0-B58A-4D46-846D-5C64FD882B02}"/>
            </a:ext>
          </a:extLst>
        </xdr:cNvPr>
        <xdr:cNvSpPr/>
      </xdr:nvSpPr>
      <xdr:spPr>
        <a:xfrm>
          <a:off x="698500" y="349250"/>
          <a:ext cx="1543050"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xdr:col>
      <xdr:colOff>394608</xdr:colOff>
      <xdr:row>27</xdr:row>
      <xdr:rowOff>0</xdr:rowOff>
    </xdr:from>
    <xdr:to>
      <xdr:col>14</xdr:col>
      <xdr:colOff>591912</xdr:colOff>
      <xdr:row>39</xdr:row>
      <xdr:rowOff>190500</xdr:rowOff>
    </xdr:to>
    <xdr:sp macro="" textlink="">
      <xdr:nvSpPr>
        <xdr:cNvPr id="12" name="TextBox 11">
          <a:extLst>
            <a:ext uri="{FF2B5EF4-FFF2-40B4-BE49-F238E27FC236}">
              <a16:creationId xmlns:a16="http://schemas.microsoft.com/office/drawing/2014/main" id="{D756FDC7-F404-42CA-BA8B-5B5A040B0274}"/>
            </a:ext>
          </a:extLst>
        </xdr:cNvPr>
        <xdr:cNvSpPr txBox="1"/>
      </xdr:nvSpPr>
      <xdr:spPr>
        <a:xfrm>
          <a:off x="1006929" y="5157107"/>
          <a:ext cx="8007804" cy="385082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endParaRPr lang="en-US" sz="2000" b="0" i="0" baseline="0">
            <a:latin typeface="Lucida Bright" panose="02040602050505020304" pitchFamily="18" charset="0"/>
          </a:endParaRPr>
        </a:p>
        <a:p>
          <a:pPr>
            <a:lnSpc>
              <a:spcPts val="1400"/>
            </a:lnSpc>
          </a:pPr>
          <a:r>
            <a:rPr lang="en-US" sz="800" b="0" i="0" baseline="0">
              <a:solidFill>
                <a:schemeClr val="bg1"/>
              </a:solidFill>
              <a:latin typeface="Lucida Bright" panose="02040602050505020304" pitchFamily="18" charset="0"/>
            </a:rPr>
            <a:t>Stevenson 478</a:t>
          </a:r>
          <a:r>
            <a:rPr lang="en-US" sz="800" b="0" i="0" u="none" strike="noStrike">
              <a:solidFill>
                <a:schemeClr val="bg1"/>
              </a:solidFill>
              <a:effectLst/>
              <a:latin typeface="Lucida Bright" panose="02040602050505020304" pitchFamily="18" charset="0"/>
              <a:ea typeface="+mn-ea"/>
              <a:cs typeface="+mn-cs"/>
            </a:rPr>
            <a:t> </a:t>
          </a:r>
          <a:r>
            <a:rPr lang="en-US" sz="2000" b="0" i="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b) Before shipping lawn mowers to dealers, an inspector</a:t>
          </a:r>
        </a:p>
        <a:p>
          <a:pPr>
            <a:lnSpc>
              <a:spcPts val="1400"/>
            </a:lnSpc>
          </a:pPr>
          <a:r>
            <a:rPr lang="en-US" sz="2000" b="0" i="0" baseline="0">
              <a:latin typeface="Lucida Bright" panose="02040602050505020304" pitchFamily="18" charset="0"/>
            </a:rPr>
            <a:t>t</a:t>
          </a:r>
        </a:p>
        <a:p>
          <a:pPr>
            <a:lnSpc>
              <a:spcPts val="1400"/>
            </a:lnSpc>
          </a:pPr>
          <a:r>
            <a:rPr lang="en-US" sz="2000" b="0" i="0" baseline="0">
              <a:latin typeface="Lucida Bright" panose="02040602050505020304" pitchFamily="18" charset="0"/>
            </a:rPr>
            <a:t>attempts to start each mower and notes any that do not star</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on the first try. The lot size is 100 mowers, and an average of</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10 did not start. </a:t>
          </a:r>
        </a:p>
        <a:p>
          <a:pPr>
            <a:lnSpc>
              <a:spcPts val="1400"/>
            </a:lnSpc>
          </a:pPr>
          <a:r>
            <a:rPr lang="en-US" sz="2000" b="0" i="0" baseline="0">
              <a:latin typeface="Lucida Bright" panose="02040602050505020304" pitchFamily="18" charset="0"/>
            </a:rPr>
            <a:t>  </a:t>
          </a: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Calculate three-sigma control limits for this case using  a </a:t>
          </a:r>
        </a:p>
        <a:p>
          <a:pPr>
            <a:lnSpc>
              <a:spcPts val="1400"/>
            </a:lnSpc>
          </a:pPr>
          <a:endParaRPr lang="en-US" sz="2000" b="0" i="0" baseline="0">
            <a:latin typeface="Lucida Bright" panose="02040602050505020304" pitchFamily="18" charset="0"/>
          </a:endParaRPr>
        </a:p>
        <a:p>
          <a:pPr>
            <a:lnSpc>
              <a:spcPts val="1400"/>
            </a:lnSpc>
          </a:pPr>
          <a:endParaRPr lang="en-US" sz="2000" b="0" i="0" baseline="0">
            <a:latin typeface="Lucida Bright" panose="02040602050505020304" pitchFamily="18" charset="0"/>
          </a:endParaRPr>
        </a:p>
        <a:p>
          <a:pPr>
            <a:lnSpc>
              <a:spcPts val="1400"/>
            </a:lnSpc>
          </a:pPr>
          <a:r>
            <a:rPr lang="en-US" sz="2000" b="0" i="0" baseline="0">
              <a:latin typeface="Lucida Bright" panose="02040602050505020304" pitchFamily="18" charset="0"/>
            </a:rPr>
            <a:t>p - chart approach</a:t>
          </a:r>
          <a:r>
            <a:rPr lang="en-US" sz="2000" baseline="0"/>
            <a:t>.</a:t>
          </a:r>
        </a:p>
        <a:p>
          <a:pPr>
            <a:lnSpc>
              <a:spcPts val="1400"/>
            </a:lnSpc>
          </a:pPr>
          <a:endParaRPr lang="en-US" sz="2000" baseline="0"/>
        </a:p>
      </xdr:txBody>
    </xdr:sp>
    <xdr:clientData/>
  </xdr:twoCellAnchor>
  <xdr:twoCellAnchor>
    <xdr:from>
      <xdr:col>15</xdr:col>
      <xdr:colOff>503464</xdr:colOff>
      <xdr:row>13</xdr:row>
      <xdr:rowOff>122465</xdr:rowOff>
    </xdr:from>
    <xdr:to>
      <xdr:col>21</xdr:col>
      <xdr:colOff>476251</xdr:colOff>
      <xdr:row>16</xdr:row>
      <xdr:rowOff>122465</xdr:rowOff>
    </xdr:to>
    <mc:AlternateContent xmlns:mc="http://schemas.openxmlformats.org/markup-compatibility/2006" xmlns:a14="http://schemas.microsoft.com/office/drawing/2010/main">
      <mc:Choice Requires="a14">
        <xdr:sp macro="" textlink="">
          <xdr:nvSpPr>
            <xdr:cNvPr id="2" name="Rectangle 1">
              <a:extLst>
                <a:ext uri="{FF2B5EF4-FFF2-40B4-BE49-F238E27FC236}">
                  <a16:creationId xmlns:a16="http://schemas.microsoft.com/office/drawing/2014/main" id="{FA39F381-5BE2-4A3F-8144-E53640540C7B}"/>
                </a:ext>
              </a:extLst>
            </xdr:cNvPr>
            <xdr:cNvSpPr/>
          </xdr:nvSpPr>
          <xdr:spPr>
            <a:xfrm>
              <a:off x="10531928" y="2598965"/>
              <a:ext cx="319768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7 + 3</a:t>
              </a:r>
              <a14:m>
                <m:oMath xmlns:m="http://schemas.openxmlformats.org/officeDocument/2006/math">
                  <m:rad>
                    <m:radPr>
                      <m:degHide m:val="on"/>
                      <m:ctrlPr>
                        <a:rPr lang="en-US" sz="2000" b="0" i="1">
                          <a:solidFill>
                            <a:schemeClr val="tx1"/>
                          </a:solidFill>
                          <a:latin typeface="Cambria Math" panose="02040503050406030204" pitchFamily="18" charset="0"/>
                        </a:rPr>
                      </m:ctrlPr>
                    </m:radPr>
                    <m:deg/>
                    <m:e>
                      <m:r>
                        <a:rPr lang="en-US" sz="2000" b="0" i="1">
                          <a:solidFill>
                            <a:schemeClr val="tx1"/>
                          </a:solidFill>
                          <a:latin typeface="Cambria Math" panose="02040503050406030204" pitchFamily="18" charset="0"/>
                        </a:rPr>
                        <m:t>7=</m:t>
                      </m:r>
                    </m:e>
                  </m:rad>
                </m:oMath>
              </a14:m>
              <a:endParaRPr lang="en-US" sz="2000" b="0" i="0">
                <a:solidFill>
                  <a:schemeClr val="tx1"/>
                </a:solidFill>
                <a:latin typeface="Lucida Bright" panose="02040602050505020304" pitchFamily="18" charset="0"/>
              </a:endParaRPr>
            </a:p>
          </xdr:txBody>
        </xdr:sp>
      </mc:Choice>
      <mc:Fallback xmlns="">
        <xdr:sp macro="" textlink="">
          <xdr:nvSpPr>
            <xdr:cNvPr id="2" name="Rectangle 1">
              <a:extLst>
                <a:ext uri="{FF2B5EF4-FFF2-40B4-BE49-F238E27FC236}">
                  <a16:creationId xmlns:a16="http://schemas.microsoft.com/office/drawing/2014/main" id="{FA39F381-5BE2-4A3F-8144-E53640540C7B}"/>
                </a:ext>
              </a:extLst>
            </xdr:cNvPr>
            <xdr:cNvSpPr/>
          </xdr:nvSpPr>
          <xdr:spPr>
            <a:xfrm>
              <a:off x="10531928" y="2598965"/>
              <a:ext cx="319768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7 + 3</a:t>
              </a:r>
              <a:r>
                <a:rPr lang="en-US" sz="2000" b="0" i="0">
                  <a:solidFill>
                    <a:schemeClr val="tx1"/>
                  </a:solidFill>
                  <a:latin typeface="Cambria Math" panose="02040503050406030204" pitchFamily="18" charset="0"/>
                </a:rPr>
                <a:t>√(7=)</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15</xdr:col>
      <xdr:colOff>503465</xdr:colOff>
      <xdr:row>18</xdr:row>
      <xdr:rowOff>95250</xdr:rowOff>
    </xdr:from>
    <xdr:to>
      <xdr:col>21</xdr:col>
      <xdr:colOff>476252</xdr:colOff>
      <xdr:row>21</xdr:row>
      <xdr:rowOff>81643</xdr:rowOff>
    </xdr:to>
    <mc:AlternateContent xmlns:mc="http://schemas.openxmlformats.org/markup-compatibility/2006" xmlns:a14="http://schemas.microsoft.com/office/drawing/2010/main">
      <mc:Choice Requires="a14">
        <xdr:sp macro="" textlink="">
          <xdr:nvSpPr>
            <xdr:cNvPr id="10" name="Rectangle 9">
              <a:extLst>
                <a:ext uri="{FF2B5EF4-FFF2-40B4-BE49-F238E27FC236}">
                  <a16:creationId xmlns:a16="http://schemas.microsoft.com/office/drawing/2014/main" id="{AAD5E55D-D1F9-4CA4-8426-76669C0DAB16}"/>
                </a:ext>
              </a:extLst>
            </xdr:cNvPr>
            <xdr:cNvSpPr/>
          </xdr:nvSpPr>
          <xdr:spPr>
            <a:xfrm>
              <a:off x="10531929" y="3524250"/>
              <a:ext cx="319768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 = 7 - 3</a:t>
              </a:r>
              <a14:m>
                <m:oMath xmlns:m="http://schemas.openxmlformats.org/officeDocument/2006/math">
                  <m:rad>
                    <m:radPr>
                      <m:degHide m:val="on"/>
                      <m:ctrlPr>
                        <a:rPr lang="en-US" sz="2000" b="0" i="1">
                          <a:solidFill>
                            <a:schemeClr val="tx1"/>
                          </a:solidFill>
                          <a:latin typeface="Cambria Math" panose="02040503050406030204" pitchFamily="18" charset="0"/>
                        </a:rPr>
                      </m:ctrlPr>
                    </m:radPr>
                    <m:deg/>
                    <m:e>
                      <m:r>
                        <a:rPr lang="en-US" sz="2000" b="0" i="1">
                          <a:solidFill>
                            <a:schemeClr val="tx1"/>
                          </a:solidFill>
                          <a:latin typeface="Cambria Math" panose="02040503050406030204" pitchFamily="18" charset="0"/>
                        </a:rPr>
                        <m:t>7=</m:t>
                      </m:r>
                    </m:e>
                  </m:rad>
                </m:oMath>
              </a14:m>
              <a:endParaRPr lang="en-US" sz="2000" b="0" i="0">
                <a:solidFill>
                  <a:schemeClr val="tx1"/>
                </a:solidFill>
                <a:latin typeface="Lucida Bright" panose="02040602050505020304" pitchFamily="18" charset="0"/>
              </a:endParaRPr>
            </a:p>
          </xdr:txBody>
        </xdr:sp>
      </mc:Choice>
      <mc:Fallback xmlns="">
        <xdr:sp macro="" textlink="">
          <xdr:nvSpPr>
            <xdr:cNvPr id="10" name="Rectangle 9">
              <a:extLst>
                <a:ext uri="{FF2B5EF4-FFF2-40B4-BE49-F238E27FC236}">
                  <a16:creationId xmlns:a16="http://schemas.microsoft.com/office/drawing/2014/main" id="{AAD5E55D-D1F9-4CA4-8426-76669C0DAB16}"/>
                </a:ext>
              </a:extLst>
            </xdr:cNvPr>
            <xdr:cNvSpPr/>
          </xdr:nvSpPr>
          <xdr:spPr>
            <a:xfrm>
              <a:off x="10531929" y="3524250"/>
              <a:ext cx="3197680"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LCL = 7 - 3</a:t>
              </a:r>
              <a:r>
                <a:rPr lang="en-US" sz="2000" b="0" i="0">
                  <a:solidFill>
                    <a:schemeClr val="tx1"/>
                  </a:solidFill>
                  <a:latin typeface="Cambria Math" panose="02040503050406030204" pitchFamily="18" charset="0"/>
                </a:rPr>
                <a:t>√(7=)</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15</xdr:col>
      <xdr:colOff>27214</xdr:colOff>
      <xdr:row>9</xdr:row>
      <xdr:rowOff>54429</xdr:rowOff>
    </xdr:from>
    <xdr:to>
      <xdr:col>15</xdr:col>
      <xdr:colOff>653143</xdr:colOff>
      <xdr:row>12</xdr:row>
      <xdr:rowOff>54429</xdr:rowOff>
    </xdr:to>
    <xdr:sp macro="" textlink="">
      <xdr:nvSpPr>
        <xdr:cNvPr id="11" name="Rectangle 10">
          <a:extLst>
            <a:ext uri="{FF2B5EF4-FFF2-40B4-BE49-F238E27FC236}">
              <a16:creationId xmlns:a16="http://schemas.microsoft.com/office/drawing/2014/main" id="{3B6DE10D-EF2A-4DDE-A372-2575F36E7A3E}"/>
            </a:ext>
          </a:extLst>
        </xdr:cNvPr>
        <xdr:cNvSpPr/>
      </xdr:nvSpPr>
      <xdr:spPr>
        <a:xfrm>
          <a:off x="10055678" y="1768929"/>
          <a:ext cx="625929"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chemeClr val="tx1"/>
              </a:solidFill>
              <a:latin typeface="Lucida Bright" panose="02040602050505020304" pitchFamily="18" charset="0"/>
            </a:rPr>
            <a:t>a)</a:t>
          </a:r>
        </a:p>
      </xdr:txBody>
    </xdr:sp>
    <xdr:clientData/>
  </xdr:twoCellAnchor>
  <xdr:twoCellAnchor>
    <xdr:from>
      <xdr:col>15</xdr:col>
      <xdr:colOff>125185</xdr:colOff>
      <xdr:row>28</xdr:row>
      <xdr:rowOff>16329</xdr:rowOff>
    </xdr:from>
    <xdr:to>
      <xdr:col>15</xdr:col>
      <xdr:colOff>751114</xdr:colOff>
      <xdr:row>30</xdr:row>
      <xdr:rowOff>16329</xdr:rowOff>
    </xdr:to>
    <xdr:sp macro="" textlink="">
      <xdr:nvSpPr>
        <xdr:cNvPr id="13" name="Rectangle 12">
          <a:extLst>
            <a:ext uri="{FF2B5EF4-FFF2-40B4-BE49-F238E27FC236}">
              <a16:creationId xmlns:a16="http://schemas.microsoft.com/office/drawing/2014/main" id="{82E5645D-FA2E-4E28-8993-8777F3FE2AD7}"/>
            </a:ext>
          </a:extLst>
        </xdr:cNvPr>
        <xdr:cNvSpPr/>
      </xdr:nvSpPr>
      <xdr:spPr>
        <a:xfrm>
          <a:off x="10153649" y="5431972"/>
          <a:ext cx="625929"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0" i="0">
              <a:solidFill>
                <a:schemeClr val="tx1"/>
              </a:solidFill>
              <a:latin typeface="Lucida Bright" panose="02040602050505020304" pitchFamily="18" charset="0"/>
            </a:rPr>
            <a:t>b)</a:t>
          </a:r>
        </a:p>
      </xdr:txBody>
    </xdr:sp>
    <xdr:clientData/>
  </xdr:twoCellAnchor>
  <xdr:twoCellAnchor>
    <xdr:from>
      <xdr:col>15</xdr:col>
      <xdr:colOff>563335</xdr:colOff>
      <xdr:row>31</xdr:row>
      <xdr:rowOff>244928</xdr:rowOff>
    </xdr:from>
    <xdr:to>
      <xdr:col>22</xdr:col>
      <xdr:colOff>179614</xdr:colOff>
      <xdr:row>34</xdr:row>
      <xdr:rowOff>24492</xdr:rowOff>
    </xdr:to>
    <mc:AlternateContent xmlns:mc="http://schemas.openxmlformats.org/markup-compatibility/2006" xmlns:a14="http://schemas.microsoft.com/office/drawing/2010/main">
      <mc:Choice Requires="a14">
        <xdr:sp macro="" textlink="">
          <xdr:nvSpPr>
            <xdr:cNvPr id="14" name="Rectangle 13">
              <a:extLst>
                <a:ext uri="{FF2B5EF4-FFF2-40B4-BE49-F238E27FC236}">
                  <a16:creationId xmlns:a16="http://schemas.microsoft.com/office/drawing/2014/main" id="{23DE18F8-01E6-41EE-851D-D3961E8E564B}"/>
                </a:ext>
              </a:extLst>
            </xdr:cNvPr>
            <xdr:cNvSpPr/>
          </xdr:nvSpPr>
          <xdr:spPr>
            <a:xfrm>
              <a:off x="10763249" y="6428014"/>
              <a:ext cx="3600451" cy="71573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0.1+3* </a:t>
              </a:r>
              <a14:m>
                <m:oMath xmlns:m="http://schemas.openxmlformats.org/officeDocument/2006/math">
                  <m:rad>
                    <m:radPr>
                      <m:ctrlPr>
                        <a:rPr lang="en-US" sz="2000" b="0" i="1">
                          <a:solidFill>
                            <a:schemeClr val="tx1"/>
                          </a:solidFill>
                          <a:latin typeface="Cambria Math" panose="02040503050406030204" pitchFamily="18" charset="0"/>
                        </a:rPr>
                      </m:ctrlPr>
                    </m:radPr>
                    <m:deg/>
                    <m:e>
                      <m:f>
                        <m:fPr>
                          <m:ctrlPr>
                            <a:rPr lang="en-US" sz="2000" b="0" i="1">
                              <a:solidFill>
                                <a:schemeClr val="tx1"/>
                              </a:solidFill>
                              <a:latin typeface="Cambria Math" panose="02040503050406030204" pitchFamily="18" charset="0"/>
                            </a:rPr>
                          </m:ctrlPr>
                        </m:fPr>
                        <m:num>
                          <m:r>
                            <a:rPr lang="en-US" sz="2000" b="0" i="1">
                              <a:solidFill>
                                <a:schemeClr val="tx1"/>
                              </a:solidFill>
                              <a:latin typeface="Cambria Math" panose="02040503050406030204" pitchFamily="18" charset="0"/>
                            </a:rPr>
                            <m:t>0.1∗0.9</m:t>
                          </m:r>
                        </m:num>
                        <m:den>
                          <m:r>
                            <a:rPr lang="en-US" sz="2000" b="0" i="1">
                              <a:solidFill>
                                <a:schemeClr val="tx1"/>
                              </a:solidFill>
                              <a:latin typeface="Cambria Math" panose="02040503050406030204" pitchFamily="18" charset="0"/>
                            </a:rPr>
                            <m:t>100</m:t>
                          </m:r>
                        </m:den>
                      </m:f>
                      <m:r>
                        <a:rPr lang="en-US" sz="2000" b="0" i="1">
                          <a:solidFill>
                            <a:schemeClr val="tx1"/>
                          </a:solidFill>
                          <a:latin typeface="Cambria Math" panose="02040503050406030204" pitchFamily="18" charset="0"/>
                        </a:rPr>
                        <m:t>=</m:t>
                      </m:r>
                    </m:e>
                  </m:rad>
                </m:oMath>
              </a14:m>
              <a:endParaRPr lang="en-US" sz="2000" b="0" i="0">
                <a:solidFill>
                  <a:schemeClr val="tx1"/>
                </a:solidFill>
                <a:latin typeface="Lucida Bright" panose="02040602050505020304" pitchFamily="18" charset="0"/>
              </a:endParaRPr>
            </a:p>
          </xdr:txBody>
        </xdr:sp>
      </mc:Choice>
      <mc:Fallback xmlns="">
        <xdr:sp macro="" textlink="">
          <xdr:nvSpPr>
            <xdr:cNvPr id="14" name="Rectangle 13">
              <a:extLst>
                <a:ext uri="{FF2B5EF4-FFF2-40B4-BE49-F238E27FC236}">
                  <a16:creationId xmlns:a16="http://schemas.microsoft.com/office/drawing/2014/main" id="{23DE18F8-01E6-41EE-851D-D3961E8E564B}"/>
                </a:ext>
              </a:extLst>
            </xdr:cNvPr>
            <xdr:cNvSpPr/>
          </xdr:nvSpPr>
          <xdr:spPr>
            <a:xfrm>
              <a:off x="10763249" y="6428014"/>
              <a:ext cx="3600451" cy="71573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0.1+3* </a:t>
              </a:r>
              <a:r>
                <a:rPr lang="en-US" sz="2000" b="0" i="0">
                  <a:solidFill>
                    <a:schemeClr val="tx1"/>
                  </a:solidFill>
                  <a:latin typeface="Cambria Math" panose="02040503050406030204" pitchFamily="18" charset="0"/>
                </a:rPr>
                <a:t>√(&amp;(0.1∗0.9)/100=)</a:t>
              </a:r>
              <a:endParaRPr lang="en-US" sz="2000" b="0" i="0">
                <a:solidFill>
                  <a:schemeClr val="tx1"/>
                </a:solidFill>
                <a:latin typeface="Lucida Bright" panose="02040602050505020304" pitchFamily="18" charset="0"/>
              </a:endParaRPr>
            </a:p>
          </xdr:txBody>
        </xdr:sp>
      </mc:Fallback>
    </mc:AlternateContent>
    <xdr:clientData/>
  </xdr:twoCellAnchor>
  <xdr:twoCellAnchor>
    <xdr:from>
      <xdr:col>22</xdr:col>
      <xdr:colOff>95250</xdr:colOff>
      <xdr:row>18</xdr:row>
      <xdr:rowOff>0</xdr:rowOff>
    </xdr:from>
    <xdr:to>
      <xdr:col>23</xdr:col>
      <xdr:colOff>353786</xdr:colOff>
      <xdr:row>21</xdr:row>
      <xdr:rowOff>108857</xdr:rowOff>
    </xdr:to>
    <xdr:cxnSp macro="">
      <xdr:nvCxnSpPr>
        <xdr:cNvPr id="5" name="Straight Connector 4">
          <a:extLst>
            <a:ext uri="{FF2B5EF4-FFF2-40B4-BE49-F238E27FC236}">
              <a16:creationId xmlns:a16="http://schemas.microsoft.com/office/drawing/2014/main" id="{B45D6424-E6A2-411D-9EAE-6B6ED8B047A4}"/>
            </a:ext>
          </a:extLst>
        </xdr:cNvPr>
        <xdr:cNvCxnSpPr/>
      </xdr:nvCxnSpPr>
      <xdr:spPr>
        <a:xfrm flipV="1">
          <a:off x="13974536" y="3429000"/>
          <a:ext cx="789214" cy="6939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176893</xdr:colOff>
      <xdr:row>28</xdr:row>
      <xdr:rowOff>0</xdr:rowOff>
    </xdr:from>
    <xdr:to>
      <xdr:col>28</xdr:col>
      <xdr:colOff>775608</xdr:colOff>
      <xdr:row>30</xdr:row>
      <xdr:rowOff>0</xdr:rowOff>
    </xdr:to>
    <xdr:sp macro="" textlink="">
      <xdr:nvSpPr>
        <xdr:cNvPr id="19" name="Rectangle 18">
          <a:extLst>
            <a:ext uri="{FF2B5EF4-FFF2-40B4-BE49-F238E27FC236}">
              <a16:creationId xmlns:a16="http://schemas.microsoft.com/office/drawing/2014/main" id="{36E0B2A2-E7FB-4043-8CD0-EDB96B11A267}"/>
            </a:ext>
          </a:extLst>
        </xdr:cNvPr>
        <xdr:cNvSpPr/>
      </xdr:nvSpPr>
      <xdr:spPr>
        <a:xfrm>
          <a:off x="12532179" y="5415643"/>
          <a:ext cx="5415643"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Proportion of mowers that</a:t>
          </a:r>
          <a:r>
            <a:rPr lang="en-US" sz="2000" b="0" i="0" baseline="0">
              <a:solidFill>
                <a:schemeClr val="tx1"/>
              </a:solidFill>
              <a:latin typeface="Lucida Bright" panose="02040602050505020304" pitchFamily="18" charset="0"/>
            </a:rPr>
            <a:t> did not start</a:t>
          </a:r>
          <a:endParaRPr lang="en-US" sz="2000" b="0" i="0">
            <a:solidFill>
              <a:schemeClr val="tx1"/>
            </a:solidFill>
            <a:latin typeface="Lucida Bright" panose="02040602050505020304" pitchFamily="18" charset="0"/>
          </a:endParaRPr>
        </a:p>
      </xdr:txBody>
    </xdr:sp>
    <xdr:clientData/>
  </xdr:twoCellAnchor>
  <xdr:twoCellAnchor>
    <xdr:from>
      <xdr:col>16</xdr:col>
      <xdr:colOff>43544</xdr:colOff>
      <xdr:row>9</xdr:row>
      <xdr:rowOff>43543</xdr:rowOff>
    </xdr:from>
    <xdr:to>
      <xdr:col>20</xdr:col>
      <xdr:colOff>217715</xdr:colOff>
      <xdr:row>12</xdr:row>
      <xdr:rowOff>43543</xdr:rowOff>
    </xdr:to>
    <xdr:sp macro="" textlink="">
      <xdr:nvSpPr>
        <xdr:cNvPr id="17" name="Rectangle 16">
          <a:extLst>
            <a:ext uri="{FF2B5EF4-FFF2-40B4-BE49-F238E27FC236}">
              <a16:creationId xmlns:a16="http://schemas.microsoft.com/office/drawing/2014/main" id="{4E7055F1-441F-4F98-AF45-8480E829F8E2}"/>
            </a:ext>
          </a:extLst>
        </xdr:cNvPr>
        <xdr:cNvSpPr/>
      </xdr:nvSpPr>
      <xdr:spPr>
        <a:xfrm>
          <a:off x="10888437" y="1758043"/>
          <a:ext cx="2160814" cy="571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Control</a:t>
          </a:r>
          <a:r>
            <a:rPr lang="en-US" sz="2000" b="0" i="0" baseline="0">
              <a:solidFill>
                <a:schemeClr val="tx1"/>
              </a:solidFill>
              <a:latin typeface="Lucida Bright" panose="02040602050505020304" pitchFamily="18" charset="0"/>
            </a:rPr>
            <a:t> Limits</a:t>
          </a:r>
          <a:endParaRPr lang="en-US" sz="2000" b="0" i="0">
            <a:solidFill>
              <a:schemeClr val="tx1"/>
            </a:solidFill>
            <a:latin typeface="Lucida Bright" panose="02040602050505020304" pitchFamily="18" charset="0"/>
          </a:endParaRPr>
        </a:p>
      </xdr:txBody>
    </xdr:sp>
    <xdr:clientData/>
  </xdr:twoCellAnchor>
  <xdr:twoCellAnchor>
    <xdr:from>
      <xdr:col>15</xdr:col>
      <xdr:colOff>576943</xdr:colOff>
      <xdr:row>35</xdr:row>
      <xdr:rowOff>108857</xdr:rowOff>
    </xdr:from>
    <xdr:to>
      <xdr:col>22</xdr:col>
      <xdr:colOff>193222</xdr:colOff>
      <xdr:row>37</xdr:row>
      <xdr:rowOff>117021</xdr:rowOff>
    </xdr:to>
    <mc:AlternateContent xmlns:mc="http://schemas.openxmlformats.org/markup-compatibility/2006" xmlns:a14="http://schemas.microsoft.com/office/drawing/2010/main">
      <mc:Choice Requires="a14">
        <xdr:sp macro="" textlink="">
          <xdr:nvSpPr>
            <xdr:cNvPr id="3" name="Rectangle 2">
              <a:extLst>
                <a:ext uri="{FF2B5EF4-FFF2-40B4-BE49-F238E27FC236}">
                  <a16:creationId xmlns:a16="http://schemas.microsoft.com/office/drawing/2014/main" id="{4D93E8E8-38EF-4AEA-8FE4-8396CA8FF7DE}"/>
                </a:ext>
              </a:extLst>
            </xdr:cNvPr>
            <xdr:cNvSpPr/>
          </xdr:nvSpPr>
          <xdr:spPr>
            <a:xfrm>
              <a:off x="10776857" y="7424057"/>
              <a:ext cx="3600451" cy="71573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0.1-3* </a:t>
              </a:r>
              <a14:m>
                <m:oMath xmlns:m="http://schemas.openxmlformats.org/officeDocument/2006/math">
                  <m:rad>
                    <m:radPr>
                      <m:ctrlPr>
                        <a:rPr lang="en-US" sz="2000" b="0" i="1">
                          <a:solidFill>
                            <a:schemeClr val="tx1"/>
                          </a:solidFill>
                          <a:latin typeface="Cambria Math" panose="02040503050406030204" pitchFamily="18" charset="0"/>
                        </a:rPr>
                      </m:ctrlPr>
                    </m:radPr>
                    <m:deg/>
                    <m:e>
                      <m:f>
                        <m:fPr>
                          <m:ctrlPr>
                            <a:rPr lang="en-US" sz="2000" b="0" i="1">
                              <a:solidFill>
                                <a:schemeClr val="tx1"/>
                              </a:solidFill>
                              <a:latin typeface="Cambria Math" panose="02040503050406030204" pitchFamily="18" charset="0"/>
                            </a:rPr>
                          </m:ctrlPr>
                        </m:fPr>
                        <m:num>
                          <m:r>
                            <a:rPr lang="en-US" sz="2000" b="0" i="1">
                              <a:solidFill>
                                <a:schemeClr val="tx1"/>
                              </a:solidFill>
                              <a:latin typeface="Cambria Math" panose="02040503050406030204" pitchFamily="18" charset="0"/>
                            </a:rPr>
                            <m:t>0.1∗0.9</m:t>
                          </m:r>
                        </m:num>
                        <m:den>
                          <m:r>
                            <a:rPr lang="en-US" sz="2000" b="0" i="1">
                              <a:solidFill>
                                <a:schemeClr val="tx1"/>
                              </a:solidFill>
                              <a:latin typeface="Cambria Math" panose="02040503050406030204" pitchFamily="18" charset="0"/>
                            </a:rPr>
                            <m:t>100</m:t>
                          </m:r>
                        </m:den>
                      </m:f>
                      <m:r>
                        <a:rPr lang="en-US" sz="2000" b="0" i="1">
                          <a:solidFill>
                            <a:schemeClr val="tx1"/>
                          </a:solidFill>
                          <a:latin typeface="Cambria Math" panose="02040503050406030204" pitchFamily="18" charset="0"/>
                        </a:rPr>
                        <m:t>=</m:t>
                      </m:r>
                    </m:e>
                  </m:rad>
                </m:oMath>
              </a14:m>
              <a:endParaRPr lang="en-US" sz="2000" b="0" i="0">
                <a:solidFill>
                  <a:schemeClr val="tx1"/>
                </a:solidFill>
                <a:latin typeface="Lucida Bright" panose="02040602050505020304" pitchFamily="18" charset="0"/>
              </a:endParaRPr>
            </a:p>
          </xdr:txBody>
        </xdr:sp>
      </mc:Choice>
      <mc:Fallback xmlns="">
        <xdr:sp macro="" textlink="">
          <xdr:nvSpPr>
            <xdr:cNvPr id="3" name="Rectangle 2">
              <a:extLst>
                <a:ext uri="{FF2B5EF4-FFF2-40B4-BE49-F238E27FC236}">
                  <a16:creationId xmlns:a16="http://schemas.microsoft.com/office/drawing/2014/main" id="{4D93E8E8-38EF-4AEA-8FE4-8396CA8FF7DE}"/>
                </a:ext>
              </a:extLst>
            </xdr:cNvPr>
            <xdr:cNvSpPr/>
          </xdr:nvSpPr>
          <xdr:spPr>
            <a:xfrm>
              <a:off x="10776857" y="7424057"/>
              <a:ext cx="3600451" cy="71573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b="0" i="0">
                  <a:solidFill>
                    <a:schemeClr val="tx1"/>
                  </a:solidFill>
                  <a:latin typeface="Lucida Bright" panose="02040602050505020304" pitchFamily="18" charset="0"/>
                </a:rPr>
                <a:t>UCL = 0.1-3* </a:t>
              </a:r>
              <a:r>
                <a:rPr lang="en-US" sz="2000" b="0" i="0">
                  <a:solidFill>
                    <a:schemeClr val="tx1"/>
                  </a:solidFill>
                  <a:latin typeface="Cambria Math" panose="02040503050406030204" pitchFamily="18" charset="0"/>
                </a:rPr>
                <a:t>√(&amp;(0.1∗0.9)/100=)</a:t>
              </a:r>
              <a:endParaRPr lang="en-US" sz="2000" b="0" i="0">
                <a:solidFill>
                  <a:schemeClr val="tx1"/>
                </a:solidFill>
                <a:latin typeface="Lucida Bright" panose="02040602050505020304" pitchFamily="18" charset="0"/>
              </a:endParaRPr>
            </a:p>
          </xdr:txBody>
        </xdr:sp>
      </mc:Fallback>
    </mc:AlternateContent>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372837</xdr:colOff>
      <xdr:row>1</xdr:row>
      <xdr:rowOff>130625</xdr:rowOff>
    </xdr:from>
    <xdr:to>
      <xdr:col>23</xdr:col>
      <xdr:colOff>386444</xdr:colOff>
      <xdr:row>7</xdr:row>
      <xdr:rowOff>57149</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6577694" y="315682"/>
          <a:ext cx="8079921" cy="1036867"/>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cs typeface="FrankRuehl" panose="020E0503060101010101" pitchFamily="34" charset="-79"/>
            </a:rPr>
            <a:t>OM 305 </a:t>
          </a:r>
          <a:endParaRPr lang="en-US" sz="4000">
            <a:solidFill>
              <a:schemeClr val="tx1"/>
            </a:solidFill>
            <a:latin typeface="FrankRuehl" panose="020E0503060101010101" pitchFamily="34" charset="-79"/>
            <a:cs typeface="FrankRuehl" panose="020E0503060101010101" pitchFamily="34" charset="-79"/>
          </a:endParaRPr>
        </a:p>
      </xdr:txBody>
    </xdr:sp>
    <xdr:clientData/>
  </xdr:twoCellAnchor>
  <xdr:twoCellAnchor>
    <xdr:from>
      <xdr:col>14</xdr:col>
      <xdr:colOff>285748</xdr:colOff>
      <xdr:row>24</xdr:row>
      <xdr:rowOff>85273</xdr:rowOff>
    </xdr:from>
    <xdr:to>
      <xdr:col>20</xdr:col>
      <xdr:colOff>82548</xdr:colOff>
      <xdr:row>32</xdr:row>
      <xdr:rowOff>81643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8972548" y="4526644"/>
          <a:ext cx="3519714" cy="147682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cs typeface="FrankRuehl" panose="020E0503060101010101" pitchFamily="34" charset="-79"/>
            </a:rPr>
            <a:t>Click</a:t>
          </a:r>
          <a:r>
            <a:rPr lang="en-US" sz="2800" baseline="0">
              <a:solidFill>
                <a:schemeClr val="tx1"/>
              </a:solidFill>
              <a:latin typeface="Lucida Bright" panose="02040602050505020304" pitchFamily="18" charset="0"/>
              <a:cs typeface="FrankRuehl" panose="020E0503060101010101" pitchFamily="34" charset="-79"/>
            </a:rPr>
            <a:t> </a:t>
          </a:r>
          <a:r>
            <a:rPr lang="en-US" sz="2800" b="1">
              <a:solidFill>
                <a:schemeClr val="accent2">
                  <a:lumMod val="50000"/>
                </a:schemeClr>
              </a:solidFill>
              <a:latin typeface="Lucida Bright" panose="02040602050505020304" pitchFamily="18" charset="0"/>
              <a:cs typeface="FrankRuehl" panose="020E0503060101010101" pitchFamily="34" charset="-79"/>
            </a:rPr>
            <a:t>Here</a:t>
          </a:r>
          <a:r>
            <a:rPr lang="en-US" sz="2800">
              <a:solidFill>
                <a:schemeClr val="tx1"/>
              </a:solidFill>
              <a:latin typeface="Lucida Bright" panose="02040602050505020304" pitchFamily="18" charset="0"/>
              <a:cs typeface="FrankRuehl" panose="020E0503060101010101" pitchFamily="34" charset="-79"/>
            </a:rPr>
            <a:t> to Start</a:t>
          </a:r>
        </a:p>
      </xdr:txBody>
    </xdr:sp>
    <xdr:clientData/>
  </xdr:twoCellAnchor>
  <xdr:oneCellAnchor>
    <xdr:from>
      <xdr:col>12</xdr:col>
      <xdr:colOff>141515</xdr:colOff>
      <xdr:row>10</xdr:row>
      <xdr:rowOff>21771</xdr:rowOff>
    </xdr:from>
    <xdr:ext cx="6422571" cy="1926773"/>
    <xdr:sp macro="" textlink="">
      <xdr:nvSpPr>
        <xdr:cNvPr id="5" name="TextBox 4">
          <a:extLst>
            <a:ext uri="{FF2B5EF4-FFF2-40B4-BE49-F238E27FC236}">
              <a16:creationId xmlns:a16="http://schemas.microsoft.com/office/drawing/2014/main" id="{3A012F4B-0FE0-4502-9F46-605F008A4F99}"/>
            </a:ext>
          </a:extLst>
        </xdr:cNvPr>
        <xdr:cNvSpPr txBox="1"/>
      </xdr:nvSpPr>
      <xdr:spPr>
        <a:xfrm>
          <a:off x="7587344" y="1872342"/>
          <a:ext cx="6422571" cy="192677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4400" b="1">
              <a:solidFill>
                <a:srgbClr val="C00000"/>
              </a:solidFill>
              <a:latin typeface="Lucida Bright" panose="02040602050505020304" pitchFamily="18" charset="0"/>
            </a:rPr>
            <a:t>Pretest 1</a:t>
          </a:r>
        </a:p>
        <a:p>
          <a:pPr algn="ctr"/>
          <a:r>
            <a:rPr lang="en-US" sz="4400" b="1">
              <a:solidFill>
                <a:srgbClr val="C00000"/>
              </a:solidFill>
              <a:latin typeface="Lucida Bright" panose="02040602050505020304" pitchFamily="18" charset="0"/>
            </a:rPr>
            <a:t> </a:t>
          </a:r>
          <a:r>
            <a:rPr lang="en-US" sz="4400" b="1" baseline="0">
              <a:solidFill>
                <a:srgbClr val="C00000"/>
              </a:solidFill>
              <a:latin typeface="Lucida Bright" panose="02040602050505020304" pitchFamily="18" charset="0"/>
            </a:rPr>
            <a:t> </a:t>
          </a:r>
          <a:r>
            <a:rPr lang="en-US" sz="2800" b="1" baseline="0">
              <a:solidFill>
                <a:srgbClr val="002060"/>
              </a:solidFill>
              <a:latin typeface="Lucida Bright" panose="02040602050505020304" pitchFamily="18" charset="0"/>
            </a:rPr>
            <a:t>   3/1/23</a:t>
          </a:r>
          <a:endParaRPr lang="en-US" sz="2800" b="1">
            <a:solidFill>
              <a:srgbClr val="002060"/>
            </a:solidFill>
            <a:latin typeface="Lucida Bright" panose="02040602050505020304" pitchFamily="18" charset="0"/>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21</xdr:col>
      <xdr:colOff>433386</xdr:colOff>
      <xdr:row>1</xdr:row>
      <xdr:rowOff>145866</xdr:rowOff>
    </xdr:from>
    <xdr:to>
      <xdr:col>39</xdr:col>
      <xdr:colOff>528636</xdr:colOff>
      <xdr:row>10</xdr:row>
      <xdr:rowOff>4762</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13635036" y="336366"/>
          <a:ext cx="11410950" cy="157339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6000" b="1">
              <a:solidFill>
                <a:schemeClr val="tx2">
                  <a:lumMod val="50000"/>
                </a:schemeClr>
              </a:solidFill>
              <a:latin typeface="Lucida Bright" panose="02040602050505020304" pitchFamily="18" charset="0"/>
              <a:cs typeface="FrankRuehl" panose="020E0503060101010101" pitchFamily="34" charset="-79"/>
            </a:rPr>
            <a:t>OM</a:t>
          </a:r>
          <a:r>
            <a:rPr lang="en-US" sz="6000" b="1" baseline="0">
              <a:solidFill>
                <a:schemeClr val="tx2">
                  <a:lumMod val="50000"/>
                </a:schemeClr>
              </a:solidFill>
              <a:latin typeface="Lucida Bright" panose="02040602050505020304" pitchFamily="18" charset="0"/>
              <a:cs typeface="FrankRuehl" panose="020E0503060101010101" pitchFamily="34" charset="-79"/>
            </a:rPr>
            <a:t> 305 </a:t>
          </a:r>
          <a:r>
            <a:rPr lang="en-US" sz="6000" b="1" baseline="0">
              <a:solidFill>
                <a:srgbClr val="C00000"/>
              </a:solidFill>
              <a:latin typeface="Lucida Bright" panose="02040602050505020304" pitchFamily="18" charset="0"/>
              <a:cs typeface="FrankRuehl" panose="020E0503060101010101" pitchFamily="34" charset="-79"/>
            </a:rPr>
            <a:t>Pretest 1 </a:t>
          </a:r>
        </a:p>
      </xdr:txBody>
    </xdr:sp>
    <xdr:clientData/>
  </xdr:twoCellAnchor>
  <xdr:twoCellAnchor>
    <xdr:from>
      <xdr:col>24</xdr:col>
      <xdr:colOff>166688</xdr:colOff>
      <xdr:row>13</xdr:row>
      <xdr:rowOff>85859</xdr:rowOff>
    </xdr:from>
    <xdr:to>
      <xdr:col>38</xdr:col>
      <xdr:colOff>61913</xdr:colOff>
      <xdr:row>19</xdr:row>
      <xdr:rowOff>95250</xdr:rowOff>
    </xdr:to>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15254288" y="2562359"/>
          <a:ext cx="8696325" cy="1152391"/>
        </a:xfrm>
        <a:prstGeom prst="roundRect">
          <a:avLst/>
        </a:prstGeom>
        <a:solidFill>
          <a:schemeClr val="accent3">
            <a:lumMod val="60000"/>
            <a:lumOff val="4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chemeClr val="tx2">
                  <a:lumMod val="50000"/>
                </a:schemeClr>
              </a:solidFill>
              <a:latin typeface="Lucida Bright" panose="02040602050505020304" pitchFamily="18" charset="0"/>
              <a:cs typeface="FrankRuehl" panose="020E0503060101010101" pitchFamily="34" charset="-79"/>
            </a:rPr>
            <a:t>Content</a:t>
          </a:r>
        </a:p>
      </xdr:txBody>
    </xdr:sp>
    <xdr:clientData/>
  </xdr:twoCellAnchor>
  <xdr:twoCellAnchor>
    <xdr:from>
      <xdr:col>3</xdr:col>
      <xdr:colOff>234314</xdr:colOff>
      <xdr:row>2</xdr:row>
      <xdr:rowOff>9525</xdr:rowOff>
    </xdr:from>
    <xdr:to>
      <xdr:col>7</xdr:col>
      <xdr:colOff>361950</xdr:colOff>
      <xdr:row>14</xdr:row>
      <xdr:rowOff>28575</xdr:rowOff>
    </xdr:to>
    <xdr:sp macro="" textlink="">
      <xdr:nvSpPr>
        <xdr:cNvPr id="16" name="Left Arrow 15">
          <a:hlinkClick xmlns:r="http://schemas.openxmlformats.org/officeDocument/2006/relationships" r:id="rId1"/>
          <a:extLst>
            <a:ext uri="{FF2B5EF4-FFF2-40B4-BE49-F238E27FC236}">
              <a16:creationId xmlns:a16="http://schemas.microsoft.com/office/drawing/2014/main" id="{00000000-0008-0000-1300-000010000000}"/>
            </a:ext>
          </a:extLst>
        </xdr:cNvPr>
        <xdr:cNvSpPr/>
      </xdr:nvSpPr>
      <xdr:spPr>
        <a:xfrm>
          <a:off x="2120264" y="390525"/>
          <a:ext cx="2642236" cy="230505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17</xdr:col>
      <xdr:colOff>252413</xdr:colOff>
      <xdr:row>23</xdr:row>
      <xdr:rowOff>114301</xdr:rowOff>
    </xdr:from>
    <xdr:to>
      <xdr:col>25</xdr:col>
      <xdr:colOff>604838</xdr:colOff>
      <xdr:row>29</xdr:row>
      <xdr:rowOff>26671</xdr:rowOff>
    </xdr:to>
    <xdr:sp macro="" textlink="">
      <xdr:nvSpPr>
        <xdr:cNvPr id="39" name="Rounded Rectangle 11">
          <a:hlinkClick xmlns:r="http://schemas.openxmlformats.org/officeDocument/2006/relationships" r:id="rId2"/>
          <a:extLst>
            <a:ext uri="{FF2B5EF4-FFF2-40B4-BE49-F238E27FC236}">
              <a16:creationId xmlns:a16="http://schemas.microsoft.com/office/drawing/2014/main" id="{AFD876B8-3079-4F72-8AB6-3F7480534A29}"/>
            </a:ext>
          </a:extLst>
        </xdr:cNvPr>
        <xdr:cNvSpPr/>
      </xdr:nvSpPr>
      <xdr:spPr>
        <a:xfrm>
          <a:off x="6538913" y="6362701"/>
          <a:ext cx="5381625" cy="15125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1</a:t>
          </a:r>
        </a:p>
      </xdr:txBody>
    </xdr:sp>
    <xdr:clientData/>
  </xdr:twoCellAnchor>
  <xdr:twoCellAnchor>
    <xdr:from>
      <xdr:col>17</xdr:col>
      <xdr:colOff>138113</xdr:colOff>
      <xdr:row>31</xdr:row>
      <xdr:rowOff>28575</xdr:rowOff>
    </xdr:from>
    <xdr:to>
      <xdr:col>25</xdr:col>
      <xdr:colOff>490538</xdr:colOff>
      <xdr:row>36</xdr:row>
      <xdr:rowOff>207645</xdr:rowOff>
    </xdr:to>
    <xdr:sp macro="" textlink="">
      <xdr:nvSpPr>
        <xdr:cNvPr id="40" name="Rounded Rectangle 11">
          <a:hlinkClick xmlns:r="http://schemas.openxmlformats.org/officeDocument/2006/relationships" r:id="rId3"/>
          <a:extLst>
            <a:ext uri="{FF2B5EF4-FFF2-40B4-BE49-F238E27FC236}">
              <a16:creationId xmlns:a16="http://schemas.microsoft.com/office/drawing/2014/main" id="{5A64AC77-9037-46BD-BD6A-EDBB89132A01}"/>
            </a:ext>
          </a:extLst>
        </xdr:cNvPr>
        <xdr:cNvSpPr/>
      </xdr:nvSpPr>
      <xdr:spPr>
        <a:xfrm>
          <a:off x="6424613" y="8410575"/>
          <a:ext cx="5381625" cy="15125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2</a:t>
          </a:r>
        </a:p>
      </xdr:txBody>
    </xdr:sp>
    <xdr:clientData/>
  </xdr:twoCellAnchor>
  <xdr:twoCellAnchor>
    <xdr:from>
      <xdr:col>27</xdr:col>
      <xdr:colOff>57149</xdr:colOff>
      <xdr:row>30</xdr:row>
      <xdr:rowOff>187642</xdr:rowOff>
    </xdr:from>
    <xdr:to>
      <xdr:col>35</xdr:col>
      <xdr:colOff>409574</xdr:colOff>
      <xdr:row>36</xdr:row>
      <xdr:rowOff>23812</xdr:rowOff>
    </xdr:to>
    <xdr:sp macro="" textlink="">
      <xdr:nvSpPr>
        <xdr:cNvPr id="41" name="Rounded Rectangle 11">
          <a:hlinkClick xmlns:r="http://schemas.openxmlformats.org/officeDocument/2006/relationships" r:id="rId4"/>
          <a:extLst>
            <a:ext uri="{FF2B5EF4-FFF2-40B4-BE49-F238E27FC236}">
              <a16:creationId xmlns:a16="http://schemas.microsoft.com/office/drawing/2014/main" id="{BEC8F88F-4AD2-4423-9434-887AC8045D59}"/>
            </a:ext>
          </a:extLst>
        </xdr:cNvPr>
        <xdr:cNvSpPr/>
      </xdr:nvSpPr>
      <xdr:spPr>
        <a:xfrm>
          <a:off x="12630149" y="8302942"/>
          <a:ext cx="5381625" cy="14363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5</a:t>
          </a:r>
        </a:p>
      </xdr:txBody>
    </xdr:sp>
    <xdr:clientData/>
  </xdr:twoCellAnchor>
  <xdr:twoCellAnchor>
    <xdr:from>
      <xdr:col>17</xdr:col>
      <xdr:colOff>147637</xdr:colOff>
      <xdr:row>39</xdr:row>
      <xdr:rowOff>19050</xdr:rowOff>
    </xdr:from>
    <xdr:to>
      <xdr:col>25</xdr:col>
      <xdr:colOff>500062</xdr:colOff>
      <xdr:row>44</xdr:row>
      <xdr:rowOff>169545</xdr:rowOff>
    </xdr:to>
    <xdr:sp macro="" textlink="">
      <xdr:nvSpPr>
        <xdr:cNvPr id="42" name="Rounded Rectangle 11">
          <a:hlinkClick xmlns:r="http://schemas.openxmlformats.org/officeDocument/2006/relationships" r:id="rId5"/>
          <a:extLst>
            <a:ext uri="{FF2B5EF4-FFF2-40B4-BE49-F238E27FC236}">
              <a16:creationId xmlns:a16="http://schemas.microsoft.com/office/drawing/2014/main" id="{0CE5DFC2-6226-4E94-BA7B-E60C4BA6847F}"/>
            </a:ext>
          </a:extLst>
        </xdr:cNvPr>
        <xdr:cNvSpPr/>
      </xdr:nvSpPr>
      <xdr:spPr>
        <a:xfrm>
          <a:off x="6434137" y="10534650"/>
          <a:ext cx="5381625" cy="1483995"/>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3</a:t>
          </a:r>
        </a:p>
      </xdr:txBody>
    </xdr:sp>
    <xdr:clientData/>
  </xdr:twoCellAnchor>
  <xdr:twoCellAnchor>
    <xdr:from>
      <xdr:col>26</xdr:col>
      <xdr:colOff>614362</xdr:colOff>
      <xdr:row>23</xdr:row>
      <xdr:rowOff>4763</xdr:rowOff>
    </xdr:from>
    <xdr:to>
      <xdr:col>35</xdr:col>
      <xdr:colOff>338137</xdr:colOff>
      <xdr:row>28</xdr:row>
      <xdr:rowOff>155258</xdr:rowOff>
    </xdr:to>
    <xdr:sp macro="" textlink="">
      <xdr:nvSpPr>
        <xdr:cNvPr id="43" name="Rounded Rectangle 11">
          <a:hlinkClick xmlns:r="http://schemas.openxmlformats.org/officeDocument/2006/relationships" r:id="rId6"/>
          <a:extLst>
            <a:ext uri="{FF2B5EF4-FFF2-40B4-BE49-F238E27FC236}">
              <a16:creationId xmlns:a16="http://schemas.microsoft.com/office/drawing/2014/main" id="{1D42E091-8038-4815-8620-2C57FF62703C}"/>
            </a:ext>
          </a:extLst>
        </xdr:cNvPr>
        <xdr:cNvSpPr/>
      </xdr:nvSpPr>
      <xdr:spPr>
        <a:xfrm>
          <a:off x="12558712" y="6253163"/>
          <a:ext cx="5381625" cy="1483995"/>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4</a:t>
          </a:r>
        </a:p>
      </xdr:txBody>
    </xdr:sp>
    <xdr:clientData/>
  </xdr:twoCellAnchor>
  <xdr:twoCellAnchor>
    <xdr:from>
      <xdr:col>36</xdr:col>
      <xdr:colOff>295275</xdr:colOff>
      <xdr:row>30</xdr:row>
      <xdr:rowOff>204787</xdr:rowOff>
    </xdr:from>
    <xdr:to>
      <xdr:col>45</xdr:col>
      <xdr:colOff>28575</xdr:colOff>
      <xdr:row>36</xdr:row>
      <xdr:rowOff>40957</xdr:rowOff>
    </xdr:to>
    <xdr:sp macro="" textlink="">
      <xdr:nvSpPr>
        <xdr:cNvPr id="45" name="Rounded Rectangle 11">
          <a:hlinkClick xmlns:r="http://schemas.openxmlformats.org/officeDocument/2006/relationships" r:id="rId7"/>
          <a:extLst>
            <a:ext uri="{FF2B5EF4-FFF2-40B4-BE49-F238E27FC236}">
              <a16:creationId xmlns:a16="http://schemas.microsoft.com/office/drawing/2014/main" id="{81D3591F-8A9E-4FD2-822B-8AAEFFAE927D}"/>
            </a:ext>
          </a:extLst>
        </xdr:cNvPr>
        <xdr:cNvSpPr/>
      </xdr:nvSpPr>
      <xdr:spPr>
        <a:xfrm>
          <a:off x="18526125" y="8320087"/>
          <a:ext cx="5391150" cy="14363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8</a:t>
          </a:r>
        </a:p>
      </xdr:txBody>
    </xdr:sp>
    <xdr:clientData/>
  </xdr:twoCellAnchor>
  <xdr:twoCellAnchor>
    <xdr:from>
      <xdr:col>36</xdr:col>
      <xdr:colOff>304800</xdr:colOff>
      <xdr:row>22</xdr:row>
      <xdr:rowOff>171450</xdr:rowOff>
    </xdr:from>
    <xdr:to>
      <xdr:col>45</xdr:col>
      <xdr:colOff>38100</xdr:colOff>
      <xdr:row>28</xdr:row>
      <xdr:rowOff>83820</xdr:rowOff>
    </xdr:to>
    <xdr:sp macro="" textlink="">
      <xdr:nvSpPr>
        <xdr:cNvPr id="46" name="Rounded Rectangle 11">
          <a:hlinkClick xmlns:r="http://schemas.openxmlformats.org/officeDocument/2006/relationships" r:id="rId8"/>
          <a:extLst>
            <a:ext uri="{FF2B5EF4-FFF2-40B4-BE49-F238E27FC236}">
              <a16:creationId xmlns:a16="http://schemas.microsoft.com/office/drawing/2014/main" id="{D1318E57-53C3-406B-ABCB-9F5B26D1AF02}"/>
            </a:ext>
          </a:extLst>
        </xdr:cNvPr>
        <xdr:cNvSpPr/>
      </xdr:nvSpPr>
      <xdr:spPr>
        <a:xfrm>
          <a:off x="21050250" y="6153150"/>
          <a:ext cx="5391150" cy="15125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7</a:t>
          </a:r>
        </a:p>
      </xdr:txBody>
    </xdr:sp>
    <xdr:clientData/>
  </xdr:twoCellAnchor>
  <xdr:twoCellAnchor>
    <xdr:from>
      <xdr:col>36</xdr:col>
      <xdr:colOff>290513</xdr:colOff>
      <xdr:row>39</xdr:row>
      <xdr:rowOff>14287</xdr:rowOff>
    </xdr:from>
    <xdr:to>
      <xdr:col>45</xdr:col>
      <xdr:colOff>23813</xdr:colOff>
      <xdr:row>44</xdr:row>
      <xdr:rowOff>164782</xdr:rowOff>
    </xdr:to>
    <xdr:sp macro="" textlink="">
      <xdr:nvSpPr>
        <xdr:cNvPr id="47" name="Rounded Rectangle 11">
          <a:hlinkClick xmlns:r="http://schemas.openxmlformats.org/officeDocument/2006/relationships" r:id="rId9"/>
          <a:extLst>
            <a:ext uri="{FF2B5EF4-FFF2-40B4-BE49-F238E27FC236}">
              <a16:creationId xmlns:a16="http://schemas.microsoft.com/office/drawing/2014/main" id="{4916410E-AF1C-49EC-826B-4DEBA28E6260}"/>
            </a:ext>
          </a:extLst>
        </xdr:cNvPr>
        <xdr:cNvSpPr/>
      </xdr:nvSpPr>
      <xdr:spPr>
        <a:xfrm>
          <a:off x="18521363" y="10529887"/>
          <a:ext cx="5391150" cy="1483995"/>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9</a:t>
          </a:r>
        </a:p>
      </xdr:txBody>
    </xdr:sp>
    <xdr:clientData/>
  </xdr:twoCellAnchor>
  <xdr:twoCellAnchor>
    <xdr:from>
      <xdr:col>27</xdr:col>
      <xdr:colOff>42862</xdr:colOff>
      <xdr:row>46</xdr:row>
      <xdr:rowOff>223838</xdr:rowOff>
    </xdr:from>
    <xdr:to>
      <xdr:col>35</xdr:col>
      <xdr:colOff>404812</xdr:colOff>
      <xdr:row>52</xdr:row>
      <xdr:rowOff>107633</xdr:rowOff>
    </xdr:to>
    <xdr:sp macro="" textlink="">
      <xdr:nvSpPr>
        <xdr:cNvPr id="48" name="Rounded Rectangle 11">
          <a:hlinkClick xmlns:r="http://schemas.openxmlformats.org/officeDocument/2006/relationships" r:id="rId10"/>
          <a:extLst>
            <a:ext uri="{FF2B5EF4-FFF2-40B4-BE49-F238E27FC236}">
              <a16:creationId xmlns:a16="http://schemas.microsoft.com/office/drawing/2014/main" id="{9F9BFCBE-F4BB-4E44-9C23-4D7CED750CF0}"/>
            </a:ext>
          </a:extLst>
        </xdr:cNvPr>
        <xdr:cNvSpPr/>
      </xdr:nvSpPr>
      <xdr:spPr>
        <a:xfrm>
          <a:off x="17016412" y="10891838"/>
          <a:ext cx="5391150" cy="1483995"/>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10</a:t>
          </a:r>
        </a:p>
      </xdr:txBody>
    </xdr:sp>
    <xdr:clientData/>
  </xdr:twoCellAnchor>
  <xdr:twoCellAnchor>
    <xdr:from>
      <xdr:col>26</xdr:col>
      <xdr:colOff>571500</xdr:colOff>
      <xdr:row>38</xdr:row>
      <xdr:rowOff>219075</xdr:rowOff>
    </xdr:from>
    <xdr:to>
      <xdr:col>35</xdr:col>
      <xdr:colOff>304800</xdr:colOff>
      <xdr:row>44</xdr:row>
      <xdr:rowOff>131445</xdr:rowOff>
    </xdr:to>
    <xdr:sp macro="" textlink="">
      <xdr:nvSpPr>
        <xdr:cNvPr id="44" name="Rounded Rectangle 11">
          <a:hlinkClick xmlns:r="http://schemas.openxmlformats.org/officeDocument/2006/relationships" r:id="rId11"/>
          <a:extLst>
            <a:ext uri="{FF2B5EF4-FFF2-40B4-BE49-F238E27FC236}">
              <a16:creationId xmlns:a16="http://schemas.microsoft.com/office/drawing/2014/main" id="{3639AC78-B8ED-45A7-A183-A2AB44575500}"/>
            </a:ext>
          </a:extLst>
        </xdr:cNvPr>
        <xdr:cNvSpPr/>
      </xdr:nvSpPr>
      <xdr:spPr>
        <a:xfrm>
          <a:off x="12515850" y="10467975"/>
          <a:ext cx="5391150" cy="1512570"/>
        </a:xfrm>
        <a:prstGeom prst="roundRect">
          <a:avLst/>
        </a:prstGeom>
        <a:solidFill>
          <a:srgbClr val="FFC000"/>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latin typeface="Lucida Bright" panose="02040602050505020304" pitchFamily="18" charset="0"/>
            </a:rPr>
            <a:t>Problem 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358987</xdr:colOff>
      <xdr:row>1</xdr:row>
      <xdr:rowOff>50800</xdr:rowOff>
    </xdr:from>
    <xdr:to>
      <xdr:col>2</xdr:col>
      <xdr:colOff>37254</xdr:colOff>
      <xdr:row>5</xdr:row>
      <xdr:rowOff>43180</xdr:rowOff>
    </xdr:to>
    <xdr:sp macro="" textlink="">
      <xdr:nvSpPr>
        <xdr:cNvPr id="10" name="Left Arrow 1">
          <a:hlinkClick xmlns:r="http://schemas.openxmlformats.org/officeDocument/2006/relationships" r:id="rId1"/>
          <a:extLst>
            <a:ext uri="{FF2B5EF4-FFF2-40B4-BE49-F238E27FC236}">
              <a16:creationId xmlns:a16="http://schemas.microsoft.com/office/drawing/2014/main" id="{34F78B4F-D8E2-46F6-88F9-4DD1B8679887}"/>
            </a:ext>
          </a:extLst>
        </xdr:cNvPr>
        <xdr:cNvSpPr/>
      </xdr:nvSpPr>
      <xdr:spPr>
        <a:xfrm>
          <a:off x="358987" y="241300"/>
          <a:ext cx="859367" cy="754380"/>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13</xdr:col>
      <xdr:colOff>7620</xdr:colOff>
      <xdr:row>8</xdr:row>
      <xdr:rowOff>0</xdr:rowOff>
    </xdr:from>
    <xdr:to>
      <xdr:col>14</xdr:col>
      <xdr:colOff>563880</xdr:colOff>
      <xdr:row>9</xdr:row>
      <xdr:rowOff>83820</xdr:rowOff>
    </xdr:to>
    <xdr:sp macro="" textlink="">
      <xdr:nvSpPr>
        <xdr:cNvPr id="11" name="Rounded Rectangle 2">
          <a:hlinkClick xmlns:r="http://schemas.openxmlformats.org/officeDocument/2006/relationships" r:id="rId2"/>
          <a:extLst>
            <a:ext uri="{FF2B5EF4-FFF2-40B4-BE49-F238E27FC236}">
              <a16:creationId xmlns:a16="http://schemas.microsoft.com/office/drawing/2014/main" id="{F27C4EF5-7048-411B-8866-BA9077FAEDDF}"/>
            </a:ext>
          </a:extLst>
        </xdr:cNvPr>
        <xdr:cNvSpPr/>
      </xdr:nvSpPr>
      <xdr:spPr>
        <a:xfrm>
          <a:off x="11094720" y="1562100"/>
          <a:ext cx="1146810" cy="2743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accent2">
                  <a:lumMod val="50000"/>
                </a:schemeClr>
              </a:solidFill>
            </a:rPr>
            <a:t>Po</a:t>
          </a:r>
          <a:r>
            <a:rPr lang="en-US" sz="1600" b="1" baseline="0">
              <a:solidFill>
                <a:schemeClr val="accent2">
                  <a:lumMod val="50000"/>
                </a:schemeClr>
              </a:solidFill>
            </a:rPr>
            <a:t> Table</a:t>
          </a:r>
          <a:endParaRPr lang="en-US" sz="1600" b="1">
            <a:solidFill>
              <a:schemeClr val="accent2">
                <a:lumMod val="50000"/>
              </a:schemeClr>
            </a:solidFill>
          </a:endParaRPr>
        </a:p>
      </xdr:txBody>
    </xdr:sp>
    <xdr:clientData/>
  </xdr:twoCellAnchor>
  <xdr:twoCellAnchor>
    <xdr:from>
      <xdr:col>7</xdr:col>
      <xdr:colOff>1501140</xdr:colOff>
      <xdr:row>10</xdr:row>
      <xdr:rowOff>83820</xdr:rowOff>
    </xdr:from>
    <xdr:to>
      <xdr:col>8</xdr:col>
      <xdr:colOff>746760</xdr:colOff>
      <xdr:row>10</xdr:row>
      <xdr:rowOff>83820</xdr:rowOff>
    </xdr:to>
    <xdr:cxnSp macro="">
      <xdr:nvCxnSpPr>
        <xdr:cNvPr id="12" name="Straight Arrow Connector 11">
          <a:extLst>
            <a:ext uri="{FF2B5EF4-FFF2-40B4-BE49-F238E27FC236}">
              <a16:creationId xmlns:a16="http://schemas.microsoft.com/office/drawing/2014/main" id="{8075DD1C-4075-4498-A6A8-DC553D42F3A9}"/>
            </a:ext>
          </a:extLst>
        </xdr:cNvPr>
        <xdr:cNvCxnSpPr/>
      </xdr:nvCxnSpPr>
      <xdr:spPr>
        <a:xfrm flipV="1">
          <a:off x="5634990" y="2026920"/>
          <a:ext cx="238887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381000</xdr:colOff>
      <xdr:row>19</xdr:row>
      <xdr:rowOff>59267</xdr:rowOff>
    </xdr:from>
    <xdr:to>
      <xdr:col>18</xdr:col>
      <xdr:colOff>186266</xdr:colOff>
      <xdr:row>23</xdr:row>
      <xdr:rowOff>33867</xdr:rowOff>
    </xdr:to>
    <xdr:sp macro="" textlink="">
      <xdr:nvSpPr>
        <xdr:cNvPr id="13" name="TextBox 12">
          <a:extLst>
            <a:ext uri="{FF2B5EF4-FFF2-40B4-BE49-F238E27FC236}">
              <a16:creationId xmlns:a16="http://schemas.microsoft.com/office/drawing/2014/main" id="{8FCC8BA7-4FAC-47A3-B19A-3CAC402199F1}"/>
            </a:ext>
          </a:extLst>
        </xdr:cNvPr>
        <xdr:cNvSpPr txBox="1"/>
      </xdr:nvSpPr>
      <xdr:spPr>
        <a:xfrm>
          <a:off x="12649200" y="3793067"/>
          <a:ext cx="1576916" cy="80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Extrapolate</a:t>
          </a:r>
          <a:r>
            <a:rPr lang="en-US" sz="1400" baseline="0"/>
            <a:t> values when needed</a:t>
          </a:r>
          <a:endParaRPr lang="en-US" sz="1400"/>
        </a:p>
      </xdr:txBody>
    </xdr:sp>
    <xdr:clientData/>
  </xdr:twoCellAnchor>
  <xdr:twoCellAnchor>
    <xdr:from>
      <xdr:col>12</xdr:col>
      <xdr:colOff>169333</xdr:colOff>
      <xdr:row>9</xdr:row>
      <xdr:rowOff>84666</xdr:rowOff>
    </xdr:from>
    <xdr:to>
      <xdr:col>12</xdr:col>
      <xdr:colOff>550333</xdr:colOff>
      <xdr:row>33</xdr:row>
      <xdr:rowOff>42333</xdr:rowOff>
    </xdr:to>
    <xdr:sp macro="" textlink="">
      <xdr:nvSpPr>
        <xdr:cNvPr id="14" name="Left Brace 13">
          <a:extLst>
            <a:ext uri="{FF2B5EF4-FFF2-40B4-BE49-F238E27FC236}">
              <a16:creationId xmlns:a16="http://schemas.microsoft.com/office/drawing/2014/main" id="{A5045799-EB27-4E81-9572-1819088DDF80}"/>
            </a:ext>
          </a:extLst>
        </xdr:cNvPr>
        <xdr:cNvSpPr/>
      </xdr:nvSpPr>
      <xdr:spPr>
        <a:xfrm>
          <a:off x="10665883" y="1837266"/>
          <a:ext cx="381000" cy="4748742"/>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59267</xdr:colOff>
      <xdr:row>9</xdr:row>
      <xdr:rowOff>67732</xdr:rowOff>
    </xdr:from>
    <xdr:to>
      <xdr:col>15</xdr:col>
      <xdr:colOff>338667</xdr:colOff>
      <xdr:row>33</xdr:row>
      <xdr:rowOff>59266</xdr:rowOff>
    </xdr:to>
    <xdr:sp macro="" textlink="">
      <xdr:nvSpPr>
        <xdr:cNvPr id="15" name="Left Brace 14">
          <a:extLst>
            <a:ext uri="{FF2B5EF4-FFF2-40B4-BE49-F238E27FC236}">
              <a16:creationId xmlns:a16="http://schemas.microsoft.com/office/drawing/2014/main" id="{F483C8C4-CD89-4715-B41E-F76E6D258C2C}"/>
            </a:ext>
          </a:extLst>
        </xdr:cNvPr>
        <xdr:cNvSpPr/>
      </xdr:nvSpPr>
      <xdr:spPr>
        <a:xfrm flipH="1">
          <a:off x="12327467" y="1820332"/>
          <a:ext cx="279400" cy="4782609"/>
        </a:xfrm>
        <a:prstGeom prst="leftBrace">
          <a:avLst>
            <a:gd name="adj1" fmla="val 8333"/>
            <a:gd name="adj2" fmla="val 50184"/>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188383</xdr:colOff>
      <xdr:row>16</xdr:row>
      <xdr:rowOff>94192</xdr:rowOff>
    </xdr:from>
    <xdr:to>
      <xdr:col>12</xdr:col>
      <xdr:colOff>171448</xdr:colOff>
      <xdr:row>19</xdr:row>
      <xdr:rowOff>62443</xdr:rowOff>
    </xdr:to>
    <xdr:sp macro="" textlink="">
      <xdr:nvSpPr>
        <xdr:cNvPr id="16" name="TextBox 15">
          <a:extLst>
            <a:ext uri="{FF2B5EF4-FFF2-40B4-BE49-F238E27FC236}">
              <a16:creationId xmlns:a16="http://schemas.microsoft.com/office/drawing/2014/main" id="{632B845E-395D-47DC-8CCE-DB65F05DDD8C}"/>
            </a:ext>
          </a:extLst>
        </xdr:cNvPr>
        <xdr:cNvSpPr txBox="1"/>
      </xdr:nvSpPr>
      <xdr:spPr>
        <a:xfrm>
          <a:off x="9332383" y="3218392"/>
          <a:ext cx="1335615" cy="577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a:t>Select</a:t>
          </a:r>
          <a:r>
            <a:rPr lang="en-US" sz="1000" baseline="0"/>
            <a:t> from the Po Table and enter here</a:t>
          </a:r>
          <a:endParaRPr lang="en-US" sz="1000"/>
        </a:p>
      </xdr:txBody>
    </xdr:sp>
    <xdr:clientData/>
  </xdr:twoCellAnchor>
  <xdr:twoCellAnchor>
    <xdr:from>
      <xdr:col>9</xdr:col>
      <xdr:colOff>1085851</xdr:colOff>
      <xdr:row>19</xdr:row>
      <xdr:rowOff>104775</xdr:rowOff>
    </xdr:from>
    <xdr:to>
      <xdr:col>12</xdr:col>
      <xdr:colOff>169334</xdr:colOff>
      <xdr:row>21</xdr:row>
      <xdr:rowOff>57950</xdr:rowOff>
    </xdr:to>
    <xdr:cxnSp macro="">
      <xdr:nvCxnSpPr>
        <xdr:cNvPr id="17" name="Elbow Connector 9">
          <a:extLst>
            <a:ext uri="{FF2B5EF4-FFF2-40B4-BE49-F238E27FC236}">
              <a16:creationId xmlns:a16="http://schemas.microsoft.com/office/drawing/2014/main" id="{68EA4BDC-3B27-44E0-B734-E04DD552DBC7}"/>
            </a:ext>
          </a:extLst>
        </xdr:cNvPr>
        <xdr:cNvCxnSpPr>
          <a:stCxn id="14" idx="1"/>
        </xdr:cNvCxnSpPr>
      </xdr:nvCxnSpPr>
      <xdr:spPr>
        <a:xfrm rot="10800000">
          <a:off x="9105901" y="3838575"/>
          <a:ext cx="1559983" cy="381800"/>
        </a:xfrm>
        <a:prstGeom prst="bentConnector3">
          <a:avLst>
            <a:gd name="adj1" fmla="val 50000"/>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212724</xdr:colOff>
      <xdr:row>1</xdr:row>
      <xdr:rowOff>171449</xdr:rowOff>
    </xdr:from>
    <xdr:to>
      <xdr:col>11</xdr:col>
      <xdr:colOff>940594</xdr:colOff>
      <xdr:row>5</xdr:row>
      <xdr:rowOff>114300</xdr:rowOff>
    </xdr:to>
    <xdr:sp macro="" textlink="">
      <xdr:nvSpPr>
        <xdr:cNvPr id="2" name="Rounded Rectangle 2">
          <a:extLst>
            <a:ext uri="{FF2B5EF4-FFF2-40B4-BE49-F238E27FC236}">
              <a16:creationId xmlns:a16="http://schemas.microsoft.com/office/drawing/2014/main" id="{E79FC35F-57E4-418B-A9B8-9EBD2459F7D7}"/>
            </a:ext>
          </a:extLst>
        </xdr:cNvPr>
        <xdr:cNvSpPr/>
      </xdr:nvSpPr>
      <xdr:spPr>
        <a:xfrm>
          <a:off x="2712084" y="354329"/>
          <a:ext cx="5955190" cy="6743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 Problem </a:t>
          </a:r>
          <a:r>
            <a:rPr lang="en-US" sz="3200" b="0" i="0" baseline="0">
              <a:solidFill>
                <a:srgbClr val="C00000"/>
              </a:solidFill>
              <a:latin typeface="Lucida Bright" panose="02040602050505020304" pitchFamily="18" charset="0"/>
              <a:cs typeface="FrankRuehl" panose="020E0503060101010101" pitchFamily="34" charset="-79"/>
            </a:rPr>
            <a:t>9</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14</xdr:col>
      <xdr:colOff>9525</xdr:colOff>
      <xdr:row>1</xdr:row>
      <xdr:rowOff>164304</xdr:rowOff>
    </xdr:from>
    <xdr:to>
      <xdr:col>20</xdr:col>
      <xdr:colOff>226217</xdr:colOff>
      <xdr:row>6</xdr:row>
      <xdr:rowOff>38100</xdr:rowOff>
    </xdr:to>
    <xdr:sp macro="" textlink="">
      <xdr:nvSpPr>
        <xdr:cNvPr id="5" name="Rounded Rectangle 4">
          <a:extLst>
            <a:ext uri="{FF2B5EF4-FFF2-40B4-BE49-F238E27FC236}">
              <a16:creationId xmlns:a16="http://schemas.microsoft.com/office/drawing/2014/main" id="{F5BFFA3C-BA2E-4AED-9120-DC08998C961B}"/>
            </a:ext>
          </a:extLst>
        </xdr:cNvPr>
        <xdr:cNvSpPr/>
      </xdr:nvSpPr>
      <xdr:spPr>
        <a:xfrm>
          <a:off x="10344150" y="345279"/>
          <a:ext cx="3112292" cy="778671"/>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333375</xdr:colOff>
      <xdr:row>0</xdr:row>
      <xdr:rowOff>95251</xdr:rowOff>
    </xdr:from>
    <xdr:to>
      <xdr:col>2</xdr:col>
      <xdr:colOff>571499</xdr:colOff>
      <xdr:row>6</xdr:row>
      <xdr:rowOff>107157</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139898E4-B2BC-4E49-89CA-6045C93EDED4}"/>
            </a:ext>
          </a:extLst>
        </xdr:cNvPr>
        <xdr:cNvSpPr/>
      </xdr:nvSpPr>
      <xdr:spPr>
        <a:xfrm>
          <a:off x="333375" y="95251"/>
          <a:ext cx="1487804" cy="110918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xdr:col>
      <xdr:colOff>204106</xdr:colOff>
      <xdr:row>10</xdr:row>
      <xdr:rowOff>122463</xdr:rowOff>
    </xdr:from>
    <xdr:to>
      <xdr:col>12</xdr:col>
      <xdr:colOff>503463</xdr:colOff>
      <xdr:row>29</xdr:row>
      <xdr:rowOff>0</xdr:rowOff>
    </xdr:to>
    <xdr:sp macro="" textlink="">
      <xdr:nvSpPr>
        <xdr:cNvPr id="4" name="TextBox 3">
          <a:extLst>
            <a:ext uri="{FF2B5EF4-FFF2-40B4-BE49-F238E27FC236}">
              <a16:creationId xmlns:a16="http://schemas.microsoft.com/office/drawing/2014/main" id="{17F0D265-D695-4D29-BEC2-CFC9748052D3}"/>
            </a:ext>
          </a:extLst>
        </xdr:cNvPr>
        <xdr:cNvSpPr txBox="1"/>
      </xdr:nvSpPr>
      <xdr:spPr>
        <a:xfrm>
          <a:off x="816427" y="2027463"/>
          <a:ext cx="7034893" cy="459921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0.81 and mean service rate is 0.45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Calculate the probability that arriving unit has to wait for service.</a:t>
          </a:r>
        </a:p>
        <a:p>
          <a:endParaRPr lang="en-US" sz="2000" baseline="0">
            <a:solidFill>
              <a:schemeClr val="dk1"/>
            </a:solidFill>
            <a:latin typeface="Lucida Bright" panose="02040602050505020304" pitchFamily="18" charset="0"/>
            <a:ea typeface="+mn-ea"/>
            <a:cs typeface="+mn-cs"/>
          </a:endParaRPr>
        </a:p>
      </xdr:txBody>
    </xdr:sp>
    <xdr:clientData/>
  </xdr:twoCellAnchor>
  <xdr:twoCellAnchor>
    <xdr:from>
      <xdr:col>13</xdr:col>
      <xdr:colOff>312964</xdr:colOff>
      <xdr:row>8</xdr:row>
      <xdr:rowOff>40821</xdr:rowOff>
    </xdr:from>
    <xdr:to>
      <xdr:col>13</xdr:col>
      <xdr:colOff>312964</xdr:colOff>
      <xdr:row>46</xdr:row>
      <xdr:rowOff>95250</xdr:rowOff>
    </xdr:to>
    <xdr:cxnSp macro="">
      <xdr:nvCxnSpPr>
        <xdr:cNvPr id="8" name="Straight Connector 7">
          <a:extLst>
            <a:ext uri="{FF2B5EF4-FFF2-40B4-BE49-F238E27FC236}">
              <a16:creationId xmlns:a16="http://schemas.microsoft.com/office/drawing/2014/main" id="{2F1FDEA7-3228-4C29-9B15-2A5C35E8DE5B}"/>
            </a:ext>
          </a:extLst>
        </xdr:cNvPr>
        <xdr:cNvCxnSpPr/>
      </xdr:nvCxnSpPr>
      <xdr:spPr>
        <a:xfrm>
          <a:off x="8237764" y="1564821"/>
          <a:ext cx="0" cy="794112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234041</xdr:colOff>
      <xdr:row>30</xdr:row>
      <xdr:rowOff>182334</xdr:rowOff>
    </xdr:from>
    <xdr:to>
      <xdr:col>9</xdr:col>
      <xdr:colOff>419100</xdr:colOff>
      <xdr:row>34</xdr:row>
      <xdr:rowOff>35377</xdr:rowOff>
    </xdr:to>
    <xdr:sp macro="" textlink="">
      <xdr:nvSpPr>
        <xdr:cNvPr id="12" name="Rounded Rectangle 6">
          <a:hlinkClick xmlns:r="http://schemas.openxmlformats.org/officeDocument/2006/relationships" r:id="rId2"/>
          <a:extLst>
            <a:ext uri="{FF2B5EF4-FFF2-40B4-BE49-F238E27FC236}">
              <a16:creationId xmlns:a16="http://schemas.microsoft.com/office/drawing/2014/main" id="{CD90B937-51D4-44C4-8C2A-62B82E46F34A}"/>
            </a:ext>
          </a:extLst>
        </xdr:cNvPr>
        <xdr:cNvSpPr/>
      </xdr:nvSpPr>
      <xdr:spPr>
        <a:xfrm>
          <a:off x="2683327" y="6999513"/>
          <a:ext cx="3246666" cy="628650"/>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TL</a:t>
          </a:r>
          <a:r>
            <a:rPr lang="en-US" sz="2800" baseline="0">
              <a:solidFill>
                <a:srgbClr val="FFFF00"/>
              </a:solidFill>
            </a:rPr>
            <a:t> Calculator Prob. 9</a:t>
          </a:r>
          <a:endParaRPr lang="en-US" sz="2800">
            <a:solidFill>
              <a:srgbClr val="FFFF00"/>
            </a:solidFill>
          </a:endParaRPr>
        </a:p>
      </xdr:txBody>
    </xdr:sp>
    <xdr:clientData/>
  </xdr:twoCellAnchor>
  <xdr:twoCellAnchor>
    <xdr:from>
      <xdr:col>14</xdr:col>
      <xdr:colOff>367393</xdr:colOff>
      <xdr:row>11</xdr:row>
      <xdr:rowOff>108857</xdr:rowOff>
    </xdr:from>
    <xdr:to>
      <xdr:col>20</xdr:col>
      <xdr:colOff>415636</xdr:colOff>
      <xdr:row>21</xdr:row>
      <xdr:rowOff>180602</xdr:rowOff>
    </xdr:to>
    <xdr:sp macro="" textlink="">
      <xdr:nvSpPr>
        <xdr:cNvPr id="14" name="TextBox 13">
          <a:extLst>
            <a:ext uri="{FF2B5EF4-FFF2-40B4-BE49-F238E27FC236}">
              <a16:creationId xmlns:a16="http://schemas.microsoft.com/office/drawing/2014/main" id="{F9823B53-EF0C-4695-81DB-714A423E1DFB}"/>
            </a:ext>
          </a:extLst>
        </xdr:cNvPr>
        <xdr:cNvSpPr txBox="1"/>
      </xdr:nvSpPr>
      <xdr:spPr>
        <a:xfrm>
          <a:off x="8939893" y="2204357"/>
          <a:ext cx="3885457" cy="2534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Pw = </a:t>
          </a:r>
          <a:r>
            <a:rPr lang="en-US" sz="2400" b="1">
              <a:solidFill>
                <a:srgbClr val="C00000"/>
              </a:solidFill>
              <a:latin typeface="Lucida Bright" panose="02040602050505020304" pitchFamily="18" charset="0"/>
            </a:rPr>
            <a:t>0.8521</a:t>
          </a:r>
        </a:p>
        <a:p>
          <a:endParaRPr lang="en-US" sz="1800">
            <a:latin typeface="Lucida Bright" panose="020406020505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212724</xdr:colOff>
      <xdr:row>1</xdr:row>
      <xdr:rowOff>171449</xdr:rowOff>
    </xdr:from>
    <xdr:to>
      <xdr:col>11</xdr:col>
      <xdr:colOff>940594</xdr:colOff>
      <xdr:row>5</xdr:row>
      <xdr:rowOff>114300</xdr:rowOff>
    </xdr:to>
    <xdr:sp macro="" textlink="">
      <xdr:nvSpPr>
        <xdr:cNvPr id="3" name="Rounded Rectangle 2">
          <a:extLst>
            <a:ext uri="{FF2B5EF4-FFF2-40B4-BE49-F238E27FC236}">
              <a16:creationId xmlns:a16="http://schemas.microsoft.com/office/drawing/2014/main" id="{3F1DD674-EC70-4EDE-A88F-60141B6C40A2}"/>
            </a:ext>
          </a:extLst>
        </xdr:cNvPr>
        <xdr:cNvSpPr/>
      </xdr:nvSpPr>
      <xdr:spPr>
        <a:xfrm>
          <a:off x="2641599" y="361949"/>
          <a:ext cx="4978401" cy="7048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baseline="0">
              <a:solidFill>
                <a:srgbClr val="C00000"/>
              </a:solidFill>
              <a:latin typeface="Lucida Bright" panose="02040602050505020304" pitchFamily="18" charset="0"/>
              <a:cs typeface="FrankRuehl" panose="020E0503060101010101" pitchFamily="34" charset="-79"/>
            </a:rPr>
            <a:t>Check</a:t>
          </a:r>
          <a:r>
            <a:rPr lang="en-US" sz="3200" b="0" i="0" baseline="0">
              <a:solidFill>
                <a:schemeClr val="accent4">
                  <a:lumMod val="50000"/>
                </a:schemeClr>
              </a:solidFill>
              <a:latin typeface="Lucida Bright" panose="02040602050505020304" pitchFamily="18" charset="0"/>
              <a:cs typeface="FrankRuehl" panose="020E0503060101010101" pitchFamily="34" charset="-79"/>
            </a:rPr>
            <a:t> Problem </a:t>
          </a:r>
          <a:r>
            <a:rPr lang="en-US" sz="3200" b="0" i="0" baseline="0">
              <a:solidFill>
                <a:srgbClr val="C00000"/>
              </a:solidFill>
              <a:latin typeface="Lucida Bright" panose="02040602050505020304" pitchFamily="18" charset="0"/>
              <a:cs typeface="FrankRuehl" panose="020E0503060101010101" pitchFamily="34" charset="-79"/>
            </a:rPr>
            <a:t>9</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14</xdr:col>
      <xdr:colOff>9525</xdr:colOff>
      <xdr:row>2</xdr:row>
      <xdr:rowOff>11904</xdr:rowOff>
    </xdr:from>
    <xdr:to>
      <xdr:col>20</xdr:col>
      <xdr:colOff>226217</xdr:colOff>
      <xdr:row>5</xdr:row>
      <xdr:rowOff>154782</xdr:rowOff>
    </xdr:to>
    <xdr:sp macro="" textlink="">
      <xdr:nvSpPr>
        <xdr:cNvPr id="9" name="Rounded Rectangle 4">
          <a:extLst>
            <a:ext uri="{FF2B5EF4-FFF2-40B4-BE49-F238E27FC236}">
              <a16:creationId xmlns:a16="http://schemas.microsoft.com/office/drawing/2014/main" id="{264B5C46-CDA1-4492-A65F-7AE4D40C3A7F}"/>
            </a:ext>
          </a:extLst>
        </xdr:cNvPr>
        <xdr:cNvSpPr/>
      </xdr:nvSpPr>
      <xdr:spPr>
        <a:xfrm>
          <a:off x="10034588" y="392904"/>
          <a:ext cx="3002754" cy="714378"/>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333375</xdr:colOff>
      <xdr:row>0</xdr:row>
      <xdr:rowOff>95251</xdr:rowOff>
    </xdr:from>
    <xdr:to>
      <xdr:col>2</xdr:col>
      <xdr:colOff>571499</xdr:colOff>
      <xdr:row>6</xdr:row>
      <xdr:rowOff>107157</xdr:rowOff>
    </xdr:to>
    <xdr:sp macro="" textlink="">
      <xdr:nvSpPr>
        <xdr:cNvPr id="10" name="Left Arrow 1">
          <a:hlinkClick xmlns:r="http://schemas.openxmlformats.org/officeDocument/2006/relationships" r:id="rId1"/>
          <a:extLst>
            <a:ext uri="{FF2B5EF4-FFF2-40B4-BE49-F238E27FC236}">
              <a16:creationId xmlns:a16="http://schemas.microsoft.com/office/drawing/2014/main" id="{2761C2B3-B63E-4FC4-BC83-B410FA6A8CA1}"/>
            </a:ext>
          </a:extLst>
        </xdr:cNvPr>
        <xdr:cNvSpPr/>
      </xdr:nvSpPr>
      <xdr:spPr>
        <a:xfrm>
          <a:off x="333375" y="95251"/>
          <a:ext cx="1452562" cy="115490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14</xdr:col>
      <xdr:colOff>122465</xdr:colOff>
      <xdr:row>6</xdr:row>
      <xdr:rowOff>54429</xdr:rowOff>
    </xdr:from>
    <xdr:to>
      <xdr:col>14</xdr:col>
      <xdr:colOff>122465</xdr:colOff>
      <xdr:row>44</xdr:row>
      <xdr:rowOff>54429</xdr:rowOff>
    </xdr:to>
    <xdr:cxnSp macro="">
      <xdr:nvCxnSpPr>
        <xdr:cNvPr id="15" name="Straight Connector 14">
          <a:extLst>
            <a:ext uri="{FF2B5EF4-FFF2-40B4-BE49-F238E27FC236}">
              <a16:creationId xmlns:a16="http://schemas.microsoft.com/office/drawing/2014/main" id="{A7873544-5A72-4E72-B2DF-BC3588197216}"/>
            </a:ext>
          </a:extLst>
        </xdr:cNvPr>
        <xdr:cNvCxnSpPr/>
      </xdr:nvCxnSpPr>
      <xdr:spPr>
        <a:xfrm>
          <a:off x="8694965" y="1197429"/>
          <a:ext cx="0" cy="85725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544285</xdr:colOff>
      <xdr:row>8</xdr:row>
      <xdr:rowOff>163284</xdr:rowOff>
    </xdr:from>
    <xdr:to>
      <xdr:col>21</xdr:col>
      <xdr:colOff>13606</xdr:colOff>
      <xdr:row>20</xdr:row>
      <xdr:rowOff>13604</xdr:rowOff>
    </xdr:to>
    <xdr:sp macro="" textlink="">
      <xdr:nvSpPr>
        <xdr:cNvPr id="16" name="TextBox 15">
          <a:extLst>
            <a:ext uri="{FF2B5EF4-FFF2-40B4-BE49-F238E27FC236}">
              <a16:creationId xmlns:a16="http://schemas.microsoft.com/office/drawing/2014/main" id="{4804C7CF-7488-418D-9382-435829DA223F}"/>
            </a:ext>
          </a:extLst>
        </xdr:cNvPr>
        <xdr:cNvSpPr txBox="1"/>
      </xdr:nvSpPr>
      <xdr:spPr>
        <a:xfrm>
          <a:off x="9116785" y="1687284"/>
          <a:ext cx="3918857" cy="2585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Pw = </a:t>
          </a:r>
          <a:r>
            <a:rPr lang="en-US" sz="2400" b="1">
              <a:solidFill>
                <a:srgbClr val="C00000"/>
              </a:solidFill>
              <a:latin typeface="Lucida Bright" panose="02040602050505020304" pitchFamily="18" charset="0"/>
            </a:rPr>
            <a:t>0.8521</a:t>
          </a:r>
        </a:p>
        <a:p>
          <a:endParaRPr lang="en-US" sz="1800">
            <a:latin typeface="Lucida Bright" panose="02040602050505020304" pitchFamily="18" charset="0"/>
          </a:endParaRPr>
        </a:p>
      </xdr:txBody>
    </xdr:sp>
    <xdr:clientData/>
  </xdr:twoCellAnchor>
  <xdr:twoCellAnchor>
    <xdr:from>
      <xdr:col>1</xdr:col>
      <xdr:colOff>326572</xdr:colOff>
      <xdr:row>8</xdr:row>
      <xdr:rowOff>176893</xdr:rowOff>
    </xdr:from>
    <xdr:to>
      <xdr:col>13</xdr:col>
      <xdr:colOff>13607</xdr:colOff>
      <xdr:row>27</xdr:row>
      <xdr:rowOff>160812</xdr:rowOff>
    </xdr:to>
    <xdr:sp macro="" textlink="">
      <xdr:nvSpPr>
        <xdr:cNvPr id="2" name="TextBox 1">
          <a:extLst>
            <a:ext uri="{FF2B5EF4-FFF2-40B4-BE49-F238E27FC236}">
              <a16:creationId xmlns:a16="http://schemas.microsoft.com/office/drawing/2014/main" id="{728206BB-B447-43DB-9D3E-19D9713B15CC}"/>
            </a:ext>
          </a:extLst>
        </xdr:cNvPr>
        <xdr:cNvSpPr txBox="1"/>
      </xdr:nvSpPr>
      <xdr:spPr>
        <a:xfrm>
          <a:off x="932708" y="1661309"/>
          <a:ext cx="6960672" cy="45237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0.81 and mean service rate is 0.45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Calculate the probability that arriving unit has to wait for service.</a:t>
          </a:r>
        </a:p>
        <a:p>
          <a:endParaRPr lang="en-US" sz="2000" baseline="0">
            <a:solidFill>
              <a:schemeClr val="dk1"/>
            </a:solidFill>
            <a:latin typeface="Lucida Bright" panose="02040602050505020304" pitchFamily="18"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187324</xdr:colOff>
      <xdr:row>3</xdr:row>
      <xdr:rowOff>31749</xdr:rowOff>
    </xdr:from>
    <xdr:to>
      <xdr:col>11</xdr:col>
      <xdr:colOff>431800</xdr:colOff>
      <xdr:row>7</xdr:row>
      <xdr:rowOff>25400</xdr:rowOff>
    </xdr:to>
    <xdr:sp macro="" textlink="">
      <xdr:nvSpPr>
        <xdr:cNvPr id="2" name="Rounded Rectangle 3">
          <a:extLst>
            <a:ext uri="{FF2B5EF4-FFF2-40B4-BE49-F238E27FC236}">
              <a16:creationId xmlns:a16="http://schemas.microsoft.com/office/drawing/2014/main" id="{FB4F72AA-1076-4483-A402-EFC4547A3EF0}"/>
            </a:ext>
          </a:extLst>
        </xdr:cNvPr>
        <xdr:cNvSpPr/>
      </xdr:nvSpPr>
      <xdr:spPr>
        <a:xfrm>
          <a:off x="2747644" y="580389"/>
          <a:ext cx="4808856" cy="72517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8</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0</xdr:colOff>
      <xdr:row>8</xdr:row>
      <xdr:rowOff>85997</xdr:rowOff>
    </xdr:from>
    <xdr:to>
      <xdr:col>12</xdr:col>
      <xdr:colOff>0</xdr:colOff>
      <xdr:row>37</xdr:row>
      <xdr:rowOff>323321</xdr:rowOff>
    </xdr:to>
    <xdr:cxnSp macro="">
      <xdr:nvCxnSpPr>
        <xdr:cNvPr id="3" name="Straight Connector 2">
          <a:extLst>
            <a:ext uri="{FF2B5EF4-FFF2-40B4-BE49-F238E27FC236}">
              <a16:creationId xmlns:a16="http://schemas.microsoft.com/office/drawing/2014/main" id="{FE4FA16E-1401-4C41-9504-CF73BF5BB768}"/>
            </a:ext>
          </a:extLst>
        </xdr:cNvPr>
        <xdr:cNvCxnSpPr/>
      </xdr:nvCxnSpPr>
      <xdr:spPr>
        <a:xfrm flipH="1">
          <a:off x="8061960" y="1549037"/>
          <a:ext cx="0" cy="851264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315685</xdr:colOff>
      <xdr:row>2</xdr:row>
      <xdr:rowOff>89809</xdr:rowOff>
    </xdr:from>
    <xdr:to>
      <xdr:col>19</xdr:col>
      <xdr:colOff>206829</xdr:colOff>
      <xdr:row>7</xdr:row>
      <xdr:rowOff>89807</xdr:rowOff>
    </xdr:to>
    <xdr:sp macro="" textlink="">
      <xdr:nvSpPr>
        <xdr:cNvPr id="4" name="Rounded Rectangle 4">
          <a:extLst>
            <a:ext uri="{FF2B5EF4-FFF2-40B4-BE49-F238E27FC236}">
              <a16:creationId xmlns:a16="http://schemas.microsoft.com/office/drawing/2014/main" id="{8EB9E4ED-73BE-432C-BA4C-21A799BBA6D6}"/>
            </a:ext>
          </a:extLst>
        </xdr:cNvPr>
        <xdr:cNvSpPr/>
      </xdr:nvSpPr>
      <xdr:spPr>
        <a:xfrm>
          <a:off x="8349342" y="459923"/>
          <a:ext cx="4593773" cy="925284"/>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272143</xdr:colOff>
      <xdr:row>0</xdr:row>
      <xdr:rowOff>149679</xdr:rowOff>
    </xdr:from>
    <xdr:to>
      <xdr:col>2</xdr:col>
      <xdr:colOff>590550</xdr:colOff>
      <xdr:row>7</xdr:row>
      <xdr:rowOff>70758</xdr:rowOff>
    </xdr:to>
    <xdr:sp macro="" textlink="">
      <xdr:nvSpPr>
        <xdr:cNvPr id="5" name="Left Arrow 1">
          <a:hlinkClick xmlns:r="http://schemas.openxmlformats.org/officeDocument/2006/relationships" r:id="rId1"/>
          <a:extLst>
            <a:ext uri="{FF2B5EF4-FFF2-40B4-BE49-F238E27FC236}">
              <a16:creationId xmlns:a16="http://schemas.microsoft.com/office/drawing/2014/main" id="{4DFE63CB-0C21-46CC-B96E-5F64E57A7494}"/>
            </a:ext>
          </a:extLst>
        </xdr:cNvPr>
        <xdr:cNvSpPr/>
      </xdr:nvSpPr>
      <xdr:spPr>
        <a:xfrm>
          <a:off x="272143" y="149679"/>
          <a:ext cx="1568087" cy="120123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xdr:col>
      <xdr:colOff>13608</xdr:colOff>
      <xdr:row>9</xdr:row>
      <xdr:rowOff>136071</xdr:rowOff>
    </xdr:from>
    <xdr:to>
      <xdr:col>11</xdr:col>
      <xdr:colOff>721179</xdr:colOff>
      <xdr:row>17</xdr:row>
      <xdr:rowOff>190500</xdr:rowOff>
    </xdr:to>
    <xdr:sp macro="" textlink="">
      <xdr:nvSpPr>
        <xdr:cNvPr id="6" name="TextBox 5">
          <a:extLst>
            <a:ext uri="{FF2B5EF4-FFF2-40B4-BE49-F238E27FC236}">
              <a16:creationId xmlns:a16="http://schemas.microsoft.com/office/drawing/2014/main" id="{6989A87A-B502-4ED2-B022-7A7FC83025CE}"/>
            </a:ext>
          </a:extLst>
        </xdr:cNvPr>
        <xdr:cNvSpPr txBox="1"/>
      </xdr:nvSpPr>
      <xdr:spPr>
        <a:xfrm>
          <a:off x="638448" y="1781991"/>
          <a:ext cx="7207431" cy="1944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i="0">
              <a:latin typeface="Lucida Bright" panose="02040602050505020304" pitchFamily="18" charset="0"/>
            </a:rPr>
            <a:t>The following is a</a:t>
          </a:r>
          <a:r>
            <a:rPr lang="en-US" sz="1800" b="0" i="0" baseline="0">
              <a:latin typeface="Lucida Bright" panose="02040602050505020304" pitchFamily="18" charset="0"/>
            </a:rPr>
            <a:t> schematic of the system under consideration.  The management of your firm has asked you to base your vendor selection process on the level of overall reliability. The highest overall reliability will win the project.</a:t>
          </a:r>
        </a:p>
        <a:p>
          <a:endParaRPr lang="en-US" sz="1800" b="0" i="0" baseline="0">
            <a:latin typeface="Lucida Bright" panose="02040602050505020304" pitchFamily="18" charset="0"/>
          </a:endParaRPr>
        </a:p>
        <a:p>
          <a:r>
            <a:rPr lang="en-US" sz="1800" b="0" i="0" baseline="0">
              <a:latin typeface="Lucida Bright" panose="02040602050505020304" pitchFamily="18" charset="0"/>
            </a:rPr>
            <a:t>Which vendors should be eliminated from consideration ?</a:t>
          </a:r>
          <a:endParaRPr lang="en-US" sz="1800" b="0" i="0">
            <a:latin typeface="Lucida Bright" panose="02040602050505020304" pitchFamily="18" charset="0"/>
          </a:endParaRPr>
        </a:p>
      </xdr:txBody>
    </xdr:sp>
    <xdr:clientData/>
  </xdr:twoCellAnchor>
  <xdr:twoCellAnchor>
    <xdr:from>
      <xdr:col>2</xdr:col>
      <xdr:colOff>117929</xdr:colOff>
      <xdr:row>18</xdr:row>
      <xdr:rowOff>273958</xdr:rowOff>
    </xdr:from>
    <xdr:to>
      <xdr:col>4</xdr:col>
      <xdr:colOff>77107</xdr:colOff>
      <xdr:row>20</xdr:row>
      <xdr:rowOff>245383</xdr:rowOff>
    </xdr:to>
    <xdr:sp macro="" textlink="">
      <xdr:nvSpPr>
        <xdr:cNvPr id="7" name="Rectangle 6">
          <a:extLst>
            <a:ext uri="{FF2B5EF4-FFF2-40B4-BE49-F238E27FC236}">
              <a16:creationId xmlns:a16="http://schemas.microsoft.com/office/drawing/2014/main" id="{474490DE-03AD-4DB4-BF67-114AD4B339D6}"/>
            </a:ext>
          </a:extLst>
        </xdr:cNvPr>
        <xdr:cNvSpPr/>
      </xdr:nvSpPr>
      <xdr:spPr>
        <a:xfrm>
          <a:off x="1362529" y="4033158"/>
          <a:ext cx="1267278" cy="492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A</a:t>
          </a:r>
        </a:p>
      </xdr:txBody>
    </xdr:sp>
    <xdr:clientData/>
  </xdr:twoCellAnchor>
  <xdr:twoCellAnchor>
    <xdr:from>
      <xdr:col>5</xdr:col>
      <xdr:colOff>16329</xdr:colOff>
      <xdr:row>18</xdr:row>
      <xdr:rowOff>356508</xdr:rowOff>
    </xdr:from>
    <xdr:to>
      <xdr:col>6</xdr:col>
      <xdr:colOff>587828</xdr:colOff>
      <xdr:row>20</xdr:row>
      <xdr:rowOff>288471</xdr:rowOff>
    </xdr:to>
    <xdr:sp macro="" textlink="">
      <xdr:nvSpPr>
        <xdr:cNvPr id="8" name="Rectangle 7">
          <a:extLst>
            <a:ext uri="{FF2B5EF4-FFF2-40B4-BE49-F238E27FC236}">
              <a16:creationId xmlns:a16="http://schemas.microsoft.com/office/drawing/2014/main" id="{26715D99-A252-44AF-9243-9132F891935C}"/>
            </a:ext>
          </a:extLst>
        </xdr:cNvPr>
        <xdr:cNvSpPr/>
      </xdr:nvSpPr>
      <xdr:spPr>
        <a:xfrm>
          <a:off x="3262449" y="4090308"/>
          <a:ext cx="1257299" cy="4882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C</a:t>
          </a:r>
        </a:p>
      </xdr:txBody>
    </xdr:sp>
    <xdr:clientData/>
  </xdr:twoCellAnchor>
  <xdr:twoCellAnchor>
    <xdr:from>
      <xdr:col>7</xdr:col>
      <xdr:colOff>560615</xdr:colOff>
      <xdr:row>22</xdr:row>
      <xdr:rowOff>108857</xdr:rowOff>
    </xdr:from>
    <xdr:to>
      <xdr:col>9</xdr:col>
      <xdr:colOff>574221</xdr:colOff>
      <xdr:row>24</xdr:row>
      <xdr:rowOff>16329</xdr:rowOff>
    </xdr:to>
    <xdr:sp macro="" textlink="">
      <xdr:nvSpPr>
        <xdr:cNvPr id="9" name="Rectangle 8">
          <a:extLst>
            <a:ext uri="{FF2B5EF4-FFF2-40B4-BE49-F238E27FC236}">
              <a16:creationId xmlns:a16="http://schemas.microsoft.com/office/drawing/2014/main" id="{D1C1D028-9953-41CD-B10C-F3A010BF6611}"/>
            </a:ext>
          </a:extLst>
        </xdr:cNvPr>
        <xdr:cNvSpPr/>
      </xdr:nvSpPr>
      <xdr:spPr>
        <a:xfrm>
          <a:off x="5185955" y="5008517"/>
          <a:ext cx="1263286" cy="433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B</a:t>
          </a:r>
        </a:p>
      </xdr:txBody>
    </xdr:sp>
    <xdr:clientData/>
  </xdr:twoCellAnchor>
  <xdr:twoCellAnchor>
    <xdr:from>
      <xdr:col>5</xdr:col>
      <xdr:colOff>5443</xdr:colOff>
      <xdr:row>22</xdr:row>
      <xdr:rowOff>73479</xdr:rowOff>
    </xdr:from>
    <xdr:to>
      <xdr:col>6</xdr:col>
      <xdr:colOff>576942</xdr:colOff>
      <xdr:row>23</xdr:row>
      <xdr:rowOff>291192</xdr:rowOff>
    </xdr:to>
    <xdr:sp macro="" textlink="">
      <xdr:nvSpPr>
        <xdr:cNvPr id="10" name="Rectangle 9">
          <a:extLst>
            <a:ext uri="{FF2B5EF4-FFF2-40B4-BE49-F238E27FC236}">
              <a16:creationId xmlns:a16="http://schemas.microsoft.com/office/drawing/2014/main" id="{7AECC74A-D50B-4DBD-86C4-C1A48ECA885E}"/>
            </a:ext>
          </a:extLst>
        </xdr:cNvPr>
        <xdr:cNvSpPr/>
      </xdr:nvSpPr>
      <xdr:spPr>
        <a:xfrm>
          <a:off x="3251563" y="4973139"/>
          <a:ext cx="1257299" cy="4539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D</a:t>
          </a:r>
        </a:p>
      </xdr:txBody>
    </xdr:sp>
    <xdr:clientData/>
  </xdr:twoCellAnchor>
  <xdr:twoCellAnchor>
    <xdr:from>
      <xdr:col>7</xdr:col>
      <xdr:colOff>563336</xdr:colOff>
      <xdr:row>18</xdr:row>
      <xdr:rowOff>359230</xdr:rowOff>
    </xdr:from>
    <xdr:to>
      <xdr:col>9</xdr:col>
      <xdr:colOff>576942</xdr:colOff>
      <xdr:row>20</xdr:row>
      <xdr:rowOff>291193</xdr:rowOff>
    </xdr:to>
    <xdr:sp macro="" textlink="">
      <xdr:nvSpPr>
        <xdr:cNvPr id="11" name="Rectangle 10">
          <a:extLst>
            <a:ext uri="{FF2B5EF4-FFF2-40B4-BE49-F238E27FC236}">
              <a16:creationId xmlns:a16="http://schemas.microsoft.com/office/drawing/2014/main" id="{25FD4B55-1DDB-468A-B934-620B9997F26B}"/>
            </a:ext>
          </a:extLst>
        </xdr:cNvPr>
        <xdr:cNvSpPr/>
      </xdr:nvSpPr>
      <xdr:spPr>
        <a:xfrm>
          <a:off x="5188676" y="4093030"/>
          <a:ext cx="1263286" cy="4882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E</a:t>
          </a:r>
        </a:p>
      </xdr:txBody>
    </xdr:sp>
    <xdr:clientData/>
  </xdr:twoCellAnchor>
  <xdr:twoCellAnchor>
    <xdr:from>
      <xdr:col>4</xdr:col>
      <xdr:colOff>77107</xdr:colOff>
      <xdr:row>19</xdr:row>
      <xdr:rowOff>240621</xdr:rowOff>
    </xdr:from>
    <xdr:to>
      <xdr:col>5</xdr:col>
      <xdr:colOff>16329</xdr:colOff>
      <xdr:row>20</xdr:row>
      <xdr:rowOff>1180</xdr:rowOff>
    </xdr:to>
    <xdr:cxnSp macro="">
      <xdr:nvCxnSpPr>
        <xdr:cNvPr id="12" name="Straight Connector 11">
          <a:extLst>
            <a:ext uri="{FF2B5EF4-FFF2-40B4-BE49-F238E27FC236}">
              <a16:creationId xmlns:a16="http://schemas.microsoft.com/office/drawing/2014/main" id="{02A770C3-F0C7-4D1D-A397-4DB41D35A1DD}"/>
            </a:ext>
          </a:extLst>
        </xdr:cNvPr>
        <xdr:cNvCxnSpPr>
          <a:stCxn id="7" idx="3"/>
          <a:endCxn id="8" idx="1"/>
        </xdr:cNvCxnSpPr>
      </xdr:nvCxnSpPr>
      <xdr:spPr>
        <a:xfrm>
          <a:off x="2629807" y="4279221"/>
          <a:ext cx="625022" cy="18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567418</xdr:colOff>
      <xdr:row>20</xdr:row>
      <xdr:rowOff>253093</xdr:rowOff>
    </xdr:from>
    <xdr:to>
      <xdr:col>8</xdr:col>
      <xdr:colOff>570139</xdr:colOff>
      <xdr:row>22</xdr:row>
      <xdr:rowOff>108857</xdr:rowOff>
    </xdr:to>
    <xdr:cxnSp macro="">
      <xdr:nvCxnSpPr>
        <xdr:cNvPr id="13" name="Straight Connector 12">
          <a:extLst>
            <a:ext uri="{FF2B5EF4-FFF2-40B4-BE49-F238E27FC236}">
              <a16:creationId xmlns:a16="http://schemas.microsoft.com/office/drawing/2014/main" id="{D2E5BDD7-37C0-453E-9B21-0B88F9F4A046}"/>
            </a:ext>
          </a:extLst>
        </xdr:cNvPr>
        <xdr:cNvCxnSpPr>
          <a:stCxn id="9" idx="0"/>
          <a:endCxn id="11" idx="2"/>
        </xdr:cNvCxnSpPr>
      </xdr:nvCxnSpPr>
      <xdr:spPr>
        <a:xfrm flipV="1">
          <a:off x="5817598" y="4581253"/>
          <a:ext cx="2721" cy="4272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587828</xdr:colOff>
      <xdr:row>19</xdr:row>
      <xdr:rowOff>227240</xdr:rowOff>
    </xdr:from>
    <xdr:to>
      <xdr:col>7</xdr:col>
      <xdr:colOff>563336</xdr:colOff>
      <xdr:row>19</xdr:row>
      <xdr:rowOff>229962</xdr:rowOff>
    </xdr:to>
    <xdr:cxnSp macro="">
      <xdr:nvCxnSpPr>
        <xdr:cNvPr id="14" name="Straight Connector 13">
          <a:extLst>
            <a:ext uri="{FF2B5EF4-FFF2-40B4-BE49-F238E27FC236}">
              <a16:creationId xmlns:a16="http://schemas.microsoft.com/office/drawing/2014/main" id="{DA09E192-4A4F-498F-8D12-C5AE82E2F5D8}"/>
            </a:ext>
          </a:extLst>
        </xdr:cNvPr>
        <xdr:cNvCxnSpPr>
          <a:stCxn id="8" idx="3"/>
          <a:endCxn id="11" idx="1"/>
        </xdr:cNvCxnSpPr>
      </xdr:nvCxnSpPr>
      <xdr:spPr>
        <a:xfrm>
          <a:off x="4519748" y="4319180"/>
          <a:ext cx="668928" cy="27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312964</xdr:colOff>
      <xdr:row>18</xdr:row>
      <xdr:rowOff>244929</xdr:rowOff>
    </xdr:from>
    <xdr:to>
      <xdr:col>12</xdr:col>
      <xdr:colOff>0</xdr:colOff>
      <xdr:row>21</xdr:row>
      <xdr:rowOff>27215</xdr:rowOff>
    </xdr:to>
    <xdr:sp macro="" textlink="">
      <xdr:nvSpPr>
        <xdr:cNvPr id="17" name="Rectangle 16">
          <a:extLst>
            <a:ext uri="{FF2B5EF4-FFF2-40B4-BE49-F238E27FC236}">
              <a16:creationId xmlns:a16="http://schemas.microsoft.com/office/drawing/2014/main" id="{6414B206-F847-4B84-A86A-37DCF16FCCD7}"/>
            </a:ext>
          </a:extLst>
        </xdr:cNvPr>
        <xdr:cNvSpPr/>
      </xdr:nvSpPr>
      <xdr:spPr>
        <a:xfrm>
          <a:off x="6812824" y="4062549"/>
          <a:ext cx="1249136" cy="544286"/>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tx1"/>
              </a:solidFill>
            </a:rPr>
            <a:t>Original</a:t>
          </a:r>
        </a:p>
      </xdr:txBody>
    </xdr:sp>
    <xdr:clientData/>
  </xdr:twoCellAnchor>
  <xdr:twoCellAnchor>
    <xdr:from>
      <xdr:col>10</xdr:col>
      <xdr:colOff>302078</xdr:colOff>
      <xdr:row>22</xdr:row>
      <xdr:rowOff>16328</xdr:rowOff>
    </xdr:from>
    <xdr:to>
      <xdr:col>12</xdr:col>
      <xdr:colOff>0</xdr:colOff>
      <xdr:row>24</xdr:row>
      <xdr:rowOff>43543</xdr:rowOff>
    </xdr:to>
    <xdr:sp macro="" textlink="">
      <xdr:nvSpPr>
        <xdr:cNvPr id="18" name="Rectangle 17">
          <a:extLst>
            <a:ext uri="{FF2B5EF4-FFF2-40B4-BE49-F238E27FC236}">
              <a16:creationId xmlns:a16="http://schemas.microsoft.com/office/drawing/2014/main" id="{A14DA3C9-9EF0-4BEE-9121-976401D331AD}"/>
            </a:ext>
          </a:extLst>
        </xdr:cNvPr>
        <xdr:cNvSpPr/>
      </xdr:nvSpPr>
      <xdr:spPr>
        <a:xfrm>
          <a:off x="6801938" y="4915988"/>
          <a:ext cx="1260022" cy="552995"/>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tx1"/>
              </a:solidFill>
            </a:rPr>
            <a:t>Back-up</a:t>
          </a:r>
        </a:p>
      </xdr:txBody>
    </xdr:sp>
    <xdr:clientData/>
  </xdr:twoCellAnchor>
  <xdr:twoCellAnchor>
    <xdr:from>
      <xdr:col>5</xdr:col>
      <xdr:colOff>639536</xdr:colOff>
      <xdr:row>21</xdr:row>
      <xdr:rowOff>1</xdr:rowOff>
    </xdr:from>
    <xdr:to>
      <xdr:col>5</xdr:col>
      <xdr:colOff>642257</xdr:colOff>
      <xdr:row>22</xdr:row>
      <xdr:rowOff>114300</xdr:rowOff>
    </xdr:to>
    <xdr:cxnSp macro="">
      <xdr:nvCxnSpPr>
        <xdr:cNvPr id="19" name="Straight Connector 18">
          <a:extLst>
            <a:ext uri="{FF2B5EF4-FFF2-40B4-BE49-F238E27FC236}">
              <a16:creationId xmlns:a16="http://schemas.microsoft.com/office/drawing/2014/main" id="{22FD3536-5585-446C-9289-4EA58220D756}"/>
            </a:ext>
          </a:extLst>
        </xdr:cNvPr>
        <xdr:cNvCxnSpPr/>
      </xdr:nvCxnSpPr>
      <xdr:spPr>
        <a:xfrm flipV="1">
          <a:off x="3885656" y="4579621"/>
          <a:ext cx="2721" cy="4343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631371</xdr:colOff>
      <xdr:row>2</xdr:row>
      <xdr:rowOff>97972</xdr:rowOff>
    </xdr:from>
    <xdr:to>
      <xdr:col>22</xdr:col>
      <xdr:colOff>793296</xdr:colOff>
      <xdr:row>7</xdr:row>
      <xdr:rowOff>50347</xdr:rowOff>
    </xdr:to>
    <xdr:sp macro="" textlink="">
      <xdr:nvSpPr>
        <xdr:cNvPr id="20" name="Rounded Rectangle 4">
          <a:hlinkClick xmlns:r="http://schemas.openxmlformats.org/officeDocument/2006/relationships" r:id="rId2"/>
          <a:extLst>
            <a:ext uri="{FF2B5EF4-FFF2-40B4-BE49-F238E27FC236}">
              <a16:creationId xmlns:a16="http://schemas.microsoft.com/office/drawing/2014/main" id="{C4D56A3B-B8F6-463F-ABA6-07A2E018EF02}"/>
            </a:ext>
          </a:extLst>
        </xdr:cNvPr>
        <xdr:cNvSpPr/>
      </xdr:nvSpPr>
      <xdr:spPr>
        <a:xfrm>
          <a:off x="13367657" y="468086"/>
          <a:ext cx="1903639" cy="877661"/>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187324</xdr:colOff>
      <xdr:row>3</xdr:row>
      <xdr:rowOff>31749</xdr:rowOff>
    </xdr:from>
    <xdr:to>
      <xdr:col>11</xdr:col>
      <xdr:colOff>431800</xdr:colOff>
      <xdr:row>7</xdr:row>
      <xdr:rowOff>25400</xdr:rowOff>
    </xdr:to>
    <xdr:sp macro="" textlink="">
      <xdr:nvSpPr>
        <xdr:cNvPr id="4" name="Rounded Rectangle 3">
          <a:extLst>
            <a:ext uri="{FF2B5EF4-FFF2-40B4-BE49-F238E27FC236}">
              <a16:creationId xmlns:a16="http://schemas.microsoft.com/office/drawing/2014/main" id="{717F65A6-7ECE-4895-90E4-1C0BAAD20E63}"/>
            </a:ext>
          </a:extLst>
        </xdr:cNvPr>
        <xdr:cNvSpPr/>
      </xdr:nvSpPr>
      <xdr:spPr>
        <a:xfrm>
          <a:off x="2625724" y="603249"/>
          <a:ext cx="4578351" cy="755651"/>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i="0">
              <a:solidFill>
                <a:srgbClr val="C00000"/>
              </a:solidFill>
              <a:latin typeface="Lucida Bright" panose="02040602050505020304" pitchFamily="18" charset="0"/>
              <a:cs typeface="FrankRuehl" panose="020E0503060101010101" pitchFamily="34" charset="-79"/>
            </a:rPr>
            <a:t>Check</a:t>
          </a:r>
          <a:r>
            <a:rPr lang="en-US" sz="3200" b="0" i="0">
              <a:solidFill>
                <a:schemeClr val="accent4">
                  <a:lumMod val="50000"/>
                </a:schemeClr>
              </a:solidFill>
              <a:latin typeface="Lucida Bright" panose="02040602050505020304" pitchFamily="18" charset="0"/>
              <a:cs typeface="FrankRuehl" panose="020E0503060101010101" pitchFamily="34" charset="-79"/>
            </a:rPr>
            <a:t> Problem </a:t>
          </a:r>
          <a:r>
            <a:rPr lang="en-US" sz="3200" b="0" i="0">
              <a:solidFill>
                <a:srgbClr val="C00000"/>
              </a:solidFill>
              <a:latin typeface="Lucida Bright" panose="02040602050505020304" pitchFamily="18" charset="0"/>
              <a:cs typeface="FrankRuehl" panose="020E0503060101010101" pitchFamily="34" charset="-79"/>
            </a:rPr>
            <a:t>8</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12</xdr:col>
      <xdr:colOff>0</xdr:colOff>
      <xdr:row>8</xdr:row>
      <xdr:rowOff>85997</xdr:rowOff>
    </xdr:from>
    <xdr:to>
      <xdr:col>12</xdr:col>
      <xdr:colOff>0</xdr:colOff>
      <xdr:row>37</xdr:row>
      <xdr:rowOff>323321</xdr:rowOff>
    </xdr:to>
    <xdr:cxnSp macro="">
      <xdr:nvCxnSpPr>
        <xdr:cNvPr id="7" name="Straight Connector 6">
          <a:extLst>
            <a:ext uri="{FF2B5EF4-FFF2-40B4-BE49-F238E27FC236}">
              <a16:creationId xmlns:a16="http://schemas.microsoft.com/office/drawing/2014/main" id="{CF7CF7F1-3A9E-4312-99B0-F9F56A12D1B0}"/>
            </a:ext>
          </a:extLst>
        </xdr:cNvPr>
        <xdr:cNvCxnSpPr/>
      </xdr:nvCxnSpPr>
      <xdr:spPr>
        <a:xfrm flipH="1">
          <a:off x="8082643" y="1609997"/>
          <a:ext cx="0" cy="860571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272142</xdr:colOff>
      <xdr:row>4</xdr:row>
      <xdr:rowOff>13608</xdr:rowOff>
    </xdr:from>
    <xdr:to>
      <xdr:col>19</xdr:col>
      <xdr:colOff>163286</xdr:colOff>
      <xdr:row>9</xdr:row>
      <xdr:rowOff>13607</xdr:rowOff>
    </xdr:to>
    <xdr:sp macro="" textlink="">
      <xdr:nvSpPr>
        <xdr:cNvPr id="29" name="Rounded Rectangle 4">
          <a:extLst>
            <a:ext uri="{FF2B5EF4-FFF2-40B4-BE49-F238E27FC236}">
              <a16:creationId xmlns:a16="http://schemas.microsoft.com/office/drawing/2014/main" id="{E79031FB-E449-4045-99A5-4E75C07D1376}"/>
            </a:ext>
          </a:extLst>
        </xdr:cNvPr>
        <xdr:cNvSpPr/>
      </xdr:nvSpPr>
      <xdr:spPr>
        <a:xfrm>
          <a:off x="8980713" y="775608"/>
          <a:ext cx="4463144" cy="952499"/>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272143</xdr:colOff>
      <xdr:row>0</xdr:row>
      <xdr:rowOff>149679</xdr:rowOff>
    </xdr:from>
    <xdr:to>
      <xdr:col>2</xdr:col>
      <xdr:colOff>590550</xdr:colOff>
      <xdr:row>7</xdr:row>
      <xdr:rowOff>70758</xdr:rowOff>
    </xdr:to>
    <xdr:sp macro="" textlink="">
      <xdr:nvSpPr>
        <xdr:cNvPr id="32" name="Left Arrow 1">
          <a:hlinkClick xmlns:r="http://schemas.openxmlformats.org/officeDocument/2006/relationships" r:id="rId1"/>
          <a:extLst>
            <a:ext uri="{FF2B5EF4-FFF2-40B4-BE49-F238E27FC236}">
              <a16:creationId xmlns:a16="http://schemas.microsoft.com/office/drawing/2014/main" id="{9021DC19-A69D-4E90-8921-31482C21FCBC}"/>
            </a:ext>
          </a:extLst>
        </xdr:cNvPr>
        <xdr:cNvSpPr/>
      </xdr:nvSpPr>
      <xdr:spPr>
        <a:xfrm>
          <a:off x="272143" y="149679"/>
          <a:ext cx="1543050" cy="12545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1</xdr:col>
      <xdr:colOff>13608</xdr:colOff>
      <xdr:row>9</xdr:row>
      <xdr:rowOff>136071</xdr:rowOff>
    </xdr:from>
    <xdr:to>
      <xdr:col>11</xdr:col>
      <xdr:colOff>721179</xdr:colOff>
      <xdr:row>17</xdr:row>
      <xdr:rowOff>190500</xdr:rowOff>
    </xdr:to>
    <xdr:sp macro="" textlink="">
      <xdr:nvSpPr>
        <xdr:cNvPr id="3" name="TextBox 2">
          <a:extLst>
            <a:ext uri="{FF2B5EF4-FFF2-40B4-BE49-F238E27FC236}">
              <a16:creationId xmlns:a16="http://schemas.microsoft.com/office/drawing/2014/main" id="{462217DF-42C6-41C0-B1BD-7EAEE24DFA58}"/>
            </a:ext>
          </a:extLst>
        </xdr:cNvPr>
        <xdr:cNvSpPr txBox="1"/>
      </xdr:nvSpPr>
      <xdr:spPr>
        <a:xfrm>
          <a:off x="625929" y="1850571"/>
          <a:ext cx="7062107" cy="1973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i="0">
              <a:latin typeface="Lucida Bright" panose="02040602050505020304" pitchFamily="18" charset="0"/>
            </a:rPr>
            <a:t>The following is a</a:t>
          </a:r>
          <a:r>
            <a:rPr lang="en-US" sz="1800" b="0" i="0" baseline="0">
              <a:latin typeface="Lucida Bright" panose="02040602050505020304" pitchFamily="18" charset="0"/>
            </a:rPr>
            <a:t> schematic of the system under consideration.  The management of your firm has asked you to base your vendor selection process on the level of overall reliability. The highest overall reliability will win the project.</a:t>
          </a:r>
        </a:p>
        <a:p>
          <a:endParaRPr lang="en-US" sz="1800" b="0" i="0" baseline="0">
            <a:latin typeface="Lucida Bright" panose="02040602050505020304" pitchFamily="18" charset="0"/>
          </a:endParaRPr>
        </a:p>
        <a:p>
          <a:r>
            <a:rPr lang="en-US" sz="1800" b="0" i="0" baseline="0">
              <a:latin typeface="Lucida Bright" panose="02040602050505020304" pitchFamily="18" charset="0"/>
            </a:rPr>
            <a:t>Which vendors should be </a:t>
          </a:r>
          <a:r>
            <a:rPr lang="en-US" sz="1800" b="0" i="0" baseline="0">
              <a:solidFill>
                <a:srgbClr val="FF0000"/>
              </a:solidFill>
              <a:latin typeface="Lucida Bright" panose="02040602050505020304" pitchFamily="18" charset="0"/>
            </a:rPr>
            <a:t>eliminated</a:t>
          </a:r>
          <a:r>
            <a:rPr lang="en-US" sz="1800" b="0" i="0" baseline="0">
              <a:latin typeface="Lucida Bright" panose="02040602050505020304" pitchFamily="18" charset="0"/>
            </a:rPr>
            <a:t> from consideration ?</a:t>
          </a:r>
          <a:endParaRPr lang="en-US" sz="1800" b="0" i="0">
            <a:latin typeface="Lucida Bright" panose="02040602050505020304" pitchFamily="18" charset="0"/>
          </a:endParaRPr>
        </a:p>
      </xdr:txBody>
    </xdr:sp>
    <xdr:clientData/>
  </xdr:twoCellAnchor>
  <xdr:twoCellAnchor>
    <xdr:from>
      <xdr:col>2</xdr:col>
      <xdr:colOff>108857</xdr:colOff>
      <xdr:row>19</xdr:row>
      <xdr:rowOff>10886</xdr:rowOff>
    </xdr:from>
    <xdr:to>
      <xdr:col>4</xdr:col>
      <xdr:colOff>68035</xdr:colOff>
      <xdr:row>21</xdr:row>
      <xdr:rowOff>9525</xdr:rowOff>
    </xdr:to>
    <xdr:sp macro="" textlink="">
      <xdr:nvSpPr>
        <xdr:cNvPr id="5" name="Rectangle 4">
          <a:extLst>
            <a:ext uri="{FF2B5EF4-FFF2-40B4-BE49-F238E27FC236}">
              <a16:creationId xmlns:a16="http://schemas.microsoft.com/office/drawing/2014/main" id="{B019406C-EB58-4D49-B727-8696E200D455}"/>
            </a:ext>
          </a:extLst>
        </xdr:cNvPr>
        <xdr:cNvSpPr/>
      </xdr:nvSpPr>
      <xdr:spPr>
        <a:xfrm>
          <a:off x="1349828" y="4125686"/>
          <a:ext cx="1265464" cy="4884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A</a:t>
          </a:r>
        </a:p>
      </xdr:txBody>
    </xdr:sp>
    <xdr:clientData/>
  </xdr:twoCellAnchor>
  <xdr:twoCellAnchor>
    <xdr:from>
      <xdr:col>5</xdr:col>
      <xdr:colOff>16329</xdr:colOff>
      <xdr:row>18</xdr:row>
      <xdr:rowOff>356508</xdr:rowOff>
    </xdr:from>
    <xdr:to>
      <xdr:col>6</xdr:col>
      <xdr:colOff>587828</xdr:colOff>
      <xdr:row>20</xdr:row>
      <xdr:rowOff>288471</xdr:rowOff>
    </xdr:to>
    <xdr:sp macro="" textlink="">
      <xdr:nvSpPr>
        <xdr:cNvPr id="33" name="Rectangle 32">
          <a:extLst>
            <a:ext uri="{FF2B5EF4-FFF2-40B4-BE49-F238E27FC236}">
              <a16:creationId xmlns:a16="http://schemas.microsoft.com/office/drawing/2014/main" id="{399A68E2-3926-4C24-A44B-8825266DA3F5}"/>
            </a:ext>
          </a:extLst>
        </xdr:cNvPr>
        <xdr:cNvSpPr/>
      </xdr:nvSpPr>
      <xdr:spPr>
        <a:xfrm>
          <a:off x="3186793" y="4493079"/>
          <a:ext cx="1238249" cy="66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C</a:t>
          </a:r>
        </a:p>
      </xdr:txBody>
    </xdr:sp>
    <xdr:clientData/>
  </xdr:twoCellAnchor>
  <xdr:twoCellAnchor>
    <xdr:from>
      <xdr:col>7</xdr:col>
      <xdr:colOff>560615</xdr:colOff>
      <xdr:row>22</xdr:row>
      <xdr:rowOff>108857</xdr:rowOff>
    </xdr:from>
    <xdr:to>
      <xdr:col>9</xdr:col>
      <xdr:colOff>574221</xdr:colOff>
      <xdr:row>24</xdr:row>
      <xdr:rowOff>16329</xdr:rowOff>
    </xdr:to>
    <xdr:sp macro="" textlink="">
      <xdr:nvSpPr>
        <xdr:cNvPr id="35" name="Rectangle 34">
          <a:extLst>
            <a:ext uri="{FF2B5EF4-FFF2-40B4-BE49-F238E27FC236}">
              <a16:creationId xmlns:a16="http://schemas.microsoft.com/office/drawing/2014/main" id="{62E65337-0E75-4FB0-83DD-1C9D1D1E0C30}"/>
            </a:ext>
          </a:extLst>
        </xdr:cNvPr>
        <xdr:cNvSpPr/>
      </xdr:nvSpPr>
      <xdr:spPr>
        <a:xfrm>
          <a:off x="5078186" y="5129893"/>
          <a:ext cx="1238249"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B</a:t>
          </a:r>
        </a:p>
      </xdr:txBody>
    </xdr:sp>
    <xdr:clientData/>
  </xdr:twoCellAnchor>
  <xdr:twoCellAnchor>
    <xdr:from>
      <xdr:col>5</xdr:col>
      <xdr:colOff>5443</xdr:colOff>
      <xdr:row>22</xdr:row>
      <xdr:rowOff>73479</xdr:rowOff>
    </xdr:from>
    <xdr:to>
      <xdr:col>6</xdr:col>
      <xdr:colOff>576942</xdr:colOff>
      <xdr:row>23</xdr:row>
      <xdr:rowOff>291192</xdr:rowOff>
    </xdr:to>
    <xdr:sp macro="" textlink="">
      <xdr:nvSpPr>
        <xdr:cNvPr id="36" name="Rectangle 35">
          <a:extLst>
            <a:ext uri="{FF2B5EF4-FFF2-40B4-BE49-F238E27FC236}">
              <a16:creationId xmlns:a16="http://schemas.microsoft.com/office/drawing/2014/main" id="{03A2C5F6-C1E4-4D12-8254-DF9D6D6200CA}"/>
            </a:ext>
          </a:extLst>
        </xdr:cNvPr>
        <xdr:cNvSpPr/>
      </xdr:nvSpPr>
      <xdr:spPr>
        <a:xfrm>
          <a:off x="3175907" y="5734050"/>
          <a:ext cx="1238249" cy="66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D</a:t>
          </a:r>
        </a:p>
      </xdr:txBody>
    </xdr:sp>
    <xdr:clientData/>
  </xdr:twoCellAnchor>
  <xdr:twoCellAnchor>
    <xdr:from>
      <xdr:col>7</xdr:col>
      <xdr:colOff>563336</xdr:colOff>
      <xdr:row>18</xdr:row>
      <xdr:rowOff>359230</xdr:rowOff>
    </xdr:from>
    <xdr:to>
      <xdr:col>9</xdr:col>
      <xdr:colOff>576942</xdr:colOff>
      <xdr:row>20</xdr:row>
      <xdr:rowOff>291193</xdr:rowOff>
    </xdr:to>
    <xdr:sp macro="" textlink="">
      <xdr:nvSpPr>
        <xdr:cNvPr id="37" name="Rectangle 36">
          <a:extLst>
            <a:ext uri="{FF2B5EF4-FFF2-40B4-BE49-F238E27FC236}">
              <a16:creationId xmlns:a16="http://schemas.microsoft.com/office/drawing/2014/main" id="{ECE1F1B9-4FA4-4066-A879-45AC9B22B93F}"/>
            </a:ext>
          </a:extLst>
        </xdr:cNvPr>
        <xdr:cNvSpPr/>
      </xdr:nvSpPr>
      <xdr:spPr>
        <a:xfrm>
          <a:off x="5080907" y="4495801"/>
          <a:ext cx="1238249" cy="66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E</a:t>
          </a:r>
        </a:p>
      </xdr:txBody>
    </xdr:sp>
    <xdr:clientData/>
  </xdr:twoCellAnchor>
  <xdr:twoCellAnchor>
    <xdr:from>
      <xdr:col>4</xdr:col>
      <xdr:colOff>68035</xdr:colOff>
      <xdr:row>20</xdr:row>
      <xdr:rowOff>5715</xdr:rowOff>
    </xdr:from>
    <xdr:to>
      <xdr:col>5</xdr:col>
      <xdr:colOff>16329</xdr:colOff>
      <xdr:row>20</xdr:row>
      <xdr:rowOff>15648</xdr:rowOff>
    </xdr:to>
    <xdr:cxnSp macro="">
      <xdr:nvCxnSpPr>
        <xdr:cNvPr id="27" name="Straight Connector 26">
          <a:extLst>
            <a:ext uri="{FF2B5EF4-FFF2-40B4-BE49-F238E27FC236}">
              <a16:creationId xmlns:a16="http://schemas.microsoft.com/office/drawing/2014/main" id="{1D78BA57-B27B-4044-BCEE-45ECD50453C6}"/>
            </a:ext>
          </a:extLst>
        </xdr:cNvPr>
        <xdr:cNvCxnSpPr>
          <a:stCxn id="5" idx="3"/>
          <a:endCxn id="33" idx="1"/>
        </xdr:cNvCxnSpPr>
      </xdr:nvCxnSpPr>
      <xdr:spPr>
        <a:xfrm flipV="1">
          <a:off x="2615292" y="4360001"/>
          <a:ext cx="634094" cy="99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567418</xdr:colOff>
      <xdr:row>20</xdr:row>
      <xdr:rowOff>253093</xdr:rowOff>
    </xdr:from>
    <xdr:to>
      <xdr:col>8</xdr:col>
      <xdr:colOff>570139</xdr:colOff>
      <xdr:row>22</xdr:row>
      <xdr:rowOff>108857</xdr:rowOff>
    </xdr:to>
    <xdr:cxnSp macro="">
      <xdr:nvCxnSpPr>
        <xdr:cNvPr id="38" name="Straight Connector 37">
          <a:extLst>
            <a:ext uri="{FF2B5EF4-FFF2-40B4-BE49-F238E27FC236}">
              <a16:creationId xmlns:a16="http://schemas.microsoft.com/office/drawing/2014/main" id="{3AE69E46-EBEC-4BB8-8E71-07C78314E7D7}"/>
            </a:ext>
          </a:extLst>
        </xdr:cNvPr>
        <xdr:cNvCxnSpPr>
          <a:stCxn id="35" idx="0"/>
          <a:endCxn id="37" idx="2"/>
        </xdr:cNvCxnSpPr>
      </xdr:nvCxnSpPr>
      <xdr:spPr>
        <a:xfrm flipV="1">
          <a:off x="5697311" y="4689022"/>
          <a:ext cx="2721" cy="4408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587828</xdr:colOff>
      <xdr:row>19</xdr:row>
      <xdr:rowOff>227240</xdr:rowOff>
    </xdr:from>
    <xdr:to>
      <xdr:col>7</xdr:col>
      <xdr:colOff>563336</xdr:colOff>
      <xdr:row>19</xdr:row>
      <xdr:rowOff>229962</xdr:rowOff>
    </xdr:to>
    <xdr:cxnSp macro="">
      <xdr:nvCxnSpPr>
        <xdr:cNvPr id="41" name="Straight Connector 40">
          <a:extLst>
            <a:ext uri="{FF2B5EF4-FFF2-40B4-BE49-F238E27FC236}">
              <a16:creationId xmlns:a16="http://schemas.microsoft.com/office/drawing/2014/main" id="{D1427A18-6ECA-44E7-8A90-0FA0C1E9D624}"/>
            </a:ext>
          </a:extLst>
        </xdr:cNvPr>
        <xdr:cNvCxnSpPr>
          <a:stCxn id="33" idx="3"/>
          <a:endCxn id="37" idx="1"/>
        </xdr:cNvCxnSpPr>
      </xdr:nvCxnSpPr>
      <xdr:spPr>
        <a:xfrm>
          <a:off x="4425042" y="4826454"/>
          <a:ext cx="655865" cy="27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557894</xdr:colOff>
      <xdr:row>12</xdr:row>
      <xdr:rowOff>81642</xdr:rowOff>
    </xdr:from>
    <xdr:to>
      <xdr:col>14</xdr:col>
      <xdr:colOff>27215</xdr:colOff>
      <xdr:row>15</xdr:row>
      <xdr:rowOff>68035</xdr:rowOff>
    </xdr:to>
    <xdr:sp macro="" textlink="">
      <xdr:nvSpPr>
        <xdr:cNvPr id="2" name="TextBox 1">
          <a:extLst>
            <a:ext uri="{FF2B5EF4-FFF2-40B4-BE49-F238E27FC236}">
              <a16:creationId xmlns:a16="http://schemas.microsoft.com/office/drawing/2014/main" id="{C2D1455A-46A0-41E6-B8E6-464C9B24A73F}"/>
            </a:ext>
          </a:extLst>
        </xdr:cNvPr>
        <xdr:cNvSpPr txBox="1"/>
      </xdr:nvSpPr>
      <xdr:spPr>
        <a:xfrm>
          <a:off x="10014858" y="2517321"/>
          <a:ext cx="1265464" cy="6667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solidFill>
                <a:srgbClr val="FFFF00"/>
              </a:solidFill>
            </a:rPr>
            <a:t>Vendor</a:t>
          </a:r>
        </a:p>
      </xdr:txBody>
    </xdr:sp>
    <xdr:clientData/>
  </xdr:twoCellAnchor>
  <xdr:twoCellAnchor>
    <xdr:from>
      <xdr:col>20</xdr:col>
      <xdr:colOff>157842</xdr:colOff>
      <xdr:row>45</xdr:row>
      <xdr:rowOff>168729</xdr:rowOff>
    </xdr:from>
    <xdr:to>
      <xdr:col>24</xdr:col>
      <xdr:colOff>106136</xdr:colOff>
      <xdr:row>53</xdr:row>
      <xdr:rowOff>38100</xdr:rowOff>
    </xdr:to>
    <xdr:sp macro="" textlink="">
      <xdr:nvSpPr>
        <xdr:cNvPr id="6" name="TextBox 5">
          <a:extLst>
            <a:ext uri="{FF2B5EF4-FFF2-40B4-BE49-F238E27FC236}">
              <a16:creationId xmlns:a16="http://schemas.microsoft.com/office/drawing/2014/main" id="{079C7B2F-D49D-458E-8BD0-E7C30CCB7B3D}"/>
            </a:ext>
          </a:extLst>
        </xdr:cNvPr>
        <xdr:cNvSpPr txBox="1"/>
      </xdr:nvSpPr>
      <xdr:spPr>
        <a:xfrm>
          <a:off x="13547271" y="11990615"/>
          <a:ext cx="2887436" cy="1349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Select vendor:</a:t>
          </a:r>
        </a:p>
        <a:p>
          <a:r>
            <a:rPr lang="en-US" sz="2400" baseline="0"/>
            <a:t>Vendor 2</a:t>
          </a:r>
        </a:p>
        <a:p>
          <a:r>
            <a:rPr lang="en-US" sz="2400" baseline="0"/>
            <a:t>Reliability: 0.9334</a:t>
          </a:r>
        </a:p>
        <a:p>
          <a:r>
            <a:rPr lang="en-US" sz="2400" baseline="0"/>
            <a:t> </a:t>
          </a:r>
          <a:endParaRPr lang="en-US" sz="2400" b="1">
            <a:solidFill>
              <a:srgbClr val="FF0000"/>
            </a:solidFill>
          </a:endParaRPr>
        </a:p>
      </xdr:txBody>
    </xdr:sp>
    <xdr:clientData/>
  </xdr:twoCellAnchor>
  <xdr:twoCellAnchor>
    <xdr:from>
      <xdr:col>10</xdr:col>
      <xdr:colOff>312964</xdr:colOff>
      <xdr:row>18</xdr:row>
      <xdr:rowOff>244929</xdr:rowOff>
    </xdr:from>
    <xdr:to>
      <xdr:col>12</xdr:col>
      <xdr:colOff>0</xdr:colOff>
      <xdr:row>21</xdr:row>
      <xdr:rowOff>27215</xdr:rowOff>
    </xdr:to>
    <xdr:sp macro="" textlink="">
      <xdr:nvSpPr>
        <xdr:cNvPr id="15" name="Rectangle 14">
          <a:extLst>
            <a:ext uri="{FF2B5EF4-FFF2-40B4-BE49-F238E27FC236}">
              <a16:creationId xmlns:a16="http://schemas.microsoft.com/office/drawing/2014/main" id="{74272D16-C193-4D25-94D0-C918964B2FF4}"/>
            </a:ext>
          </a:extLst>
        </xdr:cNvPr>
        <xdr:cNvSpPr/>
      </xdr:nvSpPr>
      <xdr:spPr>
        <a:xfrm>
          <a:off x="6667500" y="4163786"/>
          <a:ext cx="1306286" cy="55789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tx1"/>
              </a:solidFill>
            </a:rPr>
            <a:t>Original</a:t>
          </a:r>
        </a:p>
      </xdr:txBody>
    </xdr:sp>
    <xdr:clientData/>
  </xdr:twoCellAnchor>
  <xdr:twoCellAnchor>
    <xdr:from>
      <xdr:col>10</xdr:col>
      <xdr:colOff>302078</xdr:colOff>
      <xdr:row>22</xdr:row>
      <xdr:rowOff>16328</xdr:rowOff>
    </xdr:from>
    <xdr:to>
      <xdr:col>12</xdr:col>
      <xdr:colOff>0</xdr:colOff>
      <xdr:row>24</xdr:row>
      <xdr:rowOff>43543</xdr:rowOff>
    </xdr:to>
    <xdr:sp macro="" textlink="">
      <xdr:nvSpPr>
        <xdr:cNvPr id="30" name="Rectangle 29">
          <a:extLst>
            <a:ext uri="{FF2B5EF4-FFF2-40B4-BE49-F238E27FC236}">
              <a16:creationId xmlns:a16="http://schemas.microsoft.com/office/drawing/2014/main" id="{73CB0938-E536-4717-BF31-D1A07E23FC0D}"/>
            </a:ext>
          </a:extLst>
        </xdr:cNvPr>
        <xdr:cNvSpPr/>
      </xdr:nvSpPr>
      <xdr:spPr>
        <a:xfrm>
          <a:off x="6656614" y="5037364"/>
          <a:ext cx="1306286" cy="557893"/>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tx1"/>
              </a:solidFill>
            </a:rPr>
            <a:t>Back-up</a:t>
          </a:r>
        </a:p>
      </xdr:txBody>
    </xdr:sp>
    <xdr:clientData/>
  </xdr:twoCellAnchor>
  <xdr:twoCellAnchor>
    <xdr:from>
      <xdr:col>5</xdr:col>
      <xdr:colOff>639536</xdr:colOff>
      <xdr:row>21</xdr:row>
      <xdr:rowOff>1</xdr:rowOff>
    </xdr:from>
    <xdr:to>
      <xdr:col>5</xdr:col>
      <xdr:colOff>642257</xdr:colOff>
      <xdr:row>22</xdr:row>
      <xdr:rowOff>114300</xdr:rowOff>
    </xdr:to>
    <xdr:cxnSp macro="">
      <xdr:nvCxnSpPr>
        <xdr:cNvPr id="19" name="Straight Connector 18">
          <a:extLst>
            <a:ext uri="{FF2B5EF4-FFF2-40B4-BE49-F238E27FC236}">
              <a16:creationId xmlns:a16="http://schemas.microsoft.com/office/drawing/2014/main" id="{B9CBCDB8-86ED-4C73-AA48-709AF0DC044C}"/>
            </a:ext>
          </a:extLst>
        </xdr:cNvPr>
        <xdr:cNvCxnSpPr/>
      </xdr:nvCxnSpPr>
      <xdr:spPr>
        <a:xfrm flipV="1">
          <a:off x="3810000" y="4694465"/>
          <a:ext cx="2721" cy="4408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1208314</xdr:colOff>
      <xdr:row>46</xdr:row>
      <xdr:rowOff>0</xdr:rowOff>
    </xdr:from>
    <xdr:to>
      <xdr:col>19</xdr:col>
      <xdr:colOff>13607</xdr:colOff>
      <xdr:row>53</xdr:row>
      <xdr:rowOff>54428</xdr:rowOff>
    </xdr:to>
    <xdr:sp macro="" textlink="">
      <xdr:nvSpPr>
        <xdr:cNvPr id="20" name="TextBox 19">
          <a:extLst>
            <a:ext uri="{FF2B5EF4-FFF2-40B4-BE49-F238E27FC236}">
              <a16:creationId xmlns:a16="http://schemas.microsoft.com/office/drawing/2014/main" id="{80C128B8-70E1-468B-AAF8-DAE0CF09F6C2}"/>
            </a:ext>
          </a:extLst>
        </xdr:cNvPr>
        <xdr:cNvSpPr txBox="1"/>
      </xdr:nvSpPr>
      <xdr:spPr>
        <a:xfrm>
          <a:off x="9862457" y="12006943"/>
          <a:ext cx="2887436" cy="1349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aseline="0"/>
            <a:t>Vendors 1 and 3</a:t>
          </a:r>
        </a:p>
        <a:p>
          <a:r>
            <a:rPr lang="en-US" sz="2400" baseline="0"/>
            <a:t>should be eliminated </a:t>
          </a:r>
          <a:endParaRPr lang="en-US" sz="24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474662</xdr:colOff>
      <xdr:row>1</xdr:row>
      <xdr:rowOff>131762</xdr:rowOff>
    </xdr:from>
    <xdr:to>
      <xdr:col>10</xdr:col>
      <xdr:colOff>296334</xdr:colOff>
      <xdr:row>5</xdr:row>
      <xdr:rowOff>74613</xdr:rowOff>
    </xdr:to>
    <xdr:sp macro="" textlink="">
      <xdr:nvSpPr>
        <xdr:cNvPr id="2" name="Rounded Rectangle 4">
          <a:extLst>
            <a:ext uri="{FF2B5EF4-FFF2-40B4-BE49-F238E27FC236}">
              <a16:creationId xmlns:a16="http://schemas.microsoft.com/office/drawing/2014/main" id="{766F8275-6377-4DC7-8E94-DFAE13FD5E9A}"/>
            </a:ext>
          </a:extLst>
        </xdr:cNvPr>
        <xdr:cNvSpPr/>
      </xdr:nvSpPr>
      <xdr:spPr>
        <a:xfrm>
          <a:off x="2354262" y="318029"/>
          <a:ext cx="4207405" cy="68791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baseline="0">
              <a:solidFill>
                <a:schemeClr val="accent4">
                  <a:lumMod val="50000"/>
                </a:schemeClr>
              </a:solidFill>
              <a:latin typeface="Lucida Bright" panose="02040602050505020304" pitchFamily="18" charset="0"/>
              <a:cs typeface="FrankRuehl" panose="020E0503060101010101" pitchFamily="34" charset="-79"/>
            </a:rPr>
            <a:t> Problem </a:t>
          </a:r>
          <a:r>
            <a:rPr lang="en-US" sz="3200" b="0" i="0" baseline="0">
              <a:solidFill>
                <a:srgbClr val="C00000"/>
              </a:solidFill>
              <a:latin typeface="Lucida Bright" panose="02040602050505020304" pitchFamily="18" charset="0"/>
              <a:cs typeface="FrankRuehl" panose="020E0503060101010101" pitchFamily="34" charset="-79"/>
            </a:rPr>
            <a:t>7</a:t>
          </a:r>
          <a:r>
            <a:rPr lang="en-US" sz="3200" b="0" i="0" baseline="0">
              <a:solidFill>
                <a:schemeClr val="accent4">
                  <a:lumMod val="50000"/>
                </a:schemeClr>
              </a:solidFill>
              <a:latin typeface="Lucida Bright" panose="02040602050505020304" pitchFamily="18" charset="0"/>
              <a:cs typeface="FrankRuehl" panose="020E0503060101010101" pitchFamily="34" charset="-79"/>
            </a:rPr>
            <a:t> </a:t>
          </a:r>
          <a:endParaRPr lang="en-US" sz="3200" b="0" i="0">
            <a:solidFill>
              <a:schemeClr val="accent4">
                <a:lumMod val="50000"/>
              </a:schemeClr>
            </a:solidFill>
            <a:latin typeface="Lucida Bright" panose="02040602050505020304" pitchFamily="18" charset="0"/>
            <a:cs typeface="FrankRuehl" panose="020E0503060101010101" pitchFamily="34" charset="-79"/>
          </a:endParaRPr>
        </a:p>
      </xdr:txBody>
    </xdr:sp>
    <xdr:clientData/>
  </xdr:twoCellAnchor>
  <xdr:twoCellAnchor>
    <xdr:from>
      <xdr:col>13</xdr:col>
      <xdr:colOff>313531</xdr:colOff>
      <xdr:row>1</xdr:row>
      <xdr:rowOff>134938</xdr:rowOff>
    </xdr:from>
    <xdr:to>
      <xdr:col>19</xdr:col>
      <xdr:colOff>204371</xdr:colOff>
      <xdr:row>5</xdr:row>
      <xdr:rowOff>95250</xdr:rowOff>
    </xdr:to>
    <xdr:sp macro="" textlink="">
      <xdr:nvSpPr>
        <xdr:cNvPr id="4" name="Rounded Rectangle 4">
          <a:extLst>
            <a:ext uri="{FF2B5EF4-FFF2-40B4-BE49-F238E27FC236}">
              <a16:creationId xmlns:a16="http://schemas.microsoft.com/office/drawing/2014/main" id="{8860A315-23AC-43B8-886E-5B1C24CEC8D8}"/>
            </a:ext>
          </a:extLst>
        </xdr:cNvPr>
        <xdr:cNvSpPr/>
      </xdr:nvSpPr>
      <xdr:spPr>
        <a:xfrm>
          <a:off x="8367871" y="317818"/>
          <a:ext cx="2626420" cy="69183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Workspace</a:t>
          </a:r>
        </a:p>
      </xdr:txBody>
    </xdr:sp>
    <xdr:clientData/>
  </xdr:twoCellAnchor>
  <xdr:twoCellAnchor>
    <xdr:from>
      <xdr:col>0</xdr:col>
      <xdr:colOff>285751</xdr:colOff>
      <xdr:row>0</xdr:row>
      <xdr:rowOff>142875</xdr:rowOff>
    </xdr:from>
    <xdr:to>
      <xdr:col>2</xdr:col>
      <xdr:colOff>404812</xdr:colOff>
      <xdr:row>7</xdr:row>
      <xdr:rowOff>11906</xdr:rowOff>
    </xdr:to>
    <xdr:sp macro="" textlink="">
      <xdr:nvSpPr>
        <xdr:cNvPr id="6" name="Left Arrow 1">
          <a:hlinkClick xmlns:r="http://schemas.openxmlformats.org/officeDocument/2006/relationships" r:id="rId1"/>
          <a:extLst>
            <a:ext uri="{FF2B5EF4-FFF2-40B4-BE49-F238E27FC236}">
              <a16:creationId xmlns:a16="http://schemas.microsoft.com/office/drawing/2014/main" id="{55E32125-6511-4F19-ACF1-5100CA27E79F}"/>
            </a:ext>
          </a:extLst>
        </xdr:cNvPr>
        <xdr:cNvSpPr/>
      </xdr:nvSpPr>
      <xdr:spPr>
        <a:xfrm>
          <a:off x="285751" y="142875"/>
          <a:ext cx="1368741" cy="114919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C000"/>
              </a:solidFill>
              <a:latin typeface="Lucida Bright" panose="02040602050505020304" pitchFamily="18" charset="0"/>
              <a:cs typeface="FrankRuehl" panose="020E0503060101010101" pitchFamily="34" charset="-79"/>
            </a:rPr>
            <a:t>Back</a:t>
          </a:r>
        </a:p>
      </xdr:txBody>
    </xdr:sp>
    <xdr:clientData/>
  </xdr:twoCellAnchor>
  <xdr:twoCellAnchor>
    <xdr:from>
      <xdr:col>20</xdr:col>
      <xdr:colOff>213517</xdr:colOff>
      <xdr:row>1</xdr:row>
      <xdr:rowOff>140759</xdr:rowOff>
    </xdr:from>
    <xdr:to>
      <xdr:col>24</xdr:col>
      <xdr:colOff>415356</xdr:colOff>
      <xdr:row>5</xdr:row>
      <xdr:rowOff>132293</xdr:rowOff>
    </xdr:to>
    <xdr:sp macro="" textlink="">
      <xdr:nvSpPr>
        <xdr:cNvPr id="8" name="Rounded Rectangle 4">
          <a:hlinkClick xmlns:r="http://schemas.openxmlformats.org/officeDocument/2006/relationships" r:id="rId2"/>
          <a:extLst>
            <a:ext uri="{FF2B5EF4-FFF2-40B4-BE49-F238E27FC236}">
              <a16:creationId xmlns:a16="http://schemas.microsoft.com/office/drawing/2014/main" id="{32F45332-E07A-49E3-8CCC-DE08C36389BB}"/>
            </a:ext>
          </a:extLst>
        </xdr:cNvPr>
        <xdr:cNvSpPr/>
      </xdr:nvSpPr>
      <xdr:spPr>
        <a:xfrm>
          <a:off x="13143705" y="331259"/>
          <a:ext cx="2464026" cy="753534"/>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002060"/>
              </a:solidFill>
              <a:latin typeface="Lucida Bright" panose="02040602050505020304" pitchFamily="18" charset="0"/>
            </a:rPr>
            <a:t>Check</a:t>
          </a:r>
        </a:p>
      </xdr:txBody>
    </xdr:sp>
    <xdr:clientData/>
  </xdr:twoCellAnchor>
  <xdr:twoCellAnchor>
    <xdr:from>
      <xdr:col>0</xdr:col>
      <xdr:colOff>552111</xdr:colOff>
      <xdr:row>10</xdr:row>
      <xdr:rowOff>93550</xdr:rowOff>
    </xdr:from>
    <xdr:to>
      <xdr:col>12</xdr:col>
      <xdr:colOff>519453</xdr:colOff>
      <xdr:row>22</xdr:row>
      <xdr:rowOff>146276</xdr:rowOff>
    </xdr:to>
    <xdr:sp macro="" textlink="">
      <xdr:nvSpPr>
        <xdr:cNvPr id="7" name="TextBox 6">
          <a:extLst>
            <a:ext uri="{FF2B5EF4-FFF2-40B4-BE49-F238E27FC236}">
              <a16:creationId xmlns:a16="http://schemas.microsoft.com/office/drawing/2014/main" id="{0EF15C08-B60A-414C-B505-6E2FFFD17099}"/>
            </a:ext>
          </a:extLst>
        </xdr:cNvPr>
        <xdr:cNvSpPr txBox="1"/>
      </xdr:nvSpPr>
      <xdr:spPr>
        <a:xfrm>
          <a:off x="552111" y="1998550"/>
          <a:ext cx="8087405" cy="266019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9 minutes of service?</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10" name="Straight Connector 9">
          <a:extLst>
            <a:ext uri="{FF2B5EF4-FFF2-40B4-BE49-F238E27FC236}">
              <a16:creationId xmlns:a16="http://schemas.microsoft.com/office/drawing/2014/main" id="{C49CA13F-1585-4112-90ED-28CAE1CB5B22}"/>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605520</xdr:colOff>
      <xdr:row>1</xdr:row>
      <xdr:rowOff>53408</xdr:rowOff>
    </xdr:from>
    <xdr:to>
      <xdr:col>3</xdr:col>
      <xdr:colOff>333375</xdr:colOff>
      <xdr:row>6</xdr:row>
      <xdr:rowOff>23813</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C9E09481-8ECD-4857-94E3-35743AA1A84A}"/>
            </a:ext>
          </a:extLst>
        </xdr:cNvPr>
        <xdr:cNvSpPr/>
      </xdr:nvSpPr>
      <xdr:spPr>
        <a:xfrm>
          <a:off x="605520" y="243908"/>
          <a:ext cx="1549511" cy="922905"/>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twoCellAnchor>
    <xdr:from>
      <xdr:col>4</xdr:col>
      <xdr:colOff>458333</xdr:colOff>
      <xdr:row>1</xdr:row>
      <xdr:rowOff>96384</xdr:rowOff>
    </xdr:from>
    <xdr:to>
      <xdr:col>14</xdr:col>
      <xdr:colOff>228599</xdr:colOff>
      <xdr:row>5</xdr:row>
      <xdr:rowOff>114301</xdr:rowOff>
    </xdr:to>
    <xdr:sp macro="" textlink="">
      <xdr:nvSpPr>
        <xdr:cNvPr id="3" name="Rounded Rectangle 4">
          <a:extLst>
            <a:ext uri="{FF2B5EF4-FFF2-40B4-BE49-F238E27FC236}">
              <a16:creationId xmlns:a16="http://schemas.microsoft.com/office/drawing/2014/main" id="{91FF34F9-2CD9-418C-9EBC-2E41B4A620B6}"/>
            </a:ext>
          </a:extLst>
        </xdr:cNvPr>
        <xdr:cNvSpPr/>
      </xdr:nvSpPr>
      <xdr:spPr>
        <a:xfrm>
          <a:off x="2957693" y="279264"/>
          <a:ext cx="5950086" cy="74943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baseline="0">
              <a:solidFill>
                <a:srgbClr val="FF0000"/>
              </a:solidFill>
              <a:latin typeface="Lucida Bright" panose="02040602050505020304" pitchFamily="18" charset="0"/>
              <a:cs typeface="FrankRuehl" panose="020E0503060101010101" pitchFamily="34" charset="-79"/>
            </a:rPr>
            <a:t>Check</a:t>
          </a:r>
          <a:r>
            <a:rPr lang="en-US" sz="3600" b="0" i="0" baseline="0">
              <a:solidFill>
                <a:schemeClr val="accent4">
                  <a:lumMod val="50000"/>
                </a:schemeClr>
              </a:solidFill>
              <a:latin typeface="Lucida Bright" panose="02040602050505020304" pitchFamily="18" charset="0"/>
              <a:cs typeface="FrankRuehl" panose="020E0503060101010101" pitchFamily="34" charset="-79"/>
            </a:rPr>
            <a:t> Problem </a:t>
          </a:r>
          <a:r>
            <a:rPr lang="en-US" sz="3600" b="0" i="0" baseline="0">
              <a:solidFill>
                <a:srgbClr val="C00000"/>
              </a:solidFill>
              <a:latin typeface="Lucida Bright" panose="02040602050505020304" pitchFamily="18" charset="0"/>
              <a:cs typeface="FrankRuehl" panose="020E0503060101010101" pitchFamily="34" charset="-79"/>
            </a:rPr>
            <a:t>7</a:t>
          </a:r>
          <a:endParaRPr lang="en-US" sz="3200" b="0" i="0">
            <a:solidFill>
              <a:srgbClr val="C00000"/>
            </a:solidFill>
            <a:latin typeface="Lucida Bright" panose="02040602050505020304" pitchFamily="18" charset="0"/>
            <a:cs typeface="FrankRuehl" panose="020E0503060101010101" pitchFamily="34" charset="-79"/>
          </a:endParaRPr>
        </a:p>
      </xdr:txBody>
    </xdr:sp>
    <xdr:clientData/>
  </xdr:twoCellAnchor>
  <xdr:twoCellAnchor>
    <xdr:from>
      <xdr:col>15</xdr:col>
      <xdr:colOff>408780</xdr:colOff>
      <xdr:row>1</xdr:row>
      <xdr:rowOff>12474</xdr:rowOff>
    </xdr:from>
    <xdr:to>
      <xdr:col>22</xdr:col>
      <xdr:colOff>109120</xdr:colOff>
      <xdr:row>5</xdr:row>
      <xdr:rowOff>68036</xdr:rowOff>
    </xdr:to>
    <xdr:sp macro="" textlink="">
      <xdr:nvSpPr>
        <xdr:cNvPr id="6" name="Rounded Rectangle 4">
          <a:extLst>
            <a:ext uri="{FF2B5EF4-FFF2-40B4-BE49-F238E27FC236}">
              <a16:creationId xmlns:a16="http://schemas.microsoft.com/office/drawing/2014/main" id="{3D43C42B-D3D7-4AB0-A04A-E01C7926B3E5}"/>
            </a:ext>
          </a:extLst>
        </xdr:cNvPr>
        <xdr:cNvSpPr/>
      </xdr:nvSpPr>
      <xdr:spPr>
        <a:xfrm>
          <a:off x="9712800" y="195354"/>
          <a:ext cx="3639880" cy="787082"/>
        </a:xfrm>
        <a:prstGeom prst="roundRect">
          <a:avLst/>
        </a:prstGeom>
        <a:solidFill>
          <a:srgbClr val="C00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Solution</a:t>
          </a:r>
        </a:p>
      </xdr:txBody>
    </xdr:sp>
    <xdr:clientData/>
  </xdr:twoCellAnchor>
  <xdr:twoCellAnchor>
    <xdr:from>
      <xdr:col>0</xdr:col>
      <xdr:colOff>367392</xdr:colOff>
      <xdr:row>7</xdr:row>
      <xdr:rowOff>108858</xdr:rowOff>
    </xdr:from>
    <xdr:to>
      <xdr:col>12</xdr:col>
      <xdr:colOff>353785</xdr:colOff>
      <xdr:row>18</xdr:row>
      <xdr:rowOff>27214</xdr:rowOff>
    </xdr:to>
    <xdr:sp macro="" textlink="">
      <xdr:nvSpPr>
        <xdr:cNvPr id="7" name="TextBox 6">
          <a:extLst>
            <a:ext uri="{FF2B5EF4-FFF2-40B4-BE49-F238E27FC236}">
              <a16:creationId xmlns:a16="http://schemas.microsoft.com/office/drawing/2014/main" id="{32765706-9ADA-45EC-A183-824A141F9CF7}"/>
            </a:ext>
          </a:extLst>
        </xdr:cNvPr>
        <xdr:cNvSpPr txBox="1"/>
      </xdr:nvSpPr>
      <xdr:spPr>
        <a:xfrm>
          <a:off x="367392" y="1442358"/>
          <a:ext cx="8150679" cy="2911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9 minutes of service?</a:t>
          </a:r>
        </a:p>
      </xdr:txBody>
    </xdr:sp>
    <xdr:clientData/>
  </xdr:twoCellAnchor>
  <xdr:twoCellAnchor>
    <xdr:from>
      <xdr:col>0</xdr:col>
      <xdr:colOff>359229</xdr:colOff>
      <xdr:row>19</xdr:row>
      <xdr:rowOff>2725</xdr:rowOff>
    </xdr:from>
    <xdr:to>
      <xdr:col>12</xdr:col>
      <xdr:colOff>326572</xdr:colOff>
      <xdr:row>36</xdr:row>
      <xdr:rowOff>40821</xdr:rowOff>
    </xdr:to>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9F3D2FFC-6104-4BE2-925B-3678B6286659}"/>
                </a:ext>
              </a:extLst>
            </xdr:cNvPr>
            <xdr:cNvSpPr txBox="1"/>
          </xdr:nvSpPr>
          <xdr:spPr>
            <a:xfrm>
              <a:off x="359229" y="4669975"/>
              <a:ext cx="8131629" cy="533127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000" i="1" baseline="0">
                          <a:solidFill>
                            <a:schemeClr val="tx2">
                              <a:lumMod val="50000"/>
                            </a:schemeClr>
                          </a:solidFill>
                          <a:latin typeface="Cambria Math" panose="02040503050406030204" pitchFamily="18" charset="0"/>
                          <a:ea typeface="+mn-ea"/>
                          <a:cs typeface="+mn-cs"/>
                        </a:rPr>
                      </m:ctrlPr>
                    </m:sSupPr>
                    <m:e>
                      <m:r>
                        <a:rPr lang="en-US" sz="2000" i="1" baseline="0">
                          <a:solidFill>
                            <a:schemeClr val="tx2">
                              <a:lumMod val="50000"/>
                            </a:schemeClr>
                          </a:solidFill>
                          <a:latin typeface="Cambria Math" panose="02040503050406030204" pitchFamily="18" charset="0"/>
                          <a:ea typeface="+mn-ea"/>
                          <a:cs typeface="+mn-cs"/>
                        </a:rPr>
                        <m:t>𝑒</m:t>
                      </m:r>
                    </m:e>
                    <m:sup>
                      <m:r>
                        <a:rPr lang="en-US" sz="2000" i="1" baseline="0">
                          <a:solidFill>
                            <a:schemeClr val="tx2">
                              <a:lumMod val="50000"/>
                            </a:schemeClr>
                          </a:solidFill>
                          <a:latin typeface="Cambria Math" panose="02040503050406030204" pitchFamily="18" charset="0"/>
                          <a:ea typeface="+mn-ea"/>
                          <a:cs typeface="+mn-cs"/>
                        </a:rPr>
                        <m:t>−</m:t>
                      </m:r>
                      <m:r>
                        <m:rPr>
                          <m:sty m:val="p"/>
                        </m:rPr>
                        <a:rPr lang="el-GR" sz="2000" i="1" baseline="0">
                          <a:solidFill>
                            <a:schemeClr val="tx2">
                              <a:lumMod val="50000"/>
                            </a:schemeClr>
                          </a:solidFill>
                          <a:latin typeface="Cambria Math" panose="02040503050406030204" pitchFamily="18" charset="0"/>
                          <a:ea typeface="+mn-ea"/>
                          <a:cs typeface="+mn-cs"/>
                        </a:rPr>
                        <m:t>μ</m:t>
                      </m:r>
                      <m:r>
                        <a:rPr lang="en-US" sz="2000" b="0" i="1" baseline="0">
                          <a:solidFill>
                            <a:schemeClr val="tx2">
                              <a:lumMod val="50000"/>
                            </a:schemeClr>
                          </a:solidFill>
                          <a:latin typeface="Cambria Math" panose="02040503050406030204" pitchFamily="18" charset="0"/>
                          <a:ea typeface="+mn-ea"/>
                          <a:cs typeface="+mn-cs"/>
                        </a:rPr>
                        <m:t>𝑇</m:t>
                      </m:r>
                    </m:sup>
                  </m:sSup>
                </m:oMath>
              </a14:m>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Choice>
      <mc:Fallback xmlns="">
        <xdr:sp macro="" textlink="">
          <xdr:nvSpPr>
            <xdr:cNvPr id="22" name="TextBox 21">
              <a:extLst>
                <a:ext uri="{FF2B5EF4-FFF2-40B4-BE49-F238E27FC236}">
                  <a16:creationId xmlns:a16="http://schemas.microsoft.com/office/drawing/2014/main" id="{9F3D2FFC-6104-4BE2-925B-3678B6286659}"/>
                </a:ext>
              </a:extLst>
            </xdr:cNvPr>
            <xdr:cNvSpPr txBox="1"/>
          </xdr:nvSpPr>
          <xdr:spPr>
            <a:xfrm>
              <a:off x="359229" y="4669975"/>
              <a:ext cx="8131629" cy="533127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000" i="0" baseline="0">
                  <a:solidFill>
                    <a:schemeClr val="tx2">
                      <a:lumMod val="50000"/>
                    </a:schemeClr>
                  </a:solidFill>
                  <a:latin typeface="Cambria Math" panose="02040503050406030204" pitchFamily="18" charset="0"/>
                  <a:ea typeface="+mn-ea"/>
                  <a:cs typeface="+mn-cs"/>
                </a:rPr>
                <a:t>𝑒^(−</a:t>
              </a:r>
              <a:r>
                <a:rPr lang="el-GR" sz="2000" i="0" baseline="0">
                  <a:solidFill>
                    <a:schemeClr val="tx2">
                      <a:lumMod val="50000"/>
                    </a:schemeClr>
                  </a:solidFill>
                  <a:latin typeface="Cambria Math" panose="02040503050406030204" pitchFamily="18" charset="0"/>
                  <a:ea typeface="+mn-ea"/>
                  <a:cs typeface="+mn-cs"/>
                </a:rPr>
                <a:t>μ</a:t>
              </a:r>
              <a:r>
                <a:rPr lang="en-US" sz="2000" b="0" i="0" baseline="0">
                  <a:solidFill>
                    <a:schemeClr val="tx2">
                      <a:lumMod val="50000"/>
                    </a:schemeClr>
                  </a:solidFill>
                  <a:latin typeface="Cambria Math" panose="02040503050406030204" pitchFamily="18" charset="0"/>
                  <a:ea typeface="+mn-ea"/>
                  <a:cs typeface="+mn-cs"/>
                </a:rPr>
                <a:t>𝑇)</a:t>
              </a:r>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Fallback>
    </mc:AlternateContent>
    <xdr:clientData/>
  </xdr:twoCellAnchor>
  <xdr:twoCellAnchor>
    <xdr:from>
      <xdr:col>13</xdr:col>
      <xdr:colOff>54430</xdr:colOff>
      <xdr:row>7</xdr:row>
      <xdr:rowOff>122466</xdr:rowOff>
    </xdr:from>
    <xdr:to>
      <xdr:col>25</xdr:col>
      <xdr:colOff>381000</xdr:colOff>
      <xdr:row>26</xdr:row>
      <xdr:rowOff>108859</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62AED45C-9720-4D85-A847-10398F828DA6}"/>
                </a:ext>
              </a:extLst>
            </xdr:cNvPr>
            <xdr:cNvSpPr txBox="1"/>
          </xdr:nvSpPr>
          <xdr:spPr>
            <a:xfrm>
              <a:off x="8831037" y="1455966"/>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400" i="1" baseline="0">
                          <a:solidFill>
                            <a:schemeClr val="tx2">
                              <a:lumMod val="50000"/>
                            </a:schemeClr>
                          </a:solidFill>
                          <a:latin typeface="Cambria Math" panose="02040503050406030204" pitchFamily="18" charset="0"/>
                          <a:ea typeface="+mn-ea"/>
                          <a:cs typeface="+mn-cs"/>
                        </a:rPr>
                      </m:ctrlPr>
                    </m:sSupPr>
                    <m:e>
                      <m:r>
                        <a:rPr lang="en-US" sz="2400" i="1" baseline="0">
                          <a:solidFill>
                            <a:schemeClr val="tx2">
                              <a:lumMod val="50000"/>
                            </a:schemeClr>
                          </a:solidFill>
                          <a:latin typeface="Cambria Math" panose="02040503050406030204" pitchFamily="18" charset="0"/>
                          <a:ea typeface="+mn-ea"/>
                          <a:cs typeface="+mn-cs"/>
                        </a:rPr>
                        <m:t>𝑒</m:t>
                      </m:r>
                    </m:e>
                    <m:sup>
                      <m:r>
                        <a:rPr lang="en-US" sz="2400" i="1" baseline="0">
                          <a:solidFill>
                            <a:schemeClr val="tx2">
                              <a:lumMod val="50000"/>
                            </a:schemeClr>
                          </a:solidFill>
                          <a:latin typeface="Cambria Math" panose="02040503050406030204" pitchFamily="18" charset="0"/>
                          <a:ea typeface="+mn-ea"/>
                          <a:cs typeface="+mn-cs"/>
                        </a:rPr>
                        <m:t>−</m:t>
                      </m:r>
                      <m:r>
                        <m:rPr>
                          <m:sty m:val="p"/>
                        </m:rPr>
                        <a:rPr lang="el-GR" sz="2400" i="1" baseline="0">
                          <a:solidFill>
                            <a:schemeClr val="tx2">
                              <a:lumMod val="50000"/>
                            </a:schemeClr>
                          </a:solidFill>
                          <a:latin typeface="Cambria Math" panose="02040503050406030204" pitchFamily="18" charset="0"/>
                          <a:ea typeface="+mn-ea"/>
                          <a:cs typeface="+mn-cs"/>
                        </a:rPr>
                        <m:t>μ</m:t>
                      </m:r>
                      <m:r>
                        <a:rPr lang="en-US" sz="2400" b="0" i="1" baseline="0">
                          <a:solidFill>
                            <a:schemeClr val="tx2">
                              <a:lumMod val="50000"/>
                            </a:schemeClr>
                          </a:solidFill>
                          <a:latin typeface="Cambria Math" panose="02040503050406030204" pitchFamily="18" charset="0"/>
                          <a:ea typeface="+mn-ea"/>
                          <a:cs typeface="+mn-cs"/>
                        </a:rPr>
                        <m:t>𝑇</m:t>
                      </m:r>
                    </m:sup>
                  </m:sSup>
                </m:oMath>
              </a14:m>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9 minutes = 9/60 = </a:t>
              </a:r>
              <a:r>
                <a:rPr lang="en-US" sz="2000" b="1" baseline="0">
                  <a:solidFill>
                    <a:srgbClr val="C00000"/>
                  </a:solidFill>
                  <a:latin typeface="Lucida Bright" panose="02040602050505020304" pitchFamily="18" charset="0"/>
                  <a:ea typeface="+mn-ea"/>
                  <a:cs typeface="Times New Roman" panose="02020603050405020304" pitchFamily="18" charset="0"/>
                </a:rPr>
                <a:t>0.15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0.15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 </m:t>
                      </m:r>
                      <m:r>
                        <a:rPr lang="en-US" sz="2400" i="1" baseline="0">
                          <a:solidFill>
                            <a:schemeClr val="dk1"/>
                          </a:solidFill>
                          <a:effectLst/>
                          <a:latin typeface="Cambria Math" panose="02040503050406030204" pitchFamily="18" charset="0"/>
                          <a:ea typeface="+mn-ea"/>
                          <a:cs typeface="+mn-cs"/>
                        </a:rPr>
                        <m:t>𝑒</m:t>
                      </m:r>
                    </m:e>
                    <m:sup>
                      <m:r>
                        <a:rPr lang="en-US" sz="2400" i="1" baseline="0">
                          <a:solidFill>
                            <a:schemeClr val="dk1"/>
                          </a:solidFill>
                          <a:effectLst/>
                          <a:latin typeface="Cambria Math" panose="02040503050406030204" pitchFamily="18" charset="0"/>
                          <a:ea typeface="+mn-ea"/>
                          <a:cs typeface="+mn-cs"/>
                        </a:rPr>
                        <m:t>−</m:t>
                      </m:r>
                      <m:r>
                        <m:rPr>
                          <m:sty m:val="p"/>
                        </m:rPr>
                        <a:rPr lang="el-GR" sz="2400" i="1" baseline="0">
                          <a:solidFill>
                            <a:schemeClr val="dk1"/>
                          </a:solidFill>
                          <a:effectLst/>
                          <a:latin typeface="Cambria Math" panose="02040503050406030204" pitchFamily="18" charset="0"/>
                          <a:ea typeface="+mn-ea"/>
                          <a:cs typeface="+mn-cs"/>
                        </a:rPr>
                        <m:t>μ</m:t>
                      </m:r>
                      <m:r>
                        <a:rPr lang="en-US" sz="2400" b="0" i="1" baseline="0">
                          <a:solidFill>
                            <a:schemeClr val="dk1"/>
                          </a:solidFill>
                          <a:effectLst/>
                          <a:latin typeface="Cambria Math" panose="02040503050406030204" pitchFamily="18" charset="0"/>
                          <a:ea typeface="+mn-ea"/>
                          <a:cs typeface="+mn-cs"/>
                        </a:rPr>
                        <m:t>𝑇</m:t>
                      </m:r>
                    </m:sup>
                  </m:sSup>
                </m:oMath>
              </a14:m>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14:m>
                <m:oMath xmlns:m="http://schemas.openxmlformats.org/officeDocument/2006/math">
                  <m:sSup>
                    <m:sSupPr>
                      <m:ctrlPr>
                        <a:rPr lang="en-US" sz="200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 </m:t>
                      </m:r>
                      <m:r>
                        <a:rPr lang="en-US" sz="2000" i="1" baseline="0">
                          <a:solidFill>
                            <a:schemeClr val="dk1"/>
                          </a:solidFill>
                          <a:effectLst/>
                          <a:latin typeface="Cambria Math" panose="02040503050406030204" pitchFamily="18" charset="0"/>
                          <a:ea typeface="+mn-ea"/>
                          <a:cs typeface="+mn-cs"/>
                        </a:rPr>
                        <m:t>𝑒</m:t>
                      </m:r>
                    </m:e>
                    <m:sup>
                      <m:r>
                        <a:rPr lang="en-US" sz="2000" i="1" baseline="0">
                          <a:solidFill>
                            <a:schemeClr val="dk1"/>
                          </a:solidFill>
                          <a:effectLst/>
                          <a:latin typeface="Cambria Math" panose="02040503050406030204" pitchFamily="18" charset="0"/>
                          <a:ea typeface="+mn-ea"/>
                          <a:cs typeface="+mn-cs"/>
                        </a:rPr>
                        <m:t>−</m:t>
                      </m:r>
                      <m:r>
                        <a:rPr lang="en-US" sz="2000" b="0" i="1" baseline="0">
                          <a:solidFill>
                            <a:schemeClr val="dk1"/>
                          </a:solidFill>
                          <a:effectLst/>
                          <a:latin typeface="Cambria Math" panose="02040503050406030204" pitchFamily="18" charset="0"/>
                          <a:ea typeface="+mn-ea"/>
                          <a:cs typeface="+mn-cs"/>
                        </a:rPr>
                        <m:t>3(0.15)</m:t>
                      </m:r>
                    </m:sup>
                  </m:sSup>
                  <m:r>
                    <a:rPr lang="en-US" sz="2000" b="0" i="0" baseline="0">
                      <a:solidFill>
                        <a:schemeClr val="dk1"/>
                      </a:solidFill>
                      <a:effectLst/>
                      <a:latin typeface="Cambria Math" panose="02040503050406030204" pitchFamily="18" charset="0"/>
                      <a:ea typeface="+mn-ea"/>
                      <a:cs typeface="+mn-cs"/>
                    </a:rPr>
                    <m:t>=</m:t>
                  </m:r>
                  <m:r>
                    <a:rPr lang="en-US" sz="2000" b="1" i="0" baseline="0">
                      <a:solidFill>
                        <a:srgbClr val="C00000"/>
                      </a:solidFill>
                      <a:effectLst/>
                      <a:latin typeface="Cambria Math" panose="02040503050406030204" pitchFamily="18" charset="0"/>
                      <a:ea typeface="+mn-ea"/>
                      <a:cs typeface="+mn-cs"/>
                    </a:rPr>
                    <m:t>𝟎</m:t>
                  </m:r>
                  <m:r>
                    <a:rPr lang="en-US" sz="2000" b="1" i="0" baseline="0">
                      <a:solidFill>
                        <a:srgbClr val="C00000"/>
                      </a:solidFill>
                      <a:effectLst/>
                      <a:latin typeface="Cambria Math" panose="02040503050406030204" pitchFamily="18" charset="0"/>
                      <a:ea typeface="+mn-ea"/>
                      <a:cs typeface="+mn-cs"/>
                    </a:rPr>
                    <m:t>.</m:t>
                  </m:r>
                  <m:r>
                    <a:rPr lang="en-US" sz="2000" b="1" i="0" baseline="0">
                      <a:solidFill>
                        <a:srgbClr val="C00000"/>
                      </a:solidFill>
                      <a:effectLst/>
                      <a:latin typeface="Cambria Math" panose="02040503050406030204" pitchFamily="18" charset="0"/>
                      <a:ea typeface="+mn-ea"/>
                      <a:cs typeface="+mn-cs"/>
                    </a:rPr>
                    <m:t>𝟑𝟔𝟐𝟒</m:t>
                  </m:r>
                </m:oMath>
              </a14:m>
              <a:endParaRPr lang="en-US" sz="20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Choice>
      <mc:Fallback xmlns="">
        <xdr:sp macro="" textlink="">
          <xdr:nvSpPr>
            <xdr:cNvPr id="23" name="TextBox 22">
              <a:extLst>
                <a:ext uri="{FF2B5EF4-FFF2-40B4-BE49-F238E27FC236}">
                  <a16:creationId xmlns:a16="http://schemas.microsoft.com/office/drawing/2014/main" id="{62AED45C-9720-4D85-A847-10398F828DA6}"/>
                </a:ext>
              </a:extLst>
            </xdr:cNvPr>
            <xdr:cNvSpPr txBox="1"/>
          </xdr:nvSpPr>
          <xdr:spPr>
            <a:xfrm>
              <a:off x="8831037" y="1455966"/>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400" i="0" baseline="0">
                  <a:solidFill>
                    <a:schemeClr val="tx2">
                      <a:lumMod val="50000"/>
                    </a:schemeClr>
                  </a:solidFill>
                  <a:latin typeface="Cambria Math" panose="02040503050406030204" pitchFamily="18" charset="0"/>
                  <a:ea typeface="+mn-ea"/>
                  <a:cs typeface="+mn-cs"/>
                </a:rPr>
                <a:t>𝑒^(−</a:t>
              </a:r>
              <a:r>
                <a:rPr lang="el-GR" sz="2400" i="0" baseline="0">
                  <a:solidFill>
                    <a:schemeClr val="tx2">
                      <a:lumMod val="50000"/>
                    </a:schemeClr>
                  </a:solidFill>
                  <a:latin typeface="Cambria Math" panose="02040503050406030204" pitchFamily="18" charset="0"/>
                  <a:ea typeface="+mn-ea"/>
                  <a:cs typeface="+mn-cs"/>
                </a:rPr>
                <a:t>μ</a:t>
              </a:r>
              <a:r>
                <a:rPr lang="en-US" sz="2400" b="0" i="0" baseline="0">
                  <a:solidFill>
                    <a:schemeClr val="tx2">
                      <a:lumMod val="50000"/>
                    </a:schemeClr>
                  </a:solidFill>
                  <a:latin typeface="Cambria Math" panose="02040503050406030204" pitchFamily="18" charset="0"/>
                  <a:ea typeface="+mn-ea"/>
                  <a:cs typeface="+mn-cs"/>
                </a:rPr>
                <a:t>𝑇)</a:t>
              </a:r>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9 minutes = 9/60 = </a:t>
              </a:r>
              <a:r>
                <a:rPr lang="en-US" sz="2000" b="1" baseline="0">
                  <a:solidFill>
                    <a:srgbClr val="C00000"/>
                  </a:solidFill>
                  <a:latin typeface="Lucida Bright" panose="02040602050505020304" pitchFamily="18" charset="0"/>
                  <a:ea typeface="+mn-ea"/>
                  <a:cs typeface="Times New Roman" panose="02020603050405020304" pitchFamily="18" charset="0"/>
                </a:rPr>
                <a:t>0.15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0.15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r>
                <a:rPr lang="en-US" sz="240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panose="02040503050406030204" pitchFamily="18" charset="0"/>
                  <a:ea typeface="+mn-ea"/>
                  <a:cs typeface="+mn-cs"/>
                </a:rPr>
                <a:t> </a:t>
              </a:r>
              <a:r>
                <a:rPr lang="en-US" sz="2400" i="0" baseline="0">
                  <a:solidFill>
                    <a:schemeClr val="dk1"/>
                  </a:solidFill>
                  <a:effectLst/>
                  <a:latin typeface="Cambria Math" panose="02040503050406030204" pitchFamily="18" charset="0"/>
                  <a:ea typeface="+mn-ea"/>
                  <a:cs typeface="+mn-cs"/>
                </a:rPr>
                <a:t>𝑒〗^(−</a:t>
              </a:r>
              <a:r>
                <a:rPr lang="el-GR" sz="2400" i="0" baseline="0">
                  <a:solidFill>
                    <a:schemeClr val="dk1"/>
                  </a:solidFill>
                  <a:effectLst/>
                  <a:latin typeface="Cambria Math" panose="02040503050406030204" pitchFamily="18" charset="0"/>
                  <a:ea typeface="+mn-ea"/>
                  <a:cs typeface="+mn-cs"/>
                </a:rPr>
                <a:t>μ</a:t>
              </a:r>
              <a:r>
                <a:rPr lang="en-US" sz="2400" b="0" i="0" baseline="0">
                  <a:solidFill>
                    <a:schemeClr val="dk1"/>
                  </a:solidFill>
                  <a:effectLst/>
                  <a:latin typeface="Cambria Math" panose="02040503050406030204" pitchFamily="18" charset="0"/>
                  <a:ea typeface="+mn-ea"/>
                  <a:cs typeface="+mn-cs"/>
                </a:rPr>
                <a:t>𝑇)</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r>
                <a:rPr lang="en-US" sz="2000" i="0" baseline="0">
                  <a:solidFill>
                    <a:schemeClr val="dk1"/>
                  </a:solidFill>
                  <a:effectLst/>
                  <a:latin typeface="Cambria Math" panose="02040503050406030204" pitchFamily="18" charset="0"/>
                  <a:ea typeface="+mn-ea"/>
                  <a:cs typeface="+mn-cs"/>
                </a:rPr>
                <a:t>〖</a:t>
              </a:r>
              <a:r>
                <a:rPr lang="en-US" sz="2000" b="0" i="0" baseline="0">
                  <a:solidFill>
                    <a:schemeClr val="dk1"/>
                  </a:solidFill>
                  <a:effectLst/>
                  <a:latin typeface="Cambria Math" panose="02040503050406030204" pitchFamily="18" charset="0"/>
                  <a:ea typeface="+mn-ea"/>
                  <a:cs typeface="+mn-cs"/>
                </a:rPr>
                <a:t> </a:t>
              </a:r>
              <a:r>
                <a:rPr lang="en-US" sz="2000" i="0" baseline="0">
                  <a:solidFill>
                    <a:schemeClr val="dk1"/>
                  </a:solidFill>
                  <a:effectLst/>
                  <a:latin typeface="Cambria Math" panose="02040503050406030204" pitchFamily="18" charset="0"/>
                  <a:ea typeface="+mn-ea"/>
                  <a:cs typeface="+mn-cs"/>
                </a:rPr>
                <a:t>𝑒〗^(−</a:t>
              </a:r>
              <a:r>
                <a:rPr lang="en-US" sz="2000" b="0" i="0" baseline="0">
                  <a:solidFill>
                    <a:schemeClr val="dk1"/>
                  </a:solidFill>
                  <a:effectLst/>
                  <a:latin typeface="Cambria Math" panose="02040503050406030204" pitchFamily="18" charset="0"/>
                  <a:ea typeface="+mn-ea"/>
                  <a:cs typeface="+mn-cs"/>
                </a:rPr>
                <a:t>3(0.15))=</a:t>
              </a:r>
              <a:r>
                <a:rPr lang="en-US" sz="2000" b="1" i="0" baseline="0">
                  <a:solidFill>
                    <a:srgbClr val="C00000"/>
                  </a:solidFill>
                  <a:effectLst/>
                  <a:latin typeface="Cambria Math" panose="02040503050406030204" pitchFamily="18" charset="0"/>
                  <a:ea typeface="+mn-ea"/>
                  <a:cs typeface="+mn-cs"/>
                </a:rPr>
                <a:t>𝟎.𝟑𝟔𝟐𝟒</a:t>
              </a:r>
              <a:endParaRPr lang="en-US" sz="20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Fallback>
    </mc:AlternateContent>
    <xdr:clientData/>
  </xdr:twoCellAnchor>
  <xdr:twoCellAnchor>
    <xdr:from>
      <xdr:col>13</xdr:col>
      <xdr:colOff>54429</xdr:colOff>
      <xdr:row>27</xdr:row>
      <xdr:rowOff>108857</xdr:rowOff>
    </xdr:from>
    <xdr:to>
      <xdr:col>25</xdr:col>
      <xdr:colOff>381000</xdr:colOff>
      <xdr:row>38</xdr:row>
      <xdr:rowOff>42333</xdr:rowOff>
    </xdr:to>
    <xdr:sp macro="" textlink="">
      <xdr:nvSpPr>
        <xdr:cNvPr id="24" name="TextBox 23">
          <a:extLst>
            <a:ext uri="{FF2B5EF4-FFF2-40B4-BE49-F238E27FC236}">
              <a16:creationId xmlns:a16="http://schemas.microsoft.com/office/drawing/2014/main" id="{927AAB04-C92C-498D-BEB9-2D86A99C6997}"/>
            </a:ext>
          </a:extLst>
        </xdr:cNvPr>
        <xdr:cNvSpPr txBox="1"/>
      </xdr:nvSpPr>
      <xdr:spPr>
        <a:xfrm>
          <a:off x="8838596" y="7347857"/>
          <a:ext cx="7438571" cy="3002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Decision Point</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probability that the clerk will require only 9 minutes or less is not very high (.3624), which leaves the possibility that customs may experience lengthy delays.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Management should consider additional training for this clerk to reduce the time it takes to process a customer request.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L11:O44"/>
  <sheetViews>
    <sheetView showRowColHeaders="0" zoomScale="70" zoomScaleNormal="70" workbookViewId="0"/>
  </sheetViews>
  <sheetFormatPr defaultColWidth="9.140625" defaultRowHeight="15" x14ac:dyDescent="0.25"/>
  <cols>
    <col min="1" max="11" width="9.140625" style="1"/>
    <col min="12" max="13" width="15.28515625" style="1" customWidth="1"/>
    <col min="14" max="14" width="16.42578125" style="1" customWidth="1"/>
    <col min="15" max="15" width="8" style="1" customWidth="1"/>
    <col min="16" max="16" width="7.140625" style="1" customWidth="1"/>
    <col min="17" max="17" width="7.5703125" style="1" customWidth="1"/>
    <col min="18" max="18" width="7.7109375" style="1" customWidth="1"/>
    <col min="19" max="19" width="7.5703125" style="1" customWidth="1"/>
    <col min="20" max="20" width="6.5703125" style="1" customWidth="1"/>
    <col min="21" max="21" width="7.5703125" style="1" customWidth="1"/>
    <col min="22" max="22" width="6.42578125" style="1" customWidth="1"/>
    <col min="23" max="23" width="5.85546875" style="1" customWidth="1"/>
    <col min="24" max="24" width="7.5703125" style="1" customWidth="1"/>
    <col min="25" max="16384" width="9.140625" style="1"/>
  </cols>
  <sheetData>
    <row r="11" ht="15" customHeight="1" x14ac:dyDescent="0.25"/>
    <row r="12" ht="15" customHeight="1" x14ac:dyDescent="0.25"/>
    <row r="19" ht="15" customHeight="1" x14ac:dyDescent="0.25"/>
    <row r="20" ht="15" customHeight="1" x14ac:dyDescent="0.25"/>
    <row r="21" ht="15" customHeight="1" x14ac:dyDescent="0.25"/>
    <row r="34" spans="12:15" ht="26.25" x14ac:dyDescent="0.4">
      <c r="L34" s="19"/>
      <c r="M34" s="20"/>
      <c r="N34" s="20"/>
      <c r="O34" s="20"/>
    </row>
    <row r="35" spans="12:15" ht="26.25" x14ac:dyDescent="0.25">
      <c r="L35" s="20"/>
      <c r="M35" s="21"/>
      <c r="N35" s="21"/>
      <c r="O35" s="21"/>
    </row>
    <row r="36" spans="12:15" ht="26.25" x14ac:dyDescent="0.25">
      <c r="L36" s="20"/>
      <c r="M36" s="21"/>
      <c r="N36" s="21"/>
      <c r="O36" s="21"/>
    </row>
    <row r="37" spans="12:15" ht="26.25" x14ac:dyDescent="0.25">
      <c r="L37" s="20"/>
      <c r="M37" s="20"/>
      <c r="N37" s="20"/>
      <c r="O37" s="20"/>
    </row>
    <row r="42" spans="12:15" ht="21" customHeight="1" x14ac:dyDescent="0.25"/>
    <row r="43" spans="12:15" ht="21" customHeight="1" x14ac:dyDescent="0.25"/>
    <row r="44" spans="12:15" ht="19.149999999999999" customHeight="1" x14ac:dyDescent="0.25"/>
  </sheetData>
  <pageMargins left="0.7" right="0.7" top="0.75" bottom="0.75" header="0.3" footer="0.3"/>
  <pageSetup scale="5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2:V51"/>
  <sheetViews>
    <sheetView showRowColHeaders="0" zoomScale="70" zoomScaleNormal="70" workbookViewId="0"/>
  </sheetViews>
  <sheetFormatPr defaultColWidth="9.140625" defaultRowHeight="15" x14ac:dyDescent="0.25"/>
  <cols>
    <col min="1" max="6" width="9.140625" style="1"/>
    <col min="7" max="7" width="10.140625" style="1" customWidth="1"/>
    <col min="8" max="11" width="9.140625" style="1"/>
    <col min="12" max="12" width="13.7109375" style="1" customWidth="1"/>
    <col min="13" max="13" width="12.42578125" style="1" customWidth="1"/>
    <col min="14" max="15" width="11.140625" style="1" customWidth="1"/>
    <col min="16" max="16" width="6.85546875" style="1" customWidth="1"/>
    <col min="17" max="17" width="7.85546875" style="1" customWidth="1"/>
    <col min="18" max="18" width="8.28515625" style="1" customWidth="1"/>
    <col min="19" max="19" width="9.140625" style="1" customWidth="1"/>
    <col min="20" max="20" width="7" style="1" customWidth="1"/>
    <col min="21" max="21" width="7.85546875" style="1" customWidth="1"/>
    <col min="22" max="22" width="8.140625" style="1" customWidth="1"/>
    <col min="23" max="23" width="7.5703125" style="1" customWidth="1"/>
    <col min="24" max="24" width="8.7109375" style="1" customWidth="1"/>
    <col min="25" max="25" width="7.140625" style="1" customWidth="1"/>
    <col min="26" max="26" width="6.42578125" style="1" customWidth="1"/>
    <col min="27" max="262" width="9.140625" style="1"/>
    <col min="263" max="263" width="10.140625" style="1" customWidth="1"/>
    <col min="264" max="267" width="9.140625" style="1"/>
    <col min="268" max="268" width="13.7109375" style="1" customWidth="1"/>
    <col min="269" max="269" width="12.42578125" style="1" customWidth="1"/>
    <col min="270" max="272" width="11.140625" style="1" customWidth="1"/>
    <col min="273" max="273" width="12.28515625" style="1" customWidth="1"/>
    <col min="274" max="274" width="13" style="1" customWidth="1"/>
    <col min="275" max="275" width="11.42578125" style="1" customWidth="1"/>
    <col min="276" max="276" width="11.140625" style="1" customWidth="1"/>
    <col min="277" max="277" width="12.28515625" style="1" customWidth="1"/>
    <col min="278" max="278" width="10.42578125" style="1" customWidth="1"/>
    <col min="279" max="279" width="13.7109375" style="1" customWidth="1"/>
    <col min="280" max="280" width="17.28515625" style="1" customWidth="1"/>
    <col min="281" max="281" width="13.42578125" style="1" customWidth="1"/>
    <col min="282" max="518" width="9.140625" style="1"/>
    <col min="519" max="519" width="10.140625" style="1" customWidth="1"/>
    <col min="520" max="523" width="9.140625" style="1"/>
    <col min="524" max="524" width="13.7109375" style="1" customWidth="1"/>
    <col min="525" max="525" width="12.42578125" style="1" customWidth="1"/>
    <col min="526" max="528" width="11.140625" style="1" customWidth="1"/>
    <col min="529" max="529" width="12.28515625" style="1" customWidth="1"/>
    <col min="530" max="530" width="13" style="1" customWidth="1"/>
    <col min="531" max="531" width="11.42578125" style="1" customWidth="1"/>
    <col min="532" max="532" width="11.140625" style="1" customWidth="1"/>
    <col min="533" max="533" width="12.28515625" style="1" customWidth="1"/>
    <col min="534" max="534" width="10.42578125" style="1" customWidth="1"/>
    <col min="535" max="535" width="13.7109375" style="1" customWidth="1"/>
    <col min="536" max="536" width="17.28515625" style="1" customWidth="1"/>
    <col min="537" max="537" width="13.42578125" style="1" customWidth="1"/>
    <col min="538" max="774" width="9.140625" style="1"/>
    <col min="775" max="775" width="10.140625" style="1" customWidth="1"/>
    <col min="776" max="779" width="9.140625" style="1"/>
    <col min="780" max="780" width="13.7109375" style="1" customWidth="1"/>
    <col min="781" max="781" width="12.42578125" style="1" customWidth="1"/>
    <col min="782" max="784" width="11.140625" style="1" customWidth="1"/>
    <col min="785" max="785" width="12.28515625" style="1" customWidth="1"/>
    <col min="786" max="786" width="13" style="1" customWidth="1"/>
    <col min="787" max="787" width="11.42578125" style="1" customWidth="1"/>
    <col min="788" max="788" width="11.140625" style="1" customWidth="1"/>
    <col min="789" max="789" width="12.28515625" style="1" customWidth="1"/>
    <col min="790" max="790" width="10.42578125" style="1" customWidth="1"/>
    <col min="791" max="791" width="13.7109375" style="1" customWidth="1"/>
    <col min="792" max="792" width="17.28515625" style="1" customWidth="1"/>
    <col min="793" max="793" width="13.42578125" style="1" customWidth="1"/>
    <col min="794" max="1030" width="9.140625" style="1"/>
    <col min="1031" max="1031" width="10.140625" style="1" customWidth="1"/>
    <col min="1032" max="1035" width="9.140625" style="1"/>
    <col min="1036" max="1036" width="13.7109375" style="1" customWidth="1"/>
    <col min="1037" max="1037" width="12.42578125" style="1" customWidth="1"/>
    <col min="1038" max="1040" width="11.140625" style="1" customWidth="1"/>
    <col min="1041" max="1041" width="12.28515625" style="1" customWidth="1"/>
    <col min="1042" max="1042" width="13" style="1" customWidth="1"/>
    <col min="1043" max="1043" width="11.42578125" style="1" customWidth="1"/>
    <col min="1044" max="1044" width="11.140625" style="1" customWidth="1"/>
    <col min="1045" max="1045" width="12.28515625" style="1" customWidth="1"/>
    <col min="1046" max="1046" width="10.42578125" style="1" customWidth="1"/>
    <col min="1047" max="1047" width="13.7109375" style="1" customWidth="1"/>
    <col min="1048" max="1048" width="17.28515625" style="1" customWidth="1"/>
    <col min="1049" max="1049" width="13.42578125" style="1" customWidth="1"/>
    <col min="1050" max="1286" width="9.140625" style="1"/>
    <col min="1287" max="1287" width="10.140625" style="1" customWidth="1"/>
    <col min="1288" max="1291" width="9.140625" style="1"/>
    <col min="1292" max="1292" width="13.7109375" style="1" customWidth="1"/>
    <col min="1293" max="1293" width="12.42578125" style="1" customWidth="1"/>
    <col min="1294" max="1296" width="11.140625" style="1" customWidth="1"/>
    <col min="1297" max="1297" width="12.28515625" style="1" customWidth="1"/>
    <col min="1298" max="1298" width="13" style="1" customWidth="1"/>
    <col min="1299" max="1299" width="11.42578125" style="1" customWidth="1"/>
    <col min="1300" max="1300" width="11.140625" style="1" customWidth="1"/>
    <col min="1301" max="1301" width="12.28515625" style="1" customWidth="1"/>
    <col min="1302" max="1302" width="10.42578125" style="1" customWidth="1"/>
    <col min="1303" max="1303" width="13.7109375" style="1" customWidth="1"/>
    <col min="1304" max="1304" width="17.28515625" style="1" customWidth="1"/>
    <col min="1305" max="1305" width="13.42578125" style="1" customWidth="1"/>
    <col min="1306" max="1542" width="9.140625" style="1"/>
    <col min="1543" max="1543" width="10.140625" style="1" customWidth="1"/>
    <col min="1544" max="1547" width="9.140625" style="1"/>
    <col min="1548" max="1548" width="13.7109375" style="1" customWidth="1"/>
    <col min="1549" max="1549" width="12.42578125" style="1" customWidth="1"/>
    <col min="1550" max="1552" width="11.140625" style="1" customWidth="1"/>
    <col min="1553" max="1553" width="12.28515625" style="1" customWidth="1"/>
    <col min="1554" max="1554" width="13" style="1" customWidth="1"/>
    <col min="1555" max="1555" width="11.42578125" style="1" customWidth="1"/>
    <col min="1556" max="1556" width="11.140625" style="1" customWidth="1"/>
    <col min="1557" max="1557" width="12.28515625" style="1" customWidth="1"/>
    <col min="1558" max="1558" width="10.42578125" style="1" customWidth="1"/>
    <col min="1559" max="1559" width="13.7109375" style="1" customWidth="1"/>
    <col min="1560" max="1560" width="17.28515625" style="1" customWidth="1"/>
    <col min="1561" max="1561" width="13.42578125" style="1" customWidth="1"/>
    <col min="1562" max="1798" width="9.140625" style="1"/>
    <col min="1799" max="1799" width="10.140625" style="1" customWidth="1"/>
    <col min="1800" max="1803" width="9.140625" style="1"/>
    <col min="1804" max="1804" width="13.7109375" style="1" customWidth="1"/>
    <col min="1805" max="1805" width="12.42578125" style="1" customWidth="1"/>
    <col min="1806" max="1808" width="11.140625" style="1" customWidth="1"/>
    <col min="1809" max="1809" width="12.28515625" style="1" customWidth="1"/>
    <col min="1810" max="1810" width="13" style="1" customWidth="1"/>
    <col min="1811" max="1811" width="11.42578125" style="1" customWidth="1"/>
    <col min="1812" max="1812" width="11.140625" style="1" customWidth="1"/>
    <col min="1813" max="1813" width="12.28515625" style="1" customWidth="1"/>
    <col min="1814" max="1814" width="10.42578125" style="1" customWidth="1"/>
    <col min="1815" max="1815" width="13.7109375" style="1" customWidth="1"/>
    <col min="1816" max="1816" width="17.28515625" style="1" customWidth="1"/>
    <col min="1817" max="1817" width="13.42578125" style="1" customWidth="1"/>
    <col min="1818" max="2054" width="9.140625" style="1"/>
    <col min="2055" max="2055" width="10.140625" style="1" customWidth="1"/>
    <col min="2056" max="2059" width="9.140625" style="1"/>
    <col min="2060" max="2060" width="13.7109375" style="1" customWidth="1"/>
    <col min="2061" max="2061" width="12.42578125" style="1" customWidth="1"/>
    <col min="2062" max="2064" width="11.140625" style="1" customWidth="1"/>
    <col min="2065" max="2065" width="12.28515625" style="1" customWidth="1"/>
    <col min="2066" max="2066" width="13" style="1" customWidth="1"/>
    <col min="2067" max="2067" width="11.42578125" style="1" customWidth="1"/>
    <col min="2068" max="2068" width="11.140625" style="1" customWidth="1"/>
    <col min="2069" max="2069" width="12.28515625" style="1" customWidth="1"/>
    <col min="2070" max="2070" width="10.42578125" style="1" customWidth="1"/>
    <col min="2071" max="2071" width="13.7109375" style="1" customWidth="1"/>
    <col min="2072" max="2072" width="17.28515625" style="1" customWidth="1"/>
    <col min="2073" max="2073" width="13.42578125" style="1" customWidth="1"/>
    <col min="2074" max="2310" width="9.140625" style="1"/>
    <col min="2311" max="2311" width="10.140625" style="1" customWidth="1"/>
    <col min="2312" max="2315" width="9.140625" style="1"/>
    <col min="2316" max="2316" width="13.7109375" style="1" customWidth="1"/>
    <col min="2317" max="2317" width="12.42578125" style="1" customWidth="1"/>
    <col min="2318" max="2320" width="11.140625" style="1" customWidth="1"/>
    <col min="2321" max="2321" width="12.28515625" style="1" customWidth="1"/>
    <col min="2322" max="2322" width="13" style="1" customWidth="1"/>
    <col min="2323" max="2323" width="11.42578125" style="1" customWidth="1"/>
    <col min="2324" max="2324" width="11.140625" style="1" customWidth="1"/>
    <col min="2325" max="2325" width="12.28515625" style="1" customWidth="1"/>
    <col min="2326" max="2326" width="10.42578125" style="1" customWidth="1"/>
    <col min="2327" max="2327" width="13.7109375" style="1" customWidth="1"/>
    <col min="2328" max="2328" width="17.28515625" style="1" customWidth="1"/>
    <col min="2329" max="2329" width="13.42578125" style="1" customWidth="1"/>
    <col min="2330" max="2566" width="9.140625" style="1"/>
    <col min="2567" max="2567" width="10.140625" style="1" customWidth="1"/>
    <col min="2568" max="2571" width="9.140625" style="1"/>
    <col min="2572" max="2572" width="13.7109375" style="1" customWidth="1"/>
    <col min="2573" max="2573" width="12.42578125" style="1" customWidth="1"/>
    <col min="2574" max="2576" width="11.140625" style="1" customWidth="1"/>
    <col min="2577" max="2577" width="12.28515625" style="1" customWidth="1"/>
    <col min="2578" max="2578" width="13" style="1" customWidth="1"/>
    <col min="2579" max="2579" width="11.42578125" style="1" customWidth="1"/>
    <col min="2580" max="2580" width="11.140625" style="1" customWidth="1"/>
    <col min="2581" max="2581" width="12.28515625" style="1" customWidth="1"/>
    <col min="2582" max="2582" width="10.42578125" style="1" customWidth="1"/>
    <col min="2583" max="2583" width="13.7109375" style="1" customWidth="1"/>
    <col min="2584" max="2584" width="17.28515625" style="1" customWidth="1"/>
    <col min="2585" max="2585" width="13.42578125" style="1" customWidth="1"/>
    <col min="2586" max="2822" width="9.140625" style="1"/>
    <col min="2823" max="2823" width="10.140625" style="1" customWidth="1"/>
    <col min="2824" max="2827" width="9.140625" style="1"/>
    <col min="2828" max="2828" width="13.7109375" style="1" customWidth="1"/>
    <col min="2829" max="2829" width="12.42578125" style="1" customWidth="1"/>
    <col min="2830" max="2832" width="11.140625" style="1" customWidth="1"/>
    <col min="2833" max="2833" width="12.28515625" style="1" customWidth="1"/>
    <col min="2834" max="2834" width="13" style="1" customWidth="1"/>
    <col min="2835" max="2835" width="11.42578125" style="1" customWidth="1"/>
    <col min="2836" max="2836" width="11.140625" style="1" customWidth="1"/>
    <col min="2837" max="2837" width="12.28515625" style="1" customWidth="1"/>
    <col min="2838" max="2838" width="10.42578125" style="1" customWidth="1"/>
    <col min="2839" max="2839" width="13.7109375" style="1" customWidth="1"/>
    <col min="2840" max="2840" width="17.28515625" style="1" customWidth="1"/>
    <col min="2841" max="2841" width="13.42578125" style="1" customWidth="1"/>
    <col min="2842" max="3078" width="9.140625" style="1"/>
    <col min="3079" max="3079" width="10.140625" style="1" customWidth="1"/>
    <col min="3080" max="3083" width="9.140625" style="1"/>
    <col min="3084" max="3084" width="13.7109375" style="1" customWidth="1"/>
    <col min="3085" max="3085" width="12.42578125" style="1" customWidth="1"/>
    <col min="3086" max="3088" width="11.140625" style="1" customWidth="1"/>
    <col min="3089" max="3089" width="12.28515625" style="1" customWidth="1"/>
    <col min="3090" max="3090" width="13" style="1" customWidth="1"/>
    <col min="3091" max="3091" width="11.42578125" style="1" customWidth="1"/>
    <col min="3092" max="3092" width="11.140625" style="1" customWidth="1"/>
    <col min="3093" max="3093" width="12.28515625" style="1" customWidth="1"/>
    <col min="3094" max="3094" width="10.42578125" style="1" customWidth="1"/>
    <col min="3095" max="3095" width="13.7109375" style="1" customWidth="1"/>
    <col min="3096" max="3096" width="17.28515625" style="1" customWidth="1"/>
    <col min="3097" max="3097" width="13.42578125" style="1" customWidth="1"/>
    <col min="3098" max="3334" width="9.140625" style="1"/>
    <col min="3335" max="3335" width="10.140625" style="1" customWidth="1"/>
    <col min="3336" max="3339" width="9.140625" style="1"/>
    <col min="3340" max="3340" width="13.7109375" style="1" customWidth="1"/>
    <col min="3341" max="3341" width="12.42578125" style="1" customWidth="1"/>
    <col min="3342" max="3344" width="11.140625" style="1" customWidth="1"/>
    <col min="3345" max="3345" width="12.28515625" style="1" customWidth="1"/>
    <col min="3346" max="3346" width="13" style="1" customWidth="1"/>
    <col min="3347" max="3347" width="11.42578125" style="1" customWidth="1"/>
    <col min="3348" max="3348" width="11.140625" style="1" customWidth="1"/>
    <col min="3349" max="3349" width="12.28515625" style="1" customWidth="1"/>
    <col min="3350" max="3350" width="10.42578125" style="1" customWidth="1"/>
    <col min="3351" max="3351" width="13.7109375" style="1" customWidth="1"/>
    <col min="3352" max="3352" width="17.28515625" style="1" customWidth="1"/>
    <col min="3353" max="3353" width="13.42578125" style="1" customWidth="1"/>
    <col min="3354" max="3590" width="9.140625" style="1"/>
    <col min="3591" max="3591" width="10.140625" style="1" customWidth="1"/>
    <col min="3592" max="3595" width="9.140625" style="1"/>
    <col min="3596" max="3596" width="13.7109375" style="1" customWidth="1"/>
    <col min="3597" max="3597" width="12.42578125" style="1" customWidth="1"/>
    <col min="3598" max="3600" width="11.140625" style="1" customWidth="1"/>
    <col min="3601" max="3601" width="12.28515625" style="1" customWidth="1"/>
    <col min="3602" max="3602" width="13" style="1" customWidth="1"/>
    <col min="3603" max="3603" width="11.42578125" style="1" customWidth="1"/>
    <col min="3604" max="3604" width="11.140625" style="1" customWidth="1"/>
    <col min="3605" max="3605" width="12.28515625" style="1" customWidth="1"/>
    <col min="3606" max="3606" width="10.42578125" style="1" customWidth="1"/>
    <col min="3607" max="3607" width="13.7109375" style="1" customWidth="1"/>
    <col min="3608" max="3608" width="17.28515625" style="1" customWidth="1"/>
    <col min="3609" max="3609" width="13.42578125" style="1" customWidth="1"/>
    <col min="3610" max="3846" width="9.140625" style="1"/>
    <col min="3847" max="3847" width="10.140625" style="1" customWidth="1"/>
    <col min="3848" max="3851" width="9.140625" style="1"/>
    <col min="3852" max="3852" width="13.7109375" style="1" customWidth="1"/>
    <col min="3853" max="3853" width="12.42578125" style="1" customWidth="1"/>
    <col min="3854" max="3856" width="11.140625" style="1" customWidth="1"/>
    <col min="3857" max="3857" width="12.28515625" style="1" customWidth="1"/>
    <col min="3858" max="3858" width="13" style="1" customWidth="1"/>
    <col min="3859" max="3859" width="11.42578125" style="1" customWidth="1"/>
    <col min="3860" max="3860" width="11.140625" style="1" customWidth="1"/>
    <col min="3861" max="3861" width="12.28515625" style="1" customWidth="1"/>
    <col min="3862" max="3862" width="10.42578125" style="1" customWidth="1"/>
    <col min="3863" max="3863" width="13.7109375" style="1" customWidth="1"/>
    <col min="3864" max="3864" width="17.28515625" style="1" customWidth="1"/>
    <col min="3865" max="3865" width="13.42578125" style="1" customWidth="1"/>
    <col min="3866" max="4102" width="9.140625" style="1"/>
    <col min="4103" max="4103" width="10.140625" style="1" customWidth="1"/>
    <col min="4104" max="4107" width="9.140625" style="1"/>
    <col min="4108" max="4108" width="13.7109375" style="1" customWidth="1"/>
    <col min="4109" max="4109" width="12.42578125" style="1" customWidth="1"/>
    <col min="4110" max="4112" width="11.140625" style="1" customWidth="1"/>
    <col min="4113" max="4113" width="12.28515625" style="1" customWidth="1"/>
    <col min="4114" max="4114" width="13" style="1" customWidth="1"/>
    <col min="4115" max="4115" width="11.42578125" style="1" customWidth="1"/>
    <col min="4116" max="4116" width="11.140625" style="1" customWidth="1"/>
    <col min="4117" max="4117" width="12.28515625" style="1" customWidth="1"/>
    <col min="4118" max="4118" width="10.42578125" style="1" customWidth="1"/>
    <col min="4119" max="4119" width="13.7109375" style="1" customWidth="1"/>
    <col min="4120" max="4120" width="17.28515625" style="1" customWidth="1"/>
    <col min="4121" max="4121" width="13.42578125" style="1" customWidth="1"/>
    <col min="4122" max="4358" width="9.140625" style="1"/>
    <col min="4359" max="4359" width="10.140625" style="1" customWidth="1"/>
    <col min="4360" max="4363" width="9.140625" style="1"/>
    <col min="4364" max="4364" width="13.7109375" style="1" customWidth="1"/>
    <col min="4365" max="4365" width="12.42578125" style="1" customWidth="1"/>
    <col min="4366" max="4368" width="11.140625" style="1" customWidth="1"/>
    <col min="4369" max="4369" width="12.28515625" style="1" customWidth="1"/>
    <col min="4370" max="4370" width="13" style="1" customWidth="1"/>
    <col min="4371" max="4371" width="11.42578125" style="1" customWidth="1"/>
    <col min="4372" max="4372" width="11.140625" style="1" customWidth="1"/>
    <col min="4373" max="4373" width="12.28515625" style="1" customWidth="1"/>
    <col min="4374" max="4374" width="10.42578125" style="1" customWidth="1"/>
    <col min="4375" max="4375" width="13.7109375" style="1" customWidth="1"/>
    <col min="4376" max="4376" width="17.28515625" style="1" customWidth="1"/>
    <col min="4377" max="4377" width="13.42578125" style="1" customWidth="1"/>
    <col min="4378" max="4614" width="9.140625" style="1"/>
    <col min="4615" max="4615" width="10.140625" style="1" customWidth="1"/>
    <col min="4616" max="4619" width="9.140625" style="1"/>
    <col min="4620" max="4620" width="13.7109375" style="1" customWidth="1"/>
    <col min="4621" max="4621" width="12.42578125" style="1" customWidth="1"/>
    <col min="4622" max="4624" width="11.140625" style="1" customWidth="1"/>
    <col min="4625" max="4625" width="12.28515625" style="1" customWidth="1"/>
    <col min="4626" max="4626" width="13" style="1" customWidth="1"/>
    <col min="4627" max="4627" width="11.42578125" style="1" customWidth="1"/>
    <col min="4628" max="4628" width="11.140625" style="1" customWidth="1"/>
    <col min="4629" max="4629" width="12.28515625" style="1" customWidth="1"/>
    <col min="4630" max="4630" width="10.42578125" style="1" customWidth="1"/>
    <col min="4631" max="4631" width="13.7109375" style="1" customWidth="1"/>
    <col min="4632" max="4632" width="17.28515625" style="1" customWidth="1"/>
    <col min="4633" max="4633" width="13.42578125" style="1" customWidth="1"/>
    <col min="4634" max="4870" width="9.140625" style="1"/>
    <col min="4871" max="4871" width="10.140625" style="1" customWidth="1"/>
    <col min="4872" max="4875" width="9.140625" style="1"/>
    <col min="4876" max="4876" width="13.7109375" style="1" customWidth="1"/>
    <col min="4877" max="4877" width="12.42578125" style="1" customWidth="1"/>
    <col min="4878" max="4880" width="11.140625" style="1" customWidth="1"/>
    <col min="4881" max="4881" width="12.28515625" style="1" customWidth="1"/>
    <col min="4882" max="4882" width="13" style="1" customWidth="1"/>
    <col min="4883" max="4883" width="11.42578125" style="1" customWidth="1"/>
    <col min="4884" max="4884" width="11.140625" style="1" customWidth="1"/>
    <col min="4885" max="4885" width="12.28515625" style="1" customWidth="1"/>
    <col min="4886" max="4886" width="10.42578125" style="1" customWidth="1"/>
    <col min="4887" max="4887" width="13.7109375" style="1" customWidth="1"/>
    <col min="4888" max="4888" width="17.28515625" style="1" customWidth="1"/>
    <col min="4889" max="4889" width="13.42578125" style="1" customWidth="1"/>
    <col min="4890" max="5126" width="9.140625" style="1"/>
    <col min="5127" max="5127" width="10.140625" style="1" customWidth="1"/>
    <col min="5128" max="5131" width="9.140625" style="1"/>
    <col min="5132" max="5132" width="13.7109375" style="1" customWidth="1"/>
    <col min="5133" max="5133" width="12.42578125" style="1" customWidth="1"/>
    <col min="5134" max="5136" width="11.140625" style="1" customWidth="1"/>
    <col min="5137" max="5137" width="12.28515625" style="1" customWidth="1"/>
    <col min="5138" max="5138" width="13" style="1" customWidth="1"/>
    <col min="5139" max="5139" width="11.42578125" style="1" customWidth="1"/>
    <col min="5140" max="5140" width="11.140625" style="1" customWidth="1"/>
    <col min="5141" max="5141" width="12.28515625" style="1" customWidth="1"/>
    <col min="5142" max="5142" width="10.42578125" style="1" customWidth="1"/>
    <col min="5143" max="5143" width="13.7109375" style="1" customWidth="1"/>
    <col min="5144" max="5144" width="17.28515625" style="1" customWidth="1"/>
    <col min="5145" max="5145" width="13.42578125" style="1" customWidth="1"/>
    <col min="5146" max="5382" width="9.140625" style="1"/>
    <col min="5383" max="5383" width="10.140625" style="1" customWidth="1"/>
    <col min="5384" max="5387" width="9.140625" style="1"/>
    <col min="5388" max="5388" width="13.7109375" style="1" customWidth="1"/>
    <col min="5389" max="5389" width="12.42578125" style="1" customWidth="1"/>
    <col min="5390" max="5392" width="11.140625" style="1" customWidth="1"/>
    <col min="5393" max="5393" width="12.28515625" style="1" customWidth="1"/>
    <col min="5394" max="5394" width="13" style="1" customWidth="1"/>
    <col min="5395" max="5395" width="11.42578125" style="1" customWidth="1"/>
    <col min="5396" max="5396" width="11.140625" style="1" customWidth="1"/>
    <col min="5397" max="5397" width="12.28515625" style="1" customWidth="1"/>
    <col min="5398" max="5398" width="10.42578125" style="1" customWidth="1"/>
    <col min="5399" max="5399" width="13.7109375" style="1" customWidth="1"/>
    <col min="5400" max="5400" width="17.28515625" style="1" customWidth="1"/>
    <col min="5401" max="5401" width="13.42578125" style="1" customWidth="1"/>
    <col min="5402" max="5638" width="9.140625" style="1"/>
    <col min="5639" max="5639" width="10.140625" style="1" customWidth="1"/>
    <col min="5640" max="5643" width="9.140625" style="1"/>
    <col min="5644" max="5644" width="13.7109375" style="1" customWidth="1"/>
    <col min="5645" max="5645" width="12.42578125" style="1" customWidth="1"/>
    <col min="5646" max="5648" width="11.140625" style="1" customWidth="1"/>
    <col min="5649" max="5649" width="12.28515625" style="1" customWidth="1"/>
    <col min="5650" max="5650" width="13" style="1" customWidth="1"/>
    <col min="5651" max="5651" width="11.42578125" style="1" customWidth="1"/>
    <col min="5652" max="5652" width="11.140625" style="1" customWidth="1"/>
    <col min="5653" max="5653" width="12.28515625" style="1" customWidth="1"/>
    <col min="5654" max="5654" width="10.42578125" style="1" customWidth="1"/>
    <col min="5655" max="5655" width="13.7109375" style="1" customWidth="1"/>
    <col min="5656" max="5656" width="17.28515625" style="1" customWidth="1"/>
    <col min="5657" max="5657" width="13.42578125" style="1" customWidth="1"/>
    <col min="5658" max="5894" width="9.140625" style="1"/>
    <col min="5895" max="5895" width="10.140625" style="1" customWidth="1"/>
    <col min="5896" max="5899" width="9.140625" style="1"/>
    <col min="5900" max="5900" width="13.7109375" style="1" customWidth="1"/>
    <col min="5901" max="5901" width="12.42578125" style="1" customWidth="1"/>
    <col min="5902" max="5904" width="11.140625" style="1" customWidth="1"/>
    <col min="5905" max="5905" width="12.28515625" style="1" customWidth="1"/>
    <col min="5906" max="5906" width="13" style="1" customWidth="1"/>
    <col min="5907" max="5907" width="11.42578125" style="1" customWidth="1"/>
    <col min="5908" max="5908" width="11.140625" style="1" customWidth="1"/>
    <col min="5909" max="5909" width="12.28515625" style="1" customWidth="1"/>
    <col min="5910" max="5910" width="10.42578125" style="1" customWidth="1"/>
    <col min="5911" max="5911" width="13.7109375" style="1" customWidth="1"/>
    <col min="5912" max="5912" width="17.28515625" style="1" customWidth="1"/>
    <col min="5913" max="5913" width="13.42578125" style="1" customWidth="1"/>
    <col min="5914" max="6150" width="9.140625" style="1"/>
    <col min="6151" max="6151" width="10.140625" style="1" customWidth="1"/>
    <col min="6152" max="6155" width="9.140625" style="1"/>
    <col min="6156" max="6156" width="13.7109375" style="1" customWidth="1"/>
    <col min="6157" max="6157" width="12.42578125" style="1" customWidth="1"/>
    <col min="6158" max="6160" width="11.140625" style="1" customWidth="1"/>
    <col min="6161" max="6161" width="12.28515625" style="1" customWidth="1"/>
    <col min="6162" max="6162" width="13" style="1" customWidth="1"/>
    <col min="6163" max="6163" width="11.42578125" style="1" customWidth="1"/>
    <col min="6164" max="6164" width="11.140625" style="1" customWidth="1"/>
    <col min="6165" max="6165" width="12.28515625" style="1" customWidth="1"/>
    <col min="6166" max="6166" width="10.42578125" style="1" customWidth="1"/>
    <col min="6167" max="6167" width="13.7109375" style="1" customWidth="1"/>
    <col min="6168" max="6168" width="17.28515625" style="1" customWidth="1"/>
    <col min="6169" max="6169" width="13.42578125" style="1" customWidth="1"/>
    <col min="6170" max="6406" width="9.140625" style="1"/>
    <col min="6407" max="6407" width="10.140625" style="1" customWidth="1"/>
    <col min="6408" max="6411" width="9.140625" style="1"/>
    <col min="6412" max="6412" width="13.7109375" style="1" customWidth="1"/>
    <col min="6413" max="6413" width="12.42578125" style="1" customWidth="1"/>
    <col min="6414" max="6416" width="11.140625" style="1" customWidth="1"/>
    <col min="6417" max="6417" width="12.28515625" style="1" customWidth="1"/>
    <col min="6418" max="6418" width="13" style="1" customWidth="1"/>
    <col min="6419" max="6419" width="11.42578125" style="1" customWidth="1"/>
    <col min="6420" max="6420" width="11.140625" style="1" customWidth="1"/>
    <col min="6421" max="6421" width="12.28515625" style="1" customWidth="1"/>
    <col min="6422" max="6422" width="10.42578125" style="1" customWidth="1"/>
    <col min="6423" max="6423" width="13.7109375" style="1" customWidth="1"/>
    <col min="6424" max="6424" width="17.28515625" style="1" customWidth="1"/>
    <col min="6425" max="6425" width="13.42578125" style="1" customWidth="1"/>
    <col min="6426" max="6662" width="9.140625" style="1"/>
    <col min="6663" max="6663" width="10.140625" style="1" customWidth="1"/>
    <col min="6664" max="6667" width="9.140625" style="1"/>
    <col min="6668" max="6668" width="13.7109375" style="1" customWidth="1"/>
    <col min="6669" max="6669" width="12.42578125" style="1" customWidth="1"/>
    <col min="6670" max="6672" width="11.140625" style="1" customWidth="1"/>
    <col min="6673" max="6673" width="12.28515625" style="1" customWidth="1"/>
    <col min="6674" max="6674" width="13" style="1" customWidth="1"/>
    <col min="6675" max="6675" width="11.42578125" style="1" customWidth="1"/>
    <col min="6676" max="6676" width="11.140625" style="1" customWidth="1"/>
    <col min="6677" max="6677" width="12.28515625" style="1" customWidth="1"/>
    <col min="6678" max="6678" width="10.42578125" style="1" customWidth="1"/>
    <col min="6679" max="6679" width="13.7109375" style="1" customWidth="1"/>
    <col min="6680" max="6680" width="17.28515625" style="1" customWidth="1"/>
    <col min="6681" max="6681" width="13.42578125" style="1" customWidth="1"/>
    <col min="6682" max="6918" width="9.140625" style="1"/>
    <col min="6919" max="6919" width="10.140625" style="1" customWidth="1"/>
    <col min="6920" max="6923" width="9.140625" style="1"/>
    <col min="6924" max="6924" width="13.7109375" style="1" customWidth="1"/>
    <col min="6925" max="6925" width="12.42578125" style="1" customWidth="1"/>
    <col min="6926" max="6928" width="11.140625" style="1" customWidth="1"/>
    <col min="6929" max="6929" width="12.28515625" style="1" customWidth="1"/>
    <col min="6930" max="6930" width="13" style="1" customWidth="1"/>
    <col min="6931" max="6931" width="11.42578125" style="1" customWidth="1"/>
    <col min="6932" max="6932" width="11.140625" style="1" customWidth="1"/>
    <col min="6933" max="6933" width="12.28515625" style="1" customWidth="1"/>
    <col min="6934" max="6934" width="10.42578125" style="1" customWidth="1"/>
    <col min="6935" max="6935" width="13.7109375" style="1" customWidth="1"/>
    <col min="6936" max="6936" width="17.28515625" style="1" customWidth="1"/>
    <col min="6937" max="6937" width="13.42578125" style="1" customWidth="1"/>
    <col min="6938" max="7174" width="9.140625" style="1"/>
    <col min="7175" max="7175" width="10.140625" style="1" customWidth="1"/>
    <col min="7176" max="7179" width="9.140625" style="1"/>
    <col min="7180" max="7180" width="13.7109375" style="1" customWidth="1"/>
    <col min="7181" max="7181" width="12.42578125" style="1" customWidth="1"/>
    <col min="7182" max="7184" width="11.140625" style="1" customWidth="1"/>
    <col min="7185" max="7185" width="12.28515625" style="1" customWidth="1"/>
    <col min="7186" max="7186" width="13" style="1" customWidth="1"/>
    <col min="7187" max="7187" width="11.42578125" style="1" customWidth="1"/>
    <col min="7188" max="7188" width="11.140625" style="1" customWidth="1"/>
    <col min="7189" max="7189" width="12.28515625" style="1" customWidth="1"/>
    <col min="7190" max="7190" width="10.42578125" style="1" customWidth="1"/>
    <col min="7191" max="7191" width="13.7109375" style="1" customWidth="1"/>
    <col min="7192" max="7192" width="17.28515625" style="1" customWidth="1"/>
    <col min="7193" max="7193" width="13.42578125" style="1" customWidth="1"/>
    <col min="7194" max="7430" width="9.140625" style="1"/>
    <col min="7431" max="7431" width="10.140625" style="1" customWidth="1"/>
    <col min="7432" max="7435" width="9.140625" style="1"/>
    <col min="7436" max="7436" width="13.7109375" style="1" customWidth="1"/>
    <col min="7437" max="7437" width="12.42578125" style="1" customWidth="1"/>
    <col min="7438" max="7440" width="11.140625" style="1" customWidth="1"/>
    <col min="7441" max="7441" width="12.28515625" style="1" customWidth="1"/>
    <col min="7442" max="7442" width="13" style="1" customWidth="1"/>
    <col min="7443" max="7443" width="11.42578125" style="1" customWidth="1"/>
    <col min="7444" max="7444" width="11.140625" style="1" customWidth="1"/>
    <col min="7445" max="7445" width="12.28515625" style="1" customWidth="1"/>
    <col min="7446" max="7446" width="10.42578125" style="1" customWidth="1"/>
    <col min="7447" max="7447" width="13.7109375" style="1" customWidth="1"/>
    <col min="7448" max="7448" width="17.28515625" style="1" customWidth="1"/>
    <col min="7449" max="7449" width="13.42578125" style="1" customWidth="1"/>
    <col min="7450" max="7686" width="9.140625" style="1"/>
    <col min="7687" max="7687" width="10.140625" style="1" customWidth="1"/>
    <col min="7688" max="7691" width="9.140625" style="1"/>
    <col min="7692" max="7692" width="13.7109375" style="1" customWidth="1"/>
    <col min="7693" max="7693" width="12.42578125" style="1" customWidth="1"/>
    <col min="7694" max="7696" width="11.140625" style="1" customWidth="1"/>
    <col min="7697" max="7697" width="12.28515625" style="1" customWidth="1"/>
    <col min="7698" max="7698" width="13" style="1" customWidth="1"/>
    <col min="7699" max="7699" width="11.42578125" style="1" customWidth="1"/>
    <col min="7700" max="7700" width="11.140625" style="1" customWidth="1"/>
    <col min="7701" max="7701" width="12.28515625" style="1" customWidth="1"/>
    <col min="7702" max="7702" width="10.42578125" style="1" customWidth="1"/>
    <col min="7703" max="7703" width="13.7109375" style="1" customWidth="1"/>
    <col min="7704" max="7704" width="17.28515625" style="1" customWidth="1"/>
    <col min="7705" max="7705" width="13.42578125" style="1" customWidth="1"/>
    <col min="7706" max="7942" width="9.140625" style="1"/>
    <col min="7943" max="7943" width="10.140625" style="1" customWidth="1"/>
    <col min="7944" max="7947" width="9.140625" style="1"/>
    <col min="7948" max="7948" width="13.7109375" style="1" customWidth="1"/>
    <col min="7949" max="7949" width="12.42578125" style="1" customWidth="1"/>
    <col min="7950" max="7952" width="11.140625" style="1" customWidth="1"/>
    <col min="7953" max="7953" width="12.28515625" style="1" customWidth="1"/>
    <col min="7954" max="7954" width="13" style="1" customWidth="1"/>
    <col min="7955" max="7955" width="11.42578125" style="1" customWidth="1"/>
    <col min="7956" max="7956" width="11.140625" style="1" customWidth="1"/>
    <col min="7957" max="7957" width="12.28515625" style="1" customWidth="1"/>
    <col min="7958" max="7958" width="10.42578125" style="1" customWidth="1"/>
    <col min="7959" max="7959" width="13.7109375" style="1" customWidth="1"/>
    <col min="7960" max="7960" width="17.28515625" style="1" customWidth="1"/>
    <col min="7961" max="7961" width="13.42578125" style="1" customWidth="1"/>
    <col min="7962" max="8198" width="9.140625" style="1"/>
    <col min="8199" max="8199" width="10.140625" style="1" customWidth="1"/>
    <col min="8200" max="8203" width="9.140625" style="1"/>
    <col min="8204" max="8204" width="13.7109375" style="1" customWidth="1"/>
    <col min="8205" max="8205" width="12.42578125" style="1" customWidth="1"/>
    <col min="8206" max="8208" width="11.140625" style="1" customWidth="1"/>
    <col min="8209" max="8209" width="12.28515625" style="1" customWidth="1"/>
    <col min="8210" max="8210" width="13" style="1" customWidth="1"/>
    <col min="8211" max="8211" width="11.42578125" style="1" customWidth="1"/>
    <col min="8212" max="8212" width="11.140625" style="1" customWidth="1"/>
    <col min="8213" max="8213" width="12.28515625" style="1" customWidth="1"/>
    <col min="8214" max="8214" width="10.42578125" style="1" customWidth="1"/>
    <col min="8215" max="8215" width="13.7109375" style="1" customWidth="1"/>
    <col min="8216" max="8216" width="17.28515625" style="1" customWidth="1"/>
    <col min="8217" max="8217" width="13.42578125" style="1" customWidth="1"/>
    <col min="8218" max="8454" width="9.140625" style="1"/>
    <col min="8455" max="8455" width="10.140625" style="1" customWidth="1"/>
    <col min="8456" max="8459" width="9.140625" style="1"/>
    <col min="8460" max="8460" width="13.7109375" style="1" customWidth="1"/>
    <col min="8461" max="8461" width="12.42578125" style="1" customWidth="1"/>
    <col min="8462" max="8464" width="11.140625" style="1" customWidth="1"/>
    <col min="8465" max="8465" width="12.28515625" style="1" customWidth="1"/>
    <col min="8466" max="8466" width="13" style="1" customWidth="1"/>
    <col min="8467" max="8467" width="11.42578125" style="1" customWidth="1"/>
    <col min="8468" max="8468" width="11.140625" style="1" customWidth="1"/>
    <col min="8469" max="8469" width="12.28515625" style="1" customWidth="1"/>
    <col min="8470" max="8470" width="10.42578125" style="1" customWidth="1"/>
    <col min="8471" max="8471" width="13.7109375" style="1" customWidth="1"/>
    <col min="8472" max="8472" width="17.28515625" style="1" customWidth="1"/>
    <col min="8473" max="8473" width="13.42578125" style="1" customWidth="1"/>
    <col min="8474" max="8710" width="9.140625" style="1"/>
    <col min="8711" max="8711" width="10.140625" style="1" customWidth="1"/>
    <col min="8712" max="8715" width="9.140625" style="1"/>
    <col min="8716" max="8716" width="13.7109375" style="1" customWidth="1"/>
    <col min="8717" max="8717" width="12.42578125" style="1" customWidth="1"/>
    <col min="8718" max="8720" width="11.140625" style="1" customWidth="1"/>
    <col min="8721" max="8721" width="12.28515625" style="1" customWidth="1"/>
    <col min="8722" max="8722" width="13" style="1" customWidth="1"/>
    <col min="8723" max="8723" width="11.42578125" style="1" customWidth="1"/>
    <col min="8724" max="8724" width="11.140625" style="1" customWidth="1"/>
    <col min="8725" max="8725" width="12.28515625" style="1" customWidth="1"/>
    <col min="8726" max="8726" width="10.42578125" style="1" customWidth="1"/>
    <col min="8727" max="8727" width="13.7109375" style="1" customWidth="1"/>
    <col min="8728" max="8728" width="17.28515625" style="1" customWidth="1"/>
    <col min="8729" max="8729" width="13.42578125" style="1" customWidth="1"/>
    <col min="8730" max="8966" width="9.140625" style="1"/>
    <col min="8967" max="8967" width="10.140625" style="1" customWidth="1"/>
    <col min="8968" max="8971" width="9.140625" style="1"/>
    <col min="8972" max="8972" width="13.7109375" style="1" customWidth="1"/>
    <col min="8973" max="8973" width="12.42578125" style="1" customWidth="1"/>
    <col min="8974" max="8976" width="11.140625" style="1" customWidth="1"/>
    <col min="8977" max="8977" width="12.28515625" style="1" customWidth="1"/>
    <col min="8978" max="8978" width="13" style="1" customWidth="1"/>
    <col min="8979" max="8979" width="11.42578125" style="1" customWidth="1"/>
    <col min="8980" max="8980" width="11.140625" style="1" customWidth="1"/>
    <col min="8981" max="8981" width="12.28515625" style="1" customWidth="1"/>
    <col min="8982" max="8982" width="10.42578125" style="1" customWidth="1"/>
    <col min="8983" max="8983" width="13.7109375" style="1" customWidth="1"/>
    <col min="8984" max="8984" width="17.28515625" style="1" customWidth="1"/>
    <col min="8985" max="8985" width="13.42578125" style="1" customWidth="1"/>
    <col min="8986" max="9222" width="9.140625" style="1"/>
    <col min="9223" max="9223" width="10.140625" style="1" customWidth="1"/>
    <col min="9224" max="9227" width="9.140625" style="1"/>
    <col min="9228" max="9228" width="13.7109375" style="1" customWidth="1"/>
    <col min="9229" max="9229" width="12.42578125" style="1" customWidth="1"/>
    <col min="9230" max="9232" width="11.140625" style="1" customWidth="1"/>
    <col min="9233" max="9233" width="12.28515625" style="1" customWidth="1"/>
    <col min="9234" max="9234" width="13" style="1" customWidth="1"/>
    <col min="9235" max="9235" width="11.42578125" style="1" customWidth="1"/>
    <col min="9236" max="9236" width="11.140625" style="1" customWidth="1"/>
    <col min="9237" max="9237" width="12.28515625" style="1" customWidth="1"/>
    <col min="9238" max="9238" width="10.42578125" style="1" customWidth="1"/>
    <col min="9239" max="9239" width="13.7109375" style="1" customWidth="1"/>
    <col min="9240" max="9240" width="17.28515625" style="1" customWidth="1"/>
    <col min="9241" max="9241" width="13.42578125" style="1" customWidth="1"/>
    <col min="9242" max="9478" width="9.140625" style="1"/>
    <col min="9479" max="9479" width="10.140625" style="1" customWidth="1"/>
    <col min="9480" max="9483" width="9.140625" style="1"/>
    <col min="9484" max="9484" width="13.7109375" style="1" customWidth="1"/>
    <col min="9485" max="9485" width="12.42578125" style="1" customWidth="1"/>
    <col min="9486" max="9488" width="11.140625" style="1" customWidth="1"/>
    <col min="9489" max="9489" width="12.28515625" style="1" customWidth="1"/>
    <col min="9490" max="9490" width="13" style="1" customWidth="1"/>
    <col min="9491" max="9491" width="11.42578125" style="1" customWidth="1"/>
    <col min="9492" max="9492" width="11.140625" style="1" customWidth="1"/>
    <col min="9493" max="9493" width="12.28515625" style="1" customWidth="1"/>
    <col min="9494" max="9494" width="10.42578125" style="1" customWidth="1"/>
    <col min="9495" max="9495" width="13.7109375" style="1" customWidth="1"/>
    <col min="9496" max="9496" width="17.28515625" style="1" customWidth="1"/>
    <col min="9497" max="9497" width="13.42578125" style="1" customWidth="1"/>
    <col min="9498" max="9734" width="9.140625" style="1"/>
    <col min="9735" max="9735" width="10.140625" style="1" customWidth="1"/>
    <col min="9736" max="9739" width="9.140625" style="1"/>
    <col min="9740" max="9740" width="13.7109375" style="1" customWidth="1"/>
    <col min="9741" max="9741" width="12.42578125" style="1" customWidth="1"/>
    <col min="9742" max="9744" width="11.140625" style="1" customWidth="1"/>
    <col min="9745" max="9745" width="12.28515625" style="1" customWidth="1"/>
    <col min="9746" max="9746" width="13" style="1" customWidth="1"/>
    <col min="9747" max="9747" width="11.42578125" style="1" customWidth="1"/>
    <col min="9748" max="9748" width="11.140625" style="1" customWidth="1"/>
    <col min="9749" max="9749" width="12.28515625" style="1" customWidth="1"/>
    <col min="9750" max="9750" width="10.42578125" style="1" customWidth="1"/>
    <col min="9751" max="9751" width="13.7109375" style="1" customWidth="1"/>
    <col min="9752" max="9752" width="17.28515625" style="1" customWidth="1"/>
    <col min="9753" max="9753" width="13.42578125" style="1" customWidth="1"/>
    <col min="9754" max="9990" width="9.140625" style="1"/>
    <col min="9991" max="9991" width="10.140625" style="1" customWidth="1"/>
    <col min="9992" max="9995" width="9.140625" style="1"/>
    <col min="9996" max="9996" width="13.7109375" style="1" customWidth="1"/>
    <col min="9997" max="9997" width="12.42578125" style="1" customWidth="1"/>
    <col min="9998" max="10000" width="11.140625" style="1" customWidth="1"/>
    <col min="10001" max="10001" width="12.28515625" style="1" customWidth="1"/>
    <col min="10002" max="10002" width="13" style="1" customWidth="1"/>
    <col min="10003" max="10003" width="11.42578125" style="1" customWidth="1"/>
    <col min="10004" max="10004" width="11.140625" style="1" customWidth="1"/>
    <col min="10005" max="10005" width="12.28515625" style="1" customWidth="1"/>
    <col min="10006" max="10006" width="10.42578125" style="1" customWidth="1"/>
    <col min="10007" max="10007" width="13.7109375" style="1" customWidth="1"/>
    <col min="10008" max="10008" width="17.28515625" style="1" customWidth="1"/>
    <col min="10009" max="10009" width="13.42578125" style="1" customWidth="1"/>
    <col min="10010" max="10246" width="9.140625" style="1"/>
    <col min="10247" max="10247" width="10.140625" style="1" customWidth="1"/>
    <col min="10248" max="10251" width="9.140625" style="1"/>
    <col min="10252" max="10252" width="13.7109375" style="1" customWidth="1"/>
    <col min="10253" max="10253" width="12.42578125" style="1" customWidth="1"/>
    <col min="10254" max="10256" width="11.140625" style="1" customWidth="1"/>
    <col min="10257" max="10257" width="12.28515625" style="1" customWidth="1"/>
    <col min="10258" max="10258" width="13" style="1" customWidth="1"/>
    <col min="10259" max="10259" width="11.42578125" style="1" customWidth="1"/>
    <col min="10260" max="10260" width="11.140625" style="1" customWidth="1"/>
    <col min="10261" max="10261" width="12.28515625" style="1" customWidth="1"/>
    <col min="10262" max="10262" width="10.42578125" style="1" customWidth="1"/>
    <col min="10263" max="10263" width="13.7109375" style="1" customWidth="1"/>
    <col min="10264" max="10264" width="17.28515625" style="1" customWidth="1"/>
    <col min="10265" max="10265" width="13.42578125" style="1" customWidth="1"/>
    <col min="10266" max="10502" width="9.140625" style="1"/>
    <col min="10503" max="10503" width="10.140625" style="1" customWidth="1"/>
    <col min="10504" max="10507" width="9.140625" style="1"/>
    <col min="10508" max="10508" width="13.7109375" style="1" customWidth="1"/>
    <col min="10509" max="10509" width="12.42578125" style="1" customWidth="1"/>
    <col min="10510" max="10512" width="11.140625" style="1" customWidth="1"/>
    <col min="10513" max="10513" width="12.28515625" style="1" customWidth="1"/>
    <col min="10514" max="10514" width="13" style="1" customWidth="1"/>
    <col min="10515" max="10515" width="11.42578125" style="1" customWidth="1"/>
    <col min="10516" max="10516" width="11.140625" style="1" customWidth="1"/>
    <col min="10517" max="10517" width="12.28515625" style="1" customWidth="1"/>
    <col min="10518" max="10518" width="10.42578125" style="1" customWidth="1"/>
    <col min="10519" max="10519" width="13.7109375" style="1" customWidth="1"/>
    <col min="10520" max="10520" width="17.28515625" style="1" customWidth="1"/>
    <col min="10521" max="10521" width="13.42578125" style="1" customWidth="1"/>
    <col min="10522" max="10758" width="9.140625" style="1"/>
    <col min="10759" max="10759" width="10.140625" style="1" customWidth="1"/>
    <col min="10760" max="10763" width="9.140625" style="1"/>
    <col min="10764" max="10764" width="13.7109375" style="1" customWidth="1"/>
    <col min="10765" max="10765" width="12.42578125" style="1" customWidth="1"/>
    <col min="10766" max="10768" width="11.140625" style="1" customWidth="1"/>
    <col min="10769" max="10769" width="12.28515625" style="1" customWidth="1"/>
    <col min="10770" max="10770" width="13" style="1" customWidth="1"/>
    <col min="10771" max="10771" width="11.42578125" style="1" customWidth="1"/>
    <col min="10772" max="10772" width="11.140625" style="1" customWidth="1"/>
    <col min="10773" max="10773" width="12.28515625" style="1" customWidth="1"/>
    <col min="10774" max="10774" width="10.42578125" style="1" customWidth="1"/>
    <col min="10775" max="10775" width="13.7109375" style="1" customWidth="1"/>
    <col min="10776" max="10776" width="17.28515625" style="1" customWidth="1"/>
    <col min="10777" max="10777" width="13.42578125" style="1" customWidth="1"/>
    <col min="10778" max="11014" width="9.140625" style="1"/>
    <col min="11015" max="11015" width="10.140625" style="1" customWidth="1"/>
    <col min="11016" max="11019" width="9.140625" style="1"/>
    <col min="11020" max="11020" width="13.7109375" style="1" customWidth="1"/>
    <col min="11021" max="11021" width="12.42578125" style="1" customWidth="1"/>
    <col min="11022" max="11024" width="11.140625" style="1" customWidth="1"/>
    <col min="11025" max="11025" width="12.28515625" style="1" customWidth="1"/>
    <col min="11026" max="11026" width="13" style="1" customWidth="1"/>
    <col min="11027" max="11027" width="11.42578125" style="1" customWidth="1"/>
    <col min="11028" max="11028" width="11.140625" style="1" customWidth="1"/>
    <col min="11029" max="11029" width="12.28515625" style="1" customWidth="1"/>
    <col min="11030" max="11030" width="10.42578125" style="1" customWidth="1"/>
    <col min="11031" max="11031" width="13.7109375" style="1" customWidth="1"/>
    <col min="11032" max="11032" width="17.28515625" style="1" customWidth="1"/>
    <col min="11033" max="11033" width="13.42578125" style="1" customWidth="1"/>
    <col min="11034" max="11270" width="9.140625" style="1"/>
    <col min="11271" max="11271" width="10.140625" style="1" customWidth="1"/>
    <col min="11272" max="11275" width="9.140625" style="1"/>
    <col min="11276" max="11276" width="13.7109375" style="1" customWidth="1"/>
    <col min="11277" max="11277" width="12.42578125" style="1" customWidth="1"/>
    <col min="11278" max="11280" width="11.140625" style="1" customWidth="1"/>
    <col min="11281" max="11281" width="12.28515625" style="1" customWidth="1"/>
    <col min="11282" max="11282" width="13" style="1" customWidth="1"/>
    <col min="11283" max="11283" width="11.42578125" style="1" customWidth="1"/>
    <col min="11284" max="11284" width="11.140625" style="1" customWidth="1"/>
    <col min="11285" max="11285" width="12.28515625" style="1" customWidth="1"/>
    <col min="11286" max="11286" width="10.42578125" style="1" customWidth="1"/>
    <col min="11287" max="11287" width="13.7109375" style="1" customWidth="1"/>
    <col min="11288" max="11288" width="17.28515625" style="1" customWidth="1"/>
    <col min="11289" max="11289" width="13.42578125" style="1" customWidth="1"/>
    <col min="11290" max="11526" width="9.140625" style="1"/>
    <col min="11527" max="11527" width="10.140625" style="1" customWidth="1"/>
    <col min="11528" max="11531" width="9.140625" style="1"/>
    <col min="11532" max="11532" width="13.7109375" style="1" customWidth="1"/>
    <col min="11533" max="11533" width="12.42578125" style="1" customWidth="1"/>
    <col min="11534" max="11536" width="11.140625" style="1" customWidth="1"/>
    <col min="11537" max="11537" width="12.28515625" style="1" customWidth="1"/>
    <col min="11538" max="11538" width="13" style="1" customWidth="1"/>
    <col min="11539" max="11539" width="11.42578125" style="1" customWidth="1"/>
    <col min="11540" max="11540" width="11.140625" style="1" customWidth="1"/>
    <col min="11541" max="11541" width="12.28515625" style="1" customWidth="1"/>
    <col min="11542" max="11542" width="10.42578125" style="1" customWidth="1"/>
    <col min="11543" max="11543" width="13.7109375" style="1" customWidth="1"/>
    <col min="11544" max="11544" width="17.28515625" style="1" customWidth="1"/>
    <col min="11545" max="11545" width="13.42578125" style="1" customWidth="1"/>
    <col min="11546" max="11782" width="9.140625" style="1"/>
    <col min="11783" max="11783" width="10.140625" style="1" customWidth="1"/>
    <col min="11784" max="11787" width="9.140625" style="1"/>
    <col min="11788" max="11788" width="13.7109375" style="1" customWidth="1"/>
    <col min="11789" max="11789" width="12.42578125" style="1" customWidth="1"/>
    <col min="11790" max="11792" width="11.140625" style="1" customWidth="1"/>
    <col min="11793" max="11793" width="12.28515625" style="1" customWidth="1"/>
    <col min="11794" max="11794" width="13" style="1" customWidth="1"/>
    <col min="11795" max="11795" width="11.42578125" style="1" customWidth="1"/>
    <col min="11796" max="11796" width="11.140625" style="1" customWidth="1"/>
    <col min="11797" max="11797" width="12.28515625" style="1" customWidth="1"/>
    <col min="11798" max="11798" width="10.42578125" style="1" customWidth="1"/>
    <col min="11799" max="11799" width="13.7109375" style="1" customWidth="1"/>
    <col min="11800" max="11800" width="17.28515625" style="1" customWidth="1"/>
    <col min="11801" max="11801" width="13.42578125" style="1" customWidth="1"/>
    <col min="11802" max="12038" width="9.140625" style="1"/>
    <col min="12039" max="12039" width="10.140625" style="1" customWidth="1"/>
    <col min="12040" max="12043" width="9.140625" style="1"/>
    <col min="12044" max="12044" width="13.7109375" style="1" customWidth="1"/>
    <col min="12045" max="12045" width="12.42578125" style="1" customWidth="1"/>
    <col min="12046" max="12048" width="11.140625" style="1" customWidth="1"/>
    <col min="12049" max="12049" width="12.28515625" style="1" customWidth="1"/>
    <col min="12050" max="12050" width="13" style="1" customWidth="1"/>
    <col min="12051" max="12051" width="11.42578125" style="1" customWidth="1"/>
    <col min="12052" max="12052" width="11.140625" style="1" customWidth="1"/>
    <col min="12053" max="12053" width="12.28515625" style="1" customWidth="1"/>
    <col min="12054" max="12054" width="10.42578125" style="1" customWidth="1"/>
    <col min="12055" max="12055" width="13.7109375" style="1" customWidth="1"/>
    <col min="12056" max="12056" width="17.28515625" style="1" customWidth="1"/>
    <col min="12057" max="12057" width="13.42578125" style="1" customWidth="1"/>
    <col min="12058" max="12294" width="9.140625" style="1"/>
    <col min="12295" max="12295" width="10.140625" style="1" customWidth="1"/>
    <col min="12296" max="12299" width="9.140625" style="1"/>
    <col min="12300" max="12300" width="13.7109375" style="1" customWidth="1"/>
    <col min="12301" max="12301" width="12.42578125" style="1" customWidth="1"/>
    <col min="12302" max="12304" width="11.140625" style="1" customWidth="1"/>
    <col min="12305" max="12305" width="12.28515625" style="1" customWidth="1"/>
    <col min="12306" max="12306" width="13" style="1" customWidth="1"/>
    <col min="12307" max="12307" width="11.42578125" style="1" customWidth="1"/>
    <col min="12308" max="12308" width="11.140625" style="1" customWidth="1"/>
    <col min="12309" max="12309" width="12.28515625" style="1" customWidth="1"/>
    <col min="12310" max="12310" width="10.42578125" style="1" customWidth="1"/>
    <col min="12311" max="12311" width="13.7109375" style="1" customWidth="1"/>
    <col min="12312" max="12312" width="17.28515625" style="1" customWidth="1"/>
    <col min="12313" max="12313" width="13.42578125" style="1" customWidth="1"/>
    <col min="12314" max="12550" width="9.140625" style="1"/>
    <col min="12551" max="12551" width="10.140625" style="1" customWidth="1"/>
    <col min="12552" max="12555" width="9.140625" style="1"/>
    <col min="12556" max="12556" width="13.7109375" style="1" customWidth="1"/>
    <col min="12557" max="12557" width="12.42578125" style="1" customWidth="1"/>
    <col min="12558" max="12560" width="11.140625" style="1" customWidth="1"/>
    <col min="12561" max="12561" width="12.28515625" style="1" customWidth="1"/>
    <col min="12562" max="12562" width="13" style="1" customWidth="1"/>
    <col min="12563" max="12563" width="11.42578125" style="1" customWidth="1"/>
    <col min="12564" max="12564" width="11.140625" style="1" customWidth="1"/>
    <col min="12565" max="12565" width="12.28515625" style="1" customWidth="1"/>
    <col min="12566" max="12566" width="10.42578125" style="1" customWidth="1"/>
    <col min="12567" max="12567" width="13.7109375" style="1" customWidth="1"/>
    <col min="12568" max="12568" width="17.28515625" style="1" customWidth="1"/>
    <col min="12569" max="12569" width="13.42578125" style="1" customWidth="1"/>
    <col min="12570" max="12806" width="9.140625" style="1"/>
    <col min="12807" max="12807" width="10.140625" style="1" customWidth="1"/>
    <col min="12808" max="12811" width="9.140625" style="1"/>
    <col min="12812" max="12812" width="13.7109375" style="1" customWidth="1"/>
    <col min="12813" max="12813" width="12.42578125" style="1" customWidth="1"/>
    <col min="12814" max="12816" width="11.140625" style="1" customWidth="1"/>
    <col min="12817" max="12817" width="12.28515625" style="1" customWidth="1"/>
    <col min="12818" max="12818" width="13" style="1" customWidth="1"/>
    <col min="12819" max="12819" width="11.42578125" style="1" customWidth="1"/>
    <col min="12820" max="12820" width="11.140625" style="1" customWidth="1"/>
    <col min="12821" max="12821" width="12.28515625" style="1" customWidth="1"/>
    <col min="12822" max="12822" width="10.42578125" style="1" customWidth="1"/>
    <col min="12823" max="12823" width="13.7109375" style="1" customWidth="1"/>
    <col min="12824" max="12824" width="17.28515625" style="1" customWidth="1"/>
    <col min="12825" max="12825" width="13.42578125" style="1" customWidth="1"/>
    <col min="12826" max="13062" width="9.140625" style="1"/>
    <col min="13063" max="13063" width="10.140625" style="1" customWidth="1"/>
    <col min="13064" max="13067" width="9.140625" style="1"/>
    <col min="13068" max="13068" width="13.7109375" style="1" customWidth="1"/>
    <col min="13069" max="13069" width="12.42578125" style="1" customWidth="1"/>
    <col min="13070" max="13072" width="11.140625" style="1" customWidth="1"/>
    <col min="13073" max="13073" width="12.28515625" style="1" customWidth="1"/>
    <col min="13074" max="13074" width="13" style="1" customWidth="1"/>
    <col min="13075" max="13075" width="11.42578125" style="1" customWidth="1"/>
    <col min="13076" max="13076" width="11.140625" style="1" customWidth="1"/>
    <col min="13077" max="13077" width="12.28515625" style="1" customWidth="1"/>
    <col min="13078" max="13078" width="10.42578125" style="1" customWidth="1"/>
    <col min="13079" max="13079" width="13.7109375" style="1" customWidth="1"/>
    <col min="13080" max="13080" width="17.28515625" style="1" customWidth="1"/>
    <col min="13081" max="13081" width="13.42578125" style="1" customWidth="1"/>
    <col min="13082" max="13318" width="9.140625" style="1"/>
    <col min="13319" max="13319" width="10.140625" style="1" customWidth="1"/>
    <col min="13320" max="13323" width="9.140625" style="1"/>
    <col min="13324" max="13324" width="13.7109375" style="1" customWidth="1"/>
    <col min="13325" max="13325" width="12.42578125" style="1" customWidth="1"/>
    <col min="13326" max="13328" width="11.140625" style="1" customWidth="1"/>
    <col min="13329" max="13329" width="12.28515625" style="1" customWidth="1"/>
    <col min="13330" max="13330" width="13" style="1" customWidth="1"/>
    <col min="13331" max="13331" width="11.42578125" style="1" customWidth="1"/>
    <col min="13332" max="13332" width="11.140625" style="1" customWidth="1"/>
    <col min="13333" max="13333" width="12.28515625" style="1" customWidth="1"/>
    <col min="13334" max="13334" width="10.42578125" style="1" customWidth="1"/>
    <col min="13335" max="13335" width="13.7109375" style="1" customWidth="1"/>
    <col min="13336" max="13336" width="17.28515625" style="1" customWidth="1"/>
    <col min="13337" max="13337" width="13.42578125" style="1" customWidth="1"/>
    <col min="13338" max="13574" width="9.140625" style="1"/>
    <col min="13575" max="13575" width="10.140625" style="1" customWidth="1"/>
    <col min="13576" max="13579" width="9.140625" style="1"/>
    <col min="13580" max="13580" width="13.7109375" style="1" customWidth="1"/>
    <col min="13581" max="13581" width="12.42578125" style="1" customWidth="1"/>
    <col min="13582" max="13584" width="11.140625" style="1" customWidth="1"/>
    <col min="13585" max="13585" width="12.28515625" style="1" customWidth="1"/>
    <col min="13586" max="13586" width="13" style="1" customWidth="1"/>
    <col min="13587" max="13587" width="11.42578125" style="1" customWidth="1"/>
    <col min="13588" max="13588" width="11.140625" style="1" customWidth="1"/>
    <col min="13589" max="13589" width="12.28515625" style="1" customWidth="1"/>
    <col min="13590" max="13590" width="10.42578125" style="1" customWidth="1"/>
    <col min="13591" max="13591" width="13.7109375" style="1" customWidth="1"/>
    <col min="13592" max="13592" width="17.28515625" style="1" customWidth="1"/>
    <col min="13593" max="13593" width="13.42578125" style="1" customWidth="1"/>
    <col min="13594" max="13830" width="9.140625" style="1"/>
    <col min="13831" max="13831" width="10.140625" style="1" customWidth="1"/>
    <col min="13832" max="13835" width="9.140625" style="1"/>
    <col min="13836" max="13836" width="13.7109375" style="1" customWidth="1"/>
    <col min="13837" max="13837" width="12.42578125" style="1" customWidth="1"/>
    <col min="13838" max="13840" width="11.140625" style="1" customWidth="1"/>
    <col min="13841" max="13841" width="12.28515625" style="1" customWidth="1"/>
    <col min="13842" max="13842" width="13" style="1" customWidth="1"/>
    <col min="13843" max="13843" width="11.42578125" style="1" customWidth="1"/>
    <col min="13844" max="13844" width="11.140625" style="1" customWidth="1"/>
    <col min="13845" max="13845" width="12.28515625" style="1" customWidth="1"/>
    <col min="13846" max="13846" width="10.42578125" style="1" customWidth="1"/>
    <col min="13847" max="13847" width="13.7109375" style="1" customWidth="1"/>
    <col min="13848" max="13848" width="17.28515625" style="1" customWidth="1"/>
    <col min="13849" max="13849" width="13.42578125" style="1" customWidth="1"/>
    <col min="13850" max="14086" width="9.140625" style="1"/>
    <col min="14087" max="14087" width="10.140625" style="1" customWidth="1"/>
    <col min="14088" max="14091" width="9.140625" style="1"/>
    <col min="14092" max="14092" width="13.7109375" style="1" customWidth="1"/>
    <col min="14093" max="14093" width="12.42578125" style="1" customWidth="1"/>
    <col min="14094" max="14096" width="11.140625" style="1" customWidth="1"/>
    <col min="14097" max="14097" width="12.28515625" style="1" customWidth="1"/>
    <col min="14098" max="14098" width="13" style="1" customWidth="1"/>
    <col min="14099" max="14099" width="11.42578125" style="1" customWidth="1"/>
    <col min="14100" max="14100" width="11.140625" style="1" customWidth="1"/>
    <col min="14101" max="14101" width="12.28515625" style="1" customWidth="1"/>
    <col min="14102" max="14102" width="10.42578125" style="1" customWidth="1"/>
    <col min="14103" max="14103" width="13.7109375" style="1" customWidth="1"/>
    <col min="14104" max="14104" width="17.28515625" style="1" customWidth="1"/>
    <col min="14105" max="14105" width="13.42578125" style="1" customWidth="1"/>
    <col min="14106" max="14342" width="9.140625" style="1"/>
    <col min="14343" max="14343" width="10.140625" style="1" customWidth="1"/>
    <col min="14344" max="14347" width="9.140625" style="1"/>
    <col min="14348" max="14348" width="13.7109375" style="1" customWidth="1"/>
    <col min="14349" max="14349" width="12.42578125" style="1" customWidth="1"/>
    <col min="14350" max="14352" width="11.140625" style="1" customWidth="1"/>
    <col min="14353" max="14353" width="12.28515625" style="1" customWidth="1"/>
    <col min="14354" max="14354" width="13" style="1" customWidth="1"/>
    <col min="14355" max="14355" width="11.42578125" style="1" customWidth="1"/>
    <col min="14356" max="14356" width="11.140625" style="1" customWidth="1"/>
    <col min="14357" max="14357" width="12.28515625" style="1" customWidth="1"/>
    <col min="14358" max="14358" width="10.42578125" style="1" customWidth="1"/>
    <col min="14359" max="14359" width="13.7109375" style="1" customWidth="1"/>
    <col min="14360" max="14360" width="17.28515625" style="1" customWidth="1"/>
    <col min="14361" max="14361" width="13.42578125" style="1" customWidth="1"/>
    <col min="14362" max="14598" width="9.140625" style="1"/>
    <col min="14599" max="14599" width="10.140625" style="1" customWidth="1"/>
    <col min="14600" max="14603" width="9.140625" style="1"/>
    <col min="14604" max="14604" width="13.7109375" style="1" customWidth="1"/>
    <col min="14605" max="14605" width="12.42578125" style="1" customWidth="1"/>
    <col min="14606" max="14608" width="11.140625" style="1" customWidth="1"/>
    <col min="14609" max="14609" width="12.28515625" style="1" customWidth="1"/>
    <col min="14610" max="14610" width="13" style="1" customWidth="1"/>
    <col min="14611" max="14611" width="11.42578125" style="1" customWidth="1"/>
    <col min="14612" max="14612" width="11.140625" style="1" customWidth="1"/>
    <col min="14613" max="14613" width="12.28515625" style="1" customWidth="1"/>
    <col min="14614" max="14614" width="10.42578125" style="1" customWidth="1"/>
    <col min="14615" max="14615" width="13.7109375" style="1" customWidth="1"/>
    <col min="14616" max="14616" width="17.28515625" style="1" customWidth="1"/>
    <col min="14617" max="14617" width="13.42578125" style="1" customWidth="1"/>
    <col min="14618" max="14854" width="9.140625" style="1"/>
    <col min="14855" max="14855" width="10.140625" style="1" customWidth="1"/>
    <col min="14856" max="14859" width="9.140625" style="1"/>
    <col min="14860" max="14860" width="13.7109375" style="1" customWidth="1"/>
    <col min="14861" max="14861" width="12.42578125" style="1" customWidth="1"/>
    <col min="14862" max="14864" width="11.140625" style="1" customWidth="1"/>
    <col min="14865" max="14865" width="12.28515625" style="1" customWidth="1"/>
    <col min="14866" max="14866" width="13" style="1" customWidth="1"/>
    <col min="14867" max="14867" width="11.42578125" style="1" customWidth="1"/>
    <col min="14868" max="14868" width="11.140625" style="1" customWidth="1"/>
    <col min="14869" max="14869" width="12.28515625" style="1" customWidth="1"/>
    <col min="14870" max="14870" width="10.42578125" style="1" customWidth="1"/>
    <col min="14871" max="14871" width="13.7109375" style="1" customWidth="1"/>
    <col min="14872" max="14872" width="17.28515625" style="1" customWidth="1"/>
    <col min="14873" max="14873" width="13.42578125" style="1" customWidth="1"/>
    <col min="14874" max="15110" width="9.140625" style="1"/>
    <col min="15111" max="15111" width="10.140625" style="1" customWidth="1"/>
    <col min="15112" max="15115" width="9.140625" style="1"/>
    <col min="15116" max="15116" width="13.7109375" style="1" customWidth="1"/>
    <col min="15117" max="15117" width="12.42578125" style="1" customWidth="1"/>
    <col min="15118" max="15120" width="11.140625" style="1" customWidth="1"/>
    <col min="15121" max="15121" width="12.28515625" style="1" customWidth="1"/>
    <col min="15122" max="15122" width="13" style="1" customWidth="1"/>
    <col min="15123" max="15123" width="11.42578125" style="1" customWidth="1"/>
    <col min="15124" max="15124" width="11.140625" style="1" customWidth="1"/>
    <col min="15125" max="15125" width="12.28515625" style="1" customWidth="1"/>
    <col min="15126" max="15126" width="10.42578125" style="1" customWidth="1"/>
    <col min="15127" max="15127" width="13.7109375" style="1" customWidth="1"/>
    <col min="15128" max="15128" width="17.28515625" style="1" customWidth="1"/>
    <col min="15129" max="15129" width="13.42578125" style="1" customWidth="1"/>
    <col min="15130" max="15366" width="9.140625" style="1"/>
    <col min="15367" max="15367" width="10.140625" style="1" customWidth="1"/>
    <col min="15368" max="15371" width="9.140625" style="1"/>
    <col min="15372" max="15372" width="13.7109375" style="1" customWidth="1"/>
    <col min="15373" max="15373" width="12.42578125" style="1" customWidth="1"/>
    <col min="15374" max="15376" width="11.140625" style="1" customWidth="1"/>
    <col min="15377" max="15377" width="12.28515625" style="1" customWidth="1"/>
    <col min="15378" max="15378" width="13" style="1" customWidth="1"/>
    <col min="15379" max="15379" width="11.42578125" style="1" customWidth="1"/>
    <col min="15380" max="15380" width="11.140625" style="1" customWidth="1"/>
    <col min="15381" max="15381" width="12.28515625" style="1" customWidth="1"/>
    <col min="15382" max="15382" width="10.42578125" style="1" customWidth="1"/>
    <col min="15383" max="15383" width="13.7109375" style="1" customWidth="1"/>
    <col min="15384" max="15384" width="17.28515625" style="1" customWidth="1"/>
    <col min="15385" max="15385" width="13.42578125" style="1" customWidth="1"/>
    <col min="15386" max="15622" width="9.140625" style="1"/>
    <col min="15623" max="15623" width="10.140625" style="1" customWidth="1"/>
    <col min="15624" max="15627" width="9.140625" style="1"/>
    <col min="15628" max="15628" width="13.7109375" style="1" customWidth="1"/>
    <col min="15629" max="15629" width="12.42578125" style="1" customWidth="1"/>
    <col min="15630" max="15632" width="11.140625" style="1" customWidth="1"/>
    <col min="15633" max="15633" width="12.28515625" style="1" customWidth="1"/>
    <col min="15634" max="15634" width="13" style="1" customWidth="1"/>
    <col min="15635" max="15635" width="11.42578125" style="1" customWidth="1"/>
    <col min="15636" max="15636" width="11.140625" style="1" customWidth="1"/>
    <col min="15637" max="15637" width="12.28515625" style="1" customWidth="1"/>
    <col min="15638" max="15638" width="10.42578125" style="1" customWidth="1"/>
    <col min="15639" max="15639" width="13.7109375" style="1" customWidth="1"/>
    <col min="15640" max="15640" width="17.28515625" style="1" customWidth="1"/>
    <col min="15641" max="15641" width="13.42578125" style="1" customWidth="1"/>
    <col min="15642" max="15878" width="9.140625" style="1"/>
    <col min="15879" max="15879" width="10.140625" style="1" customWidth="1"/>
    <col min="15880" max="15883" width="9.140625" style="1"/>
    <col min="15884" max="15884" width="13.7109375" style="1" customWidth="1"/>
    <col min="15885" max="15885" width="12.42578125" style="1" customWidth="1"/>
    <col min="15886" max="15888" width="11.140625" style="1" customWidth="1"/>
    <col min="15889" max="15889" width="12.28515625" style="1" customWidth="1"/>
    <col min="15890" max="15890" width="13" style="1" customWidth="1"/>
    <col min="15891" max="15891" width="11.42578125" style="1" customWidth="1"/>
    <col min="15892" max="15892" width="11.140625" style="1" customWidth="1"/>
    <col min="15893" max="15893" width="12.28515625" style="1" customWidth="1"/>
    <col min="15894" max="15894" width="10.42578125" style="1" customWidth="1"/>
    <col min="15895" max="15895" width="13.7109375" style="1" customWidth="1"/>
    <col min="15896" max="15896" width="17.28515625" style="1" customWidth="1"/>
    <col min="15897" max="15897" width="13.42578125" style="1" customWidth="1"/>
    <col min="15898" max="16134" width="9.140625" style="1"/>
    <col min="16135" max="16135" width="10.140625" style="1" customWidth="1"/>
    <col min="16136" max="16139" width="9.140625" style="1"/>
    <col min="16140" max="16140" width="13.7109375" style="1" customWidth="1"/>
    <col min="16141" max="16141" width="12.42578125" style="1" customWidth="1"/>
    <col min="16142" max="16144" width="11.140625" style="1" customWidth="1"/>
    <col min="16145" max="16145" width="12.28515625" style="1" customWidth="1"/>
    <col min="16146" max="16146" width="13" style="1" customWidth="1"/>
    <col min="16147" max="16147" width="11.42578125" style="1" customWidth="1"/>
    <col min="16148" max="16148" width="11.140625" style="1" customWidth="1"/>
    <col min="16149" max="16149" width="12.28515625" style="1" customWidth="1"/>
    <col min="16150" max="16150" width="10.42578125" style="1" customWidth="1"/>
    <col min="16151" max="16151" width="13.7109375" style="1" customWidth="1"/>
    <col min="16152" max="16152" width="17.28515625" style="1" customWidth="1"/>
    <col min="16153" max="16153" width="13.42578125" style="1" customWidth="1"/>
    <col min="16154" max="16384" width="9.140625" style="1"/>
  </cols>
  <sheetData>
    <row r="12" ht="19.5" customHeight="1" x14ac:dyDescent="0.25"/>
    <row r="13" ht="18.75" customHeight="1" x14ac:dyDescent="0.25"/>
    <row r="14" ht="18" customHeight="1" x14ac:dyDescent="0.25"/>
    <row r="15" ht="18.75" customHeight="1" x14ac:dyDescent="0.25"/>
    <row r="16" ht="18.75" customHeight="1" x14ac:dyDescent="0.25"/>
    <row r="17" spans="2:12" ht="17.25" customHeight="1" x14ac:dyDescent="0.25"/>
    <row r="18" spans="2:12" ht="21.75" customHeight="1" x14ac:dyDescent="0.25"/>
    <row r="19" spans="2:12" ht="18.75" customHeight="1" x14ac:dyDescent="0.25"/>
    <row r="20" spans="2:12" ht="17.25" customHeight="1" x14ac:dyDescent="0.25"/>
    <row r="21" spans="2:12" ht="21.75" customHeight="1" x14ac:dyDescent="0.25"/>
    <row r="22" spans="2:12" ht="21" customHeight="1" x14ac:dyDescent="0.25"/>
    <row r="23" spans="2:12" ht="24" customHeight="1" x14ac:dyDescent="0.25"/>
    <row r="24" spans="2:12" ht="19.5" customHeight="1" x14ac:dyDescent="0.25"/>
    <row r="25" spans="2:12" ht="20.25" customHeight="1" x14ac:dyDescent="0.25"/>
    <row r="26" spans="2:12" ht="23.25" customHeight="1" x14ac:dyDescent="0.25"/>
    <row r="27" spans="2:12" ht="21" customHeight="1" x14ac:dyDescent="0.25"/>
    <row r="28" spans="2:12" ht="21" customHeight="1" x14ac:dyDescent="0.25"/>
    <row r="29" spans="2:12" ht="21" customHeight="1" x14ac:dyDescent="0.25">
      <c r="B29" s="3"/>
      <c r="C29" s="3"/>
      <c r="D29" s="3"/>
      <c r="E29" s="3"/>
      <c r="F29" s="3"/>
      <c r="I29" s="3"/>
      <c r="J29" s="3"/>
      <c r="K29" s="3"/>
      <c r="L29" s="3"/>
    </row>
    <row r="30" spans="2:12" ht="15" customHeight="1" x14ac:dyDescent="0.25">
      <c r="B30" s="3"/>
      <c r="C30" s="3"/>
      <c r="D30" s="3"/>
      <c r="E30" s="3"/>
      <c r="F30" s="3"/>
      <c r="I30" s="3"/>
      <c r="J30" s="3"/>
      <c r="K30" s="3"/>
      <c r="L30" s="3"/>
    </row>
    <row r="31" spans="2:12" ht="33.75" customHeight="1" x14ac:dyDescent="0.25">
      <c r="B31" s="3"/>
      <c r="C31" s="3"/>
      <c r="D31" s="3"/>
      <c r="E31" s="3"/>
      <c r="F31" s="3"/>
      <c r="G31" s="3"/>
      <c r="H31" s="3"/>
      <c r="I31" s="3"/>
      <c r="J31" s="3"/>
      <c r="K31" s="3"/>
      <c r="L31" s="3"/>
    </row>
    <row r="32" spans="2:12" ht="15" customHeight="1" x14ac:dyDescent="0.25">
      <c r="B32" s="3"/>
      <c r="C32" s="3"/>
      <c r="D32" s="3"/>
      <c r="E32" s="3"/>
      <c r="F32" s="3"/>
      <c r="G32" s="3"/>
      <c r="H32" s="3"/>
      <c r="I32" s="3"/>
      <c r="J32" s="3"/>
      <c r="K32" s="3"/>
      <c r="L32" s="3"/>
    </row>
    <row r="33" spans="2:20" ht="20.25" customHeight="1" x14ac:dyDescent="0.25">
      <c r="B33" s="3"/>
      <c r="C33" s="3"/>
      <c r="D33" s="3"/>
      <c r="E33" s="3"/>
      <c r="F33" s="3"/>
      <c r="G33" s="15">
        <v>121</v>
      </c>
      <c r="H33" s="16"/>
      <c r="I33" s="3"/>
      <c r="J33" s="3"/>
      <c r="K33" s="3"/>
      <c r="L33" s="3"/>
    </row>
    <row r="34" spans="2:20" ht="28.5" customHeight="1" x14ac:dyDescent="0.25">
      <c r="B34" s="3"/>
      <c r="C34" s="3"/>
      <c r="D34" s="3"/>
      <c r="E34" s="3"/>
      <c r="F34" s="3"/>
      <c r="I34" s="3"/>
      <c r="J34" s="3"/>
      <c r="K34" s="3"/>
      <c r="L34" s="3"/>
    </row>
    <row r="35" spans="2:20" ht="20.25" customHeight="1" x14ac:dyDescent="0.25">
      <c r="C35" s="8"/>
      <c r="D35" s="8"/>
      <c r="E35" s="8"/>
      <c r="F35" s="8"/>
      <c r="G35" s="3"/>
      <c r="H35" s="3"/>
      <c r="I35" s="3">
        <v>2000</v>
      </c>
      <c r="J35" s="2"/>
      <c r="K35" s="3"/>
      <c r="L35" s="3"/>
      <c r="M35" s="3"/>
    </row>
    <row r="36" spans="2:20" x14ac:dyDescent="0.25">
      <c r="C36" s="3"/>
      <c r="D36" s="3"/>
      <c r="E36" s="3"/>
      <c r="F36" s="3"/>
      <c r="G36" s="3"/>
      <c r="H36" s="3">
        <v>1</v>
      </c>
      <c r="I36" s="3"/>
      <c r="J36" s="3"/>
      <c r="K36" s="3"/>
      <c r="L36" s="3"/>
      <c r="M36" s="3"/>
    </row>
    <row r="37" spans="2:20" x14ac:dyDescent="0.25">
      <c r="C37" s="3"/>
      <c r="D37" s="3"/>
      <c r="E37" s="3"/>
      <c r="F37" s="3"/>
      <c r="G37" s="3"/>
      <c r="H37" s="3"/>
      <c r="I37" s="3"/>
      <c r="J37" s="3"/>
      <c r="K37" s="3"/>
      <c r="L37" s="3"/>
      <c r="M37" s="3"/>
    </row>
    <row r="38" spans="2:20" ht="25.5" customHeight="1" x14ac:dyDescent="0.25">
      <c r="C38" s="3"/>
      <c r="D38" s="3"/>
      <c r="E38" s="3"/>
      <c r="F38" s="3"/>
      <c r="G38" s="3"/>
      <c r="H38" s="3"/>
      <c r="I38" s="3"/>
      <c r="J38" s="3"/>
      <c r="K38" s="129"/>
      <c r="L38" s="3"/>
      <c r="M38" s="3"/>
    </row>
    <row r="39" spans="2:20" ht="25.5" customHeight="1" x14ac:dyDescent="0.25">
      <c r="C39" s="3"/>
      <c r="D39" s="3"/>
      <c r="E39" s="3"/>
      <c r="F39" s="3"/>
      <c r="G39" s="3"/>
      <c r="H39" s="3"/>
      <c r="I39" s="3"/>
      <c r="J39" s="3"/>
      <c r="K39" s="129"/>
      <c r="L39" s="3"/>
      <c r="M39" s="3"/>
    </row>
    <row r="40" spans="2:20" ht="27.75" customHeight="1" x14ac:dyDescent="0.25">
      <c r="C40" s="3"/>
      <c r="D40" s="3"/>
      <c r="E40" s="135"/>
      <c r="F40" s="135"/>
      <c r="G40" s="135"/>
      <c r="H40" s="135"/>
      <c r="I40" s="3"/>
      <c r="J40" s="3"/>
      <c r="K40" s="3"/>
      <c r="L40" s="3"/>
      <c r="M40" s="3"/>
    </row>
    <row r="41" spans="2:20" ht="27" customHeight="1" x14ac:dyDescent="0.25">
      <c r="C41" s="3"/>
      <c r="D41" s="3"/>
      <c r="E41" s="135"/>
      <c r="F41" s="135"/>
      <c r="G41" s="135"/>
      <c r="H41" s="135"/>
      <c r="I41" s="3"/>
      <c r="J41" s="3"/>
      <c r="K41" s="3"/>
      <c r="L41" s="3"/>
      <c r="M41" s="3"/>
      <c r="N41" s="3"/>
      <c r="O41" s="3"/>
      <c r="P41" s="3"/>
    </row>
    <row r="42" spans="2:20" ht="15" customHeight="1" x14ac:dyDescent="0.25">
      <c r="C42" s="3"/>
      <c r="D42" s="3"/>
      <c r="E42" s="3"/>
      <c r="F42" s="3"/>
      <c r="G42" s="3"/>
      <c r="H42" s="3"/>
      <c r="I42" s="3"/>
      <c r="J42" s="3"/>
      <c r="K42" s="3"/>
      <c r="L42" s="3"/>
      <c r="M42" s="4"/>
      <c r="N42" s="6">
        <v>75</v>
      </c>
      <c r="O42" s="6"/>
      <c r="P42" s="6"/>
    </row>
    <row r="43" spans="2:20" x14ac:dyDescent="0.25">
      <c r="M43" s="4"/>
      <c r="N43" s="6">
        <v>45</v>
      </c>
      <c r="O43" s="6"/>
      <c r="P43" s="6"/>
      <c r="Q43" s="6"/>
      <c r="R43" s="6">
        <v>37</v>
      </c>
      <c r="S43" s="4"/>
      <c r="T43" s="4"/>
    </row>
    <row r="44" spans="2:20" x14ac:dyDescent="0.25">
      <c r="M44" s="4"/>
      <c r="N44" s="6">
        <v>25</v>
      </c>
      <c r="O44" s="6"/>
      <c r="P44" s="6"/>
      <c r="Q44" s="6"/>
      <c r="R44" s="6">
        <v>43</v>
      </c>
      <c r="S44" s="4"/>
      <c r="T44" s="4"/>
    </row>
    <row r="45" spans="2:20" x14ac:dyDescent="0.25">
      <c r="M45" s="4"/>
      <c r="N45" s="6">
        <v>100</v>
      </c>
      <c r="O45" s="6"/>
      <c r="P45" s="6"/>
      <c r="Q45" s="6"/>
      <c r="R45" s="6">
        <v>61</v>
      </c>
      <c r="S45" s="4"/>
      <c r="T45" s="4"/>
    </row>
    <row r="46" spans="2:20" x14ac:dyDescent="0.25">
      <c r="M46" s="4"/>
      <c r="N46" s="6">
        <v>100</v>
      </c>
      <c r="O46" s="6"/>
      <c r="P46" s="6"/>
      <c r="Q46" s="6"/>
      <c r="R46" s="6">
        <v>30</v>
      </c>
      <c r="S46" s="4"/>
      <c r="T46" s="4"/>
    </row>
    <row r="47" spans="2:20" x14ac:dyDescent="0.25">
      <c r="M47" s="4"/>
      <c r="N47" s="5"/>
      <c r="O47" s="5"/>
      <c r="P47" s="5"/>
      <c r="Q47" s="5"/>
      <c r="R47" s="4"/>
      <c r="S47" s="4"/>
      <c r="T47" s="4"/>
    </row>
    <row r="48" spans="2:20" x14ac:dyDescent="0.25">
      <c r="M48" s="4"/>
      <c r="N48" s="5"/>
      <c r="O48" s="5"/>
      <c r="P48" s="5"/>
      <c r="Q48" s="5"/>
      <c r="R48" s="4"/>
      <c r="S48" s="4"/>
      <c r="T48" s="4"/>
    </row>
    <row r="51" spans="22:22" x14ac:dyDescent="0.25">
      <c r="V51" s="17"/>
    </row>
  </sheetData>
  <mergeCells count="3">
    <mergeCell ref="K38:K39"/>
    <mergeCell ref="E40:F41"/>
    <mergeCell ref="G40:H41"/>
  </mergeCells>
  <pageMargins left="0.7" right="0.7" top="0.75" bottom="0.75" header="0.3" footer="0.3"/>
  <pageSetup scale="5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2:X51"/>
  <sheetViews>
    <sheetView showRowColHeaders="0" zoomScale="70" zoomScaleNormal="70" workbookViewId="0"/>
  </sheetViews>
  <sheetFormatPr defaultColWidth="9.140625" defaultRowHeight="15" x14ac:dyDescent="0.25"/>
  <cols>
    <col min="1" max="6" width="9.140625" style="1"/>
    <col min="7" max="7" width="10.140625" style="1" customWidth="1"/>
    <col min="8" max="11" width="9.140625" style="1"/>
    <col min="12" max="12" width="13.7109375" style="1" customWidth="1"/>
    <col min="13" max="13" width="12.42578125" style="1" customWidth="1"/>
    <col min="14" max="15" width="11.140625" style="1" customWidth="1"/>
    <col min="16" max="16" width="6.85546875" style="1" customWidth="1"/>
    <col min="17" max="17" width="7.85546875" style="1" customWidth="1"/>
    <col min="18" max="18" width="8.28515625" style="1" customWidth="1"/>
    <col min="19" max="19" width="9.140625" style="1" customWidth="1"/>
    <col min="20" max="20" width="7" style="1" customWidth="1"/>
    <col min="21" max="21" width="7.85546875" style="1" customWidth="1"/>
    <col min="22" max="22" width="8.140625" style="1" customWidth="1"/>
    <col min="23" max="23" width="7.5703125" style="1" customWidth="1"/>
    <col min="24" max="24" width="8.7109375" style="1" customWidth="1"/>
    <col min="25" max="25" width="7.140625" style="1" customWidth="1"/>
    <col min="26" max="26" width="6.42578125" style="1" customWidth="1"/>
    <col min="27" max="262" width="9.140625" style="1"/>
    <col min="263" max="263" width="10.140625" style="1" customWidth="1"/>
    <col min="264" max="267" width="9.140625" style="1"/>
    <col min="268" max="268" width="13.7109375" style="1" customWidth="1"/>
    <col min="269" max="269" width="12.42578125" style="1" customWidth="1"/>
    <col min="270" max="272" width="11.140625" style="1" customWidth="1"/>
    <col min="273" max="273" width="12.28515625" style="1" customWidth="1"/>
    <col min="274" max="274" width="13" style="1" customWidth="1"/>
    <col min="275" max="275" width="11.42578125" style="1" customWidth="1"/>
    <col min="276" max="276" width="11.140625" style="1" customWidth="1"/>
    <col min="277" max="277" width="12.28515625" style="1" customWidth="1"/>
    <col min="278" max="278" width="10.42578125" style="1" customWidth="1"/>
    <col min="279" max="279" width="13.7109375" style="1" customWidth="1"/>
    <col min="280" max="280" width="17.28515625" style="1" customWidth="1"/>
    <col min="281" max="281" width="13.42578125" style="1" customWidth="1"/>
    <col min="282" max="518" width="9.140625" style="1"/>
    <col min="519" max="519" width="10.140625" style="1" customWidth="1"/>
    <col min="520" max="523" width="9.140625" style="1"/>
    <col min="524" max="524" width="13.7109375" style="1" customWidth="1"/>
    <col min="525" max="525" width="12.42578125" style="1" customWidth="1"/>
    <col min="526" max="528" width="11.140625" style="1" customWidth="1"/>
    <col min="529" max="529" width="12.28515625" style="1" customWidth="1"/>
    <col min="530" max="530" width="13" style="1" customWidth="1"/>
    <col min="531" max="531" width="11.42578125" style="1" customWidth="1"/>
    <col min="532" max="532" width="11.140625" style="1" customWidth="1"/>
    <col min="533" max="533" width="12.28515625" style="1" customWidth="1"/>
    <col min="534" max="534" width="10.42578125" style="1" customWidth="1"/>
    <col min="535" max="535" width="13.7109375" style="1" customWidth="1"/>
    <col min="536" max="536" width="17.28515625" style="1" customWidth="1"/>
    <col min="537" max="537" width="13.42578125" style="1" customWidth="1"/>
    <col min="538" max="774" width="9.140625" style="1"/>
    <col min="775" max="775" width="10.140625" style="1" customWidth="1"/>
    <col min="776" max="779" width="9.140625" style="1"/>
    <col min="780" max="780" width="13.7109375" style="1" customWidth="1"/>
    <col min="781" max="781" width="12.42578125" style="1" customWidth="1"/>
    <col min="782" max="784" width="11.140625" style="1" customWidth="1"/>
    <col min="785" max="785" width="12.28515625" style="1" customWidth="1"/>
    <col min="786" max="786" width="13" style="1" customWidth="1"/>
    <col min="787" max="787" width="11.42578125" style="1" customWidth="1"/>
    <col min="788" max="788" width="11.140625" style="1" customWidth="1"/>
    <col min="789" max="789" width="12.28515625" style="1" customWidth="1"/>
    <col min="790" max="790" width="10.42578125" style="1" customWidth="1"/>
    <col min="791" max="791" width="13.7109375" style="1" customWidth="1"/>
    <col min="792" max="792" width="17.28515625" style="1" customWidth="1"/>
    <col min="793" max="793" width="13.42578125" style="1" customWidth="1"/>
    <col min="794" max="1030" width="9.140625" style="1"/>
    <col min="1031" max="1031" width="10.140625" style="1" customWidth="1"/>
    <col min="1032" max="1035" width="9.140625" style="1"/>
    <col min="1036" max="1036" width="13.7109375" style="1" customWidth="1"/>
    <col min="1037" max="1037" width="12.42578125" style="1" customWidth="1"/>
    <col min="1038" max="1040" width="11.140625" style="1" customWidth="1"/>
    <col min="1041" max="1041" width="12.28515625" style="1" customWidth="1"/>
    <col min="1042" max="1042" width="13" style="1" customWidth="1"/>
    <col min="1043" max="1043" width="11.42578125" style="1" customWidth="1"/>
    <col min="1044" max="1044" width="11.140625" style="1" customWidth="1"/>
    <col min="1045" max="1045" width="12.28515625" style="1" customWidth="1"/>
    <col min="1046" max="1046" width="10.42578125" style="1" customWidth="1"/>
    <col min="1047" max="1047" width="13.7109375" style="1" customWidth="1"/>
    <col min="1048" max="1048" width="17.28515625" style="1" customWidth="1"/>
    <col min="1049" max="1049" width="13.42578125" style="1" customWidth="1"/>
    <col min="1050" max="1286" width="9.140625" style="1"/>
    <col min="1287" max="1287" width="10.140625" style="1" customWidth="1"/>
    <col min="1288" max="1291" width="9.140625" style="1"/>
    <col min="1292" max="1292" width="13.7109375" style="1" customWidth="1"/>
    <col min="1293" max="1293" width="12.42578125" style="1" customWidth="1"/>
    <col min="1294" max="1296" width="11.140625" style="1" customWidth="1"/>
    <col min="1297" max="1297" width="12.28515625" style="1" customWidth="1"/>
    <col min="1298" max="1298" width="13" style="1" customWidth="1"/>
    <col min="1299" max="1299" width="11.42578125" style="1" customWidth="1"/>
    <col min="1300" max="1300" width="11.140625" style="1" customWidth="1"/>
    <col min="1301" max="1301" width="12.28515625" style="1" customWidth="1"/>
    <col min="1302" max="1302" width="10.42578125" style="1" customWidth="1"/>
    <col min="1303" max="1303" width="13.7109375" style="1" customWidth="1"/>
    <col min="1304" max="1304" width="17.28515625" style="1" customWidth="1"/>
    <col min="1305" max="1305" width="13.42578125" style="1" customWidth="1"/>
    <col min="1306" max="1542" width="9.140625" style="1"/>
    <col min="1543" max="1543" width="10.140625" style="1" customWidth="1"/>
    <col min="1544" max="1547" width="9.140625" style="1"/>
    <col min="1548" max="1548" width="13.7109375" style="1" customWidth="1"/>
    <col min="1549" max="1549" width="12.42578125" style="1" customWidth="1"/>
    <col min="1550" max="1552" width="11.140625" style="1" customWidth="1"/>
    <col min="1553" max="1553" width="12.28515625" style="1" customWidth="1"/>
    <col min="1554" max="1554" width="13" style="1" customWidth="1"/>
    <col min="1555" max="1555" width="11.42578125" style="1" customWidth="1"/>
    <col min="1556" max="1556" width="11.140625" style="1" customWidth="1"/>
    <col min="1557" max="1557" width="12.28515625" style="1" customWidth="1"/>
    <col min="1558" max="1558" width="10.42578125" style="1" customWidth="1"/>
    <col min="1559" max="1559" width="13.7109375" style="1" customWidth="1"/>
    <col min="1560" max="1560" width="17.28515625" style="1" customWidth="1"/>
    <col min="1561" max="1561" width="13.42578125" style="1" customWidth="1"/>
    <col min="1562" max="1798" width="9.140625" style="1"/>
    <col min="1799" max="1799" width="10.140625" style="1" customWidth="1"/>
    <col min="1800" max="1803" width="9.140625" style="1"/>
    <col min="1804" max="1804" width="13.7109375" style="1" customWidth="1"/>
    <col min="1805" max="1805" width="12.42578125" style="1" customWidth="1"/>
    <col min="1806" max="1808" width="11.140625" style="1" customWidth="1"/>
    <col min="1809" max="1809" width="12.28515625" style="1" customWidth="1"/>
    <col min="1810" max="1810" width="13" style="1" customWidth="1"/>
    <col min="1811" max="1811" width="11.42578125" style="1" customWidth="1"/>
    <col min="1812" max="1812" width="11.140625" style="1" customWidth="1"/>
    <col min="1813" max="1813" width="12.28515625" style="1" customWidth="1"/>
    <col min="1814" max="1814" width="10.42578125" style="1" customWidth="1"/>
    <col min="1815" max="1815" width="13.7109375" style="1" customWidth="1"/>
    <col min="1816" max="1816" width="17.28515625" style="1" customWidth="1"/>
    <col min="1817" max="1817" width="13.42578125" style="1" customWidth="1"/>
    <col min="1818" max="2054" width="9.140625" style="1"/>
    <col min="2055" max="2055" width="10.140625" style="1" customWidth="1"/>
    <col min="2056" max="2059" width="9.140625" style="1"/>
    <col min="2060" max="2060" width="13.7109375" style="1" customWidth="1"/>
    <col min="2061" max="2061" width="12.42578125" style="1" customWidth="1"/>
    <col min="2062" max="2064" width="11.140625" style="1" customWidth="1"/>
    <col min="2065" max="2065" width="12.28515625" style="1" customWidth="1"/>
    <col min="2066" max="2066" width="13" style="1" customWidth="1"/>
    <col min="2067" max="2067" width="11.42578125" style="1" customWidth="1"/>
    <col min="2068" max="2068" width="11.140625" style="1" customWidth="1"/>
    <col min="2069" max="2069" width="12.28515625" style="1" customWidth="1"/>
    <col min="2070" max="2070" width="10.42578125" style="1" customWidth="1"/>
    <col min="2071" max="2071" width="13.7109375" style="1" customWidth="1"/>
    <col min="2072" max="2072" width="17.28515625" style="1" customWidth="1"/>
    <col min="2073" max="2073" width="13.42578125" style="1" customWidth="1"/>
    <col min="2074" max="2310" width="9.140625" style="1"/>
    <col min="2311" max="2311" width="10.140625" style="1" customWidth="1"/>
    <col min="2312" max="2315" width="9.140625" style="1"/>
    <col min="2316" max="2316" width="13.7109375" style="1" customWidth="1"/>
    <col min="2317" max="2317" width="12.42578125" style="1" customWidth="1"/>
    <col min="2318" max="2320" width="11.140625" style="1" customWidth="1"/>
    <col min="2321" max="2321" width="12.28515625" style="1" customWidth="1"/>
    <col min="2322" max="2322" width="13" style="1" customWidth="1"/>
    <col min="2323" max="2323" width="11.42578125" style="1" customWidth="1"/>
    <col min="2324" max="2324" width="11.140625" style="1" customWidth="1"/>
    <col min="2325" max="2325" width="12.28515625" style="1" customWidth="1"/>
    <col min="2326" max="2326" width="10.42578125" style="1" customWidth="1"/>
    <col min="2327" max="2327" width="13.7109375" style="1" customWidth="1"/>
    <col min="2328" max="2328" width="17.28515625" style="1" customWidth="1"/>
    <col min="2329" max="2329" width="13.42578125" style="1" customWidth="1"/>
    <col min="2330" max="2566" width="9.140625" style="1"/>
    <col min="2567" max="2567" width="10.140625" style="1" customWidth="1"/>
    <col min="2568" max="2571" width="9.140625" style="1"/>
    <col min="2572" max="2572" width="13.7109375" style="1" customWidth="1"/>
    <col min="2573" max="2573" width="12.42578125" style="1" customWidth="1"/>
    <col min="2574" max="2576" width="11.140625" style="1" customWidth="1"/>
    <col min="2577" max="2577" width="12.28515625" style="1" customWidth="1"/>
    <col min="2578" max="2578" width="13" style="1" customWidth="1"/>
    <col min="2579" max="2579" width="11.42578125" style="1" customWidth="1"/>
    <col min="2580" max="2580" width="11.140625" style="1" customWidth="1"/>
    <col min="2581" max="2581" width="12.28515625" style="1" customWidth="1"/>
    <col min="2582" max="2582" width="10.42578125" style="1" customWidth="1"/>
    <col min="2583" max="2583" width="13.7109375" style="1" customWidth="1"/>
    <col min="2584" max="2584" width="17.28515625" style="1" customWidth="1"/>
    <col min="2585" max="2585" width="13.42578125" style="1" customWidth="1"/>
    <col min="2586" max="2822" width="9.140625" style="1"/>
    <col min="2823" max="2823" width="10.140625" style="1" customWidth="1"/>
    <col min="2824" max="2827" width="9.140625" style="1"/>
    <col min="2828" max="2828" width="13.7109375" style="1" customWidth="1"/>
    <col min="2829" max="2829" width="12.42578125" style="1" customWidth="1"/>
    <col min="2830" max="2832" width="11.140625" style="1" customWidth="1"/>
    <col min="2833" max="2833" width="12.28515625" style="1" customWidth="1"/>
    <col min="2834" max="2834" width="13" style="1" customWidth="1"/>
    <col min="2835" max="2835" width="11.42578125" style="1" customWidth="1"/>
    <col min="2836" max="2836" width="11.140625" style="1" customWidth="1"/>
    <col min="2837" max="2837" width="12.28515625" style="1" customWidth="1"/>
    <col min="2838" max="2838" width="10.42578125" style="1" customWidth="1"/>
    <col min="2839" max="2839" width="13.7109375" style="1" customWidth="1"/>
    <col min="2840" max="2840" width="17.28515625" style="1" customWidth="1"/>
    <col min="2841" max="2841" width="13.42578125" style="1" customWidth="1"/>
    <col min="2842" max="3078" width="9.140625" style="1"/>
    <col min="3079" max="3079" width="10.140625" style="1" customWidth="1"/>
    <col min="3080" max="3083" width="9.140625" style="1"/>
    <col min="3084" max="3084" width="13.7109375" style="1" customWidth="1"/>
    <col min="3085" max="3085" width="12.42578125" style="1" customWidth="1"/>
    <col min="3086" max="3088" width="11.140625" style="1" customWidth="1"/>
    <col min="3089" max="3089" width="12.28515625" style="1" customWidth="1"/>
    <col min="3090" max="3090" width="13" style="1" customWidth="1"/>
    <col min="3091" max="3091" width="11.42578125" style="1" customWidth="1"/>
    <col min="3092" max="3092" width="11.140625" style="1" customWidth="1"/>
    <col min="3093" max="3093" width="12.28515625" style="1" customWidth="1"/>
    <col min="3094" max="3094" width="10.42578125" style="1" customWidth="1"/>
    <col min="3095" max="3095" width="13.7109375" style="1" customWidth="1"/>
    <col min="3096" max="3096" width="17.28515625" style="1" customWidth="1"/>
    <col min="3097" max="3097" width="13.42578125" style="1" customWidth="1"/>
    <col min="3098" max="3334" width="9.140625" style="1"/>
    <col min="3335" max="3335" width="10.140625" style="1" customWidth="1"/>
    <col min="3336" max="3339" width="9.140625" style="1"/>
    <col min="3340" max="3340" width="13.7109375" style="1" customWidth="1"/>
    <col min="3341" max="3341" width="12.42578125" style="1" customWidth="1"/>
    <col min="3342" max="3344" width="11.140625" style="1" customWidth="1"/>
    <col min="3345" max="3345" width="12.28515625" style="1" customWidth="1"/>
    <col min="3346" max="3346" width="13" style="1" customWidth="1"/>
    <col min="3347" max="3347" width="11.42578125" style="1" customWidth="1"/>
    <col min="3348" max="3348" width="11.140625" style="1" customWidth="1"/>
    <col min="3349" max="3349" width="12.28515625" style="1" customWidth="1"/>
    <col min="3350" max="3350" width="10.42578125" style="1" customWidth="1"/>
    <col min="3351" max="3351" width="13.7109375" style="1" customWidth="1"/>
    <col min="3352" max="3352" width="17.28515625" style="1" customWidth="1"/>
    <col min="3353" max="3353" width="13.42578125" style="1" customWidth="1"/>
    <col min="3354" max="3590" width="9.140625" style="1"/>
    <col min="3591" max="3591" width="10.140625" style="1" customWidth="1"/>
    <col min="3592" max="3595" width="9.140625" style="1"/>
    <col min="3596" max="3596" width="13.7109375" style="1" customWidth="1"/>
    <col min="3597" max="3597" width="12.42578125" style="1" customWidth="1"/>
    <col min="3598" max="3600" width="11.140625" style="1" customWidth="1"/>
    <col min="3601" max="3601" width="12.28515625" style="1" customWidth="1"/>
    <col min="3602" max="3602" width="13" style="1" customWidth="1"/>
    <col min="3603" max="3603" width="11.42578125" style="1" customWidth="1"/>
    <col min="3604" max="3604" width="11.140625" style="1" customWidth="1"/>
    <col min="3605" max="3605" width="12.28515625" style="1" customWidth="1"/>
    <col min="3606" max="3606" width="10.42578125" style="1" customWidth="1"/>
    <col min="3607" max="3607" width="13.7109375" style="1" customWidth="1"/>
    <col min="3608" max="3608" width="17.28515625" style="1" customWidth="1"/>
    <col min="3609" max="3609" width="13.42578125" style="1" customWidth="1"/>
    <col min="3610" max="3846" width="9.140625" style="1"/>
    <col min="3847" max="3847" width="10.140625" style="1" customWidth="1"/>
    <col min="3848" max="3851" width="9.140625" style="1"/>
    <col min="3852" max="3852" width="13.7109375" style="1" customWidth="1"/>
    <col min="3853" max="3853" width="12.42578125" style="1" customWidth="1"/>
    <col min="3854" max="3856" width="11.140625" style="1" customWidth="1"/>
    <col min="3857" max="3857" width="12.28515625" style="1" customWidth="1"/>
    <col min="3858" max="3858" width="13" style="1" customWidth="1"/>
    <col min="3859" max="3859" width="11.42578125" style="1" customWidth="1"/>
    <col min="3860" max="3860" width="11.140625" style="1" customWidth="1"/>
    <col min="3861" max="3861" width="12.28515625" style="1" customWidth="1"/>
    <col min="3862" max="3862" width="10.42578125" style="1" customWidth="1"/>
    <col min="3863" max="3863" width="13.7109375" style="1" customWidth="1"/>
    <col min="3864" max="3864" width="17.28515625" style="1" customWidth="1"/>
    <col min="3865" max="3865" width="13.42578125" style="1" customWidth="1"/>
    <col min="3866" max="4102" width="9.140625" style="1"/>
    <col min="4103" max="4103" width="10.140625" style="1" customWidth="1"/>
    <col min="4104" max="4107" width="9.140625" style="1"/>
    <col min="4108" max="4108" width="13.7109375" style="1" customWidth="1"/>
    <col min="4109" max="4109" width="12.42578125" style="1" customWidth="1"/>
    <col min="4110" max="4112" width="11.140625" style="1" customWidth="1"/>
    <col min="4113" max="4113" width="12.28515625" style="1" customWidth="1"/>
    <col min="4114" max="4114" width="13" style="1" customWidth="1"/>
    <col min="4115" max="4115" width="11.42578125" style="1" customWidth="1"/>
    <col min="4116" max="4116" width="11.140625" style="1" customWidth="1"/>
    <col min="4117" max="4117" width="12.28515625" style="1" customWidth="1"/>
    <col min="4118" max="4118" width="10.42578125" style="1" customWidth="1"/>
    <col min="4119" max="4119" width="13.7109375" style="1" customWidth="1"/>
    <col min="4120" max="4120" width="17.28515625" style="1" customWidth="1"/>
    <col min="4121" max="4121" width="13.42578125" style="1" customWidth="1"/>
    <col min="4122" max="4358" width="9.140625" style="1"/>
    <col min="4359" max="4359" width="10.140625" style="1" customWidth="1"/>
    <col min="4360" max="4363" width="9.140625" style="1"/>
    <col min="4364" max="4364" width="13.7109375" style="1" customWidth="1"/>
    <col min="4365" max="4365" width="12.42578125" style="1" customWidth="1"/>
    <col min="4366" max="4368" width="11.140625" style="1" customWidth="1"/>
    <col min="4369" max="4369" width="12.28515625" style="1" customWidth="1"/>
    <col min="4370" max="4370" width="13" style="1" customWidth="1"/>
    <col min="4371" max="4371" width="11.42578125" style="1" customWidth="1"/>
    <col min="4372" max="4372" width="11.140625" style="1" customWidth="1"/>
    <col min="4373" max="4373" width="12.28515625" style="1" customWidth="1"/>
    <col min="4374" max="4374" width="10.42578125" style="1" customWidth="1"/>
    <col min="4375" max="4375" width="13.7109375" style="1" customWidth="1"/>
    <col min="4376" max="4376" width="17.28515625" style="1" customWidth="1"/>
    <col min="4377" max="4377" width="13.42578125" style="1" customWidth="1"/>
    <col min="4378" max="4614" width="9.140625" style="1"/>
    <col min="4615" max="4615" width="10.140625" style="1" customWidth="1"/>
    <col min="4616" max="4619" width="9.140625" style="1"/>
    <col min="4620" max="4620" width="13.7109375" style="1" customWidth="1"/>
    <col min="4621" max="4621" width="12.42578125" style="1" customWidth="1"/>
    <col min="4622" max="4624" width="11.140625" style="1" customWidth="1"/>
    <col min="4625" max="4625" width="12.28515625" style="1" customWidth="1"/>
    <col min="4626" max="4626" width="13" style="1" customWidth="1"/>
    <col min="4627" max="4627" width="11.42578125" style="1" customWidth="1"/>
    <col min="4628" max="4628" width="11.140625" style="1" customWidth="1"/>
    <col min="4629" max="4629" width="12.28515625" style="1" customWidth="1"/>
    <col min="4630" max="4630" width="10.42578125" style="1" customWidth="1"/>
    <col min="4631" max="4631" width="13.7109375" style="1" customWidth="1"/>
    <col min="4632" max="4632" width="17.28515625" style="1" customWidth="1"/>
    <col min="4633" max="4633" width="13.42578125" style="1" customWidth="1"/>
    <col min="4634" max="4870" width="9.140625" style="1"/>
    <col min="4871" max="4871" width="10.140625" style="1" customWidth="1"/>
    <col min="4872" max="4875" width="9.140625" style="1"/>
    <col min="4876" max="4876" width="13.7109375" style="1" customWidth="1"/>
    <col min="4877" max="4877" width="12.42578125" style="1" customWidth="1"/>
    <col min="4878" max="4880" width="11.140625" style="1" customWidth="1"/>
    <col min="4881" max="4881" width="12.28515625" style="1" customWidth="1"/>
    <col min="4882" max="4882" width="13" style="1" customWidth="1"/>
    <col min="4883" max="4883" width="11.42578125" style="1" customWidth="1"/>
    <col min="4884" max="4884" width="11.140625" style="1" customWidth="1"/>
    <col min="4885" max="4885" width="12.28515625" style="1" customWidth="1"/>
    <col min="4886" max="4886" width="10.42578125" style="1" customWidth="1"/>
    <col min="4887" max="4887" width="13.7109375" style="1" customWidth="1"/>
    <col min="4888" max="4888" width="17.28515625" style="1" customWidth="1"/>
    <col min="4889" max="4889" width="13.42578125" style="1" customWidth="1"/>
    <col min="4890" max="5126" width="9.140625" style="1"/>
    <col min="5127" max="5127" width="10.140625" style="1" customWidth="1"/>
    <col min="5128" max="5131" width="9.140625" style="1"/>
    <col min="5132" max="5132" width="13.7109375" style="1" customWidth="1"/>
    <col min="5133" max="5133" width="12.42578125" style="1" customWidth="1"/>
    <col min="5134" max="5136" width="11.140625" style="1" customWidth="1"/>
    <col min="5137" max="5137" width="12.28515625" style="1" customWidth="1"/>
    <col min="5138" max="5138" width="13" style="1" customWidth="1"/>
    <col min="5139" max="5139" width="11.42578125" style="1" customWidth="1"/>
    <col min="5140" max="5140" width="11.140625" style="1" customWidth="1"/>
    <col min="5141" max="5141" width="12.28515625" style="1" customWidth="1"/>
    <col min="5142" max="5142" width="10.42578125" style="1" customWidth="1"/>
    <col min="5143" max="5143" width="13.7109375" style="1" customWidth="1"/>
    <col min="5144" max="5144" width="17.28515625" style="1" customWidth="1"/>
    <col min="5145" max="5145" width="13.42578125" style="1" customWidth="1"/>
    <col min="5146" max="5382" width="9.140625" style="1"/>
    <col min="5383" max="5383" width="10.140625" style="1" customWidth="1"/>
    <col min="5384" max="5387" width="9.140625" style="1"/>
    <col min="5388" max="5388" width="13.7109375" style="1" customWidth="1"/>
    <col min="5389" max="5389" width="12.42578125" style="1" customWidth="1"/>
    <col min="5390" max="5392" width="11.140625" style="1" customWidth="1"/>
    <col min="5393" max="5393" width="12.28515625" style="1" customWidth="1"/>
    <col min="5394" max="5394" width="13" style="1" customWidth="1"/>
    <col min="5395" max="5395" width="11.42578125" style="1" customWidth="1"/>
    <col min="5396" max="5396" width="11.140625" style="1" customWidth="1"/>
    <col min="5397" max="5397" width="12.28515625" style="1" customWidth="1"/>
    <col min="5398" max="5398" width="10.42578125" style="1" customWidth="1"/>
    <col min="5399" max="5399" width="13.7109375" style="1" customWidth="1"/>
    <col min="5400" max="5400" width="17.28515625" style="1" customWidth="1"/>
    <col min="5401" max="5401" width="13.42578125" style="1" customWidth="1"/>
    <col min="5402" max="5638" width="9.140625" style="1"/>
    <col min="5639" max="5639" width="10.140625" style="1" customWidth="1"/>
    <col min="5640" max="5643" width="9.140625" style="1"/>
    <col min="5644" max="5644" width="13.7109375" style="1" customWidth="1"/>
    <col min="5645" max="5645" width="12.42578125" style="1" customWidth="1"/>
    <col min="5646" max="5648" width="11.140625" style="1" customWidth="1"/>
    <col min="5649" max="5649" width="12.28515625" style="1" customWidth="1"/>
    <col min="5650" max="5650" width="13" style="1" customWidth="1"/>
    <col min="5651" max="5651" width="11.42578125" style="1" customWidth="1"/>
    <col min="5652" max="5652" width="11.140625" style="1" customWidth="1"/>
    <col min="5653" max="5653" width="12.28515625" style="1" customWidth="1"/>
    <col min="5654" max="5654" width="10.42578125" style="1" customWidth="1"/>
    <col min="5655" max="5655" width="13.7109375" style="1" customWidth="1"/>
    <col min="5656" max="5656" width="17.28515625" style="1" customWidth="1"/>
    <col min="5657" max="5657" width="13.42578125" style="1" customWidth="1"/>
    <col min="5658" max="5894" width="9.140625" style="1"/>
    <col min="5895" max="5895" width="10.140625" style="1" customWidth="1"/>
    <col min="5896" max="5899" width="9.140625" style="1"/>
    <col min="5900" max="5900" width="13.7109375" style="1" customWidth="1"/>
    <col min="5901" max="5901" width="12.42578125" style="1" customWidth="1"/>
    <col min="5902" max="5904" width="11.140625" style="1" customWidth="1"/>
    <col min="5905" max="5905" width="12.28515625" style="1" customWidth="1"/>
    <col min="5906" max="5906" width="13" style="1" customWidth="1"/>
    <col min="5907" max="5907" width="11.42578125" style="1" customWidth="1"/>
    <col min="5908" max="5908" width="11.140625" style="1" customWidth="1"/>
    <col min="5909" max="5909" width="12.28515625" style="1" customWidth="1"/>
    <col min="5910" max="5910" width="10.42578125" style="1" customWidth="1"/>
    <col min="5911" max="5911" width="13.7109375" style="1" customWidth="1"/>
    <col min="5912" max="5912" width="17.28515625" style="1" customWidth="1"/>
    <col min="5913" max="5913" width="13.42578125" style="1" customWidth="1"/>
    <col min="5914" max="6150" width="9.140625" style="1"/>
    <col min="6151" max="6151" width="10.140625" style="1" customWidth="1"/>
    <col min="6152" max="6155" width="9.140625" style="1"/>
    <col min="6156" max="6156" width="13.7109375" style="1" customWidth="1"/>
    <col min="6157" max="6157" width="12.42578125" style="1" customWidth="1"/>
    <col min="6158" max="6160" width="11.140625" style="1" customWidth="1"/>
    <col min="6161" max="6161" width="12.28515625" style="1" customWidth="1"/>
    <col min="6162" max="6162" width="13" style="1" customWidth="1"/>
    <col min="6163" max="6163" width="11.42578125" style="1" customWidth="1"/>
    <col min="6164" max="6164" width="11.140625" style="1" customWidth="1"/>
    <col min="6165" max="6165" width="12.28515625" style="1" customWidth="1"/>
    <col min="6166" max="6166" width="10.42578125" style="1" customWidth="1"/>
    <col min="6167" max="6167" width="13.7109375" style="1" customWidth="1"/>
    <col min="6168" max="6168" width="17.28515625" style="1" customWidth="1"/>
    <col min="6169" max="6169" width="13.42578125" style="1" customWidth="1"/>
    <col min="6170" max="6406" width="9.140625" style="1"/>
    <col min="6407" max="6407" width="10.140625" style="1" customWidth="1"/>
    <col min="6408" max="6411" width="9.140625" style="1"/>
    <col min="6412" max="6412" width="13.7109375" style="1" customWidth="1"/>
    <col min="6413" max="6413" width="12.42578125" style="1" customWidth="1"/>
    <col min="6414" max="6416" width="11.140625" style="1" customWidth="1"/>
    <col min="6417" max="6417" width="12.28515625" style="1" customWidth="1"/>
    <col min="6418" max="6418" width="13" style="1" customWidth="1"/>
    <col min="6419" max="6419" width="11.42578125" style="1" customWidth="1"/>
    <col min="6420" max="6420" width="11.140625" style="1" customWidth="1"/>
    <col min="6421" max="6421" width="12.28515625" style="1" customWidth="1"/>
    <col min="6422" max="6422" width="10.42578125" style="1" customWidth="1"/>
    <col min="6423" max="6423" width="13.7109375" style="1" customWidth="1"/>
    <col min="6424" max="6424" width="17.28515625" style="1" customWidth="1"/>
    <col min="6425" max="6425" width="13.42578125" style="1" customWidth="1"/>
    <col min="6426" max="6662" width="9.140625" style="1"/>
    <col min="6663" max="6663" width="10.140625" style="1" customWidth="1"/>
    <col min="6664" max="6667" width="9.140625" style="1"/>
    <col min="6668" max="6668" width="13.7109375" style="1" customWidth="1"/>
    <col min="6669" max="6669" width="12.42578125" style="1" customWidth="1"/>
    <col min="6670" max="6672" width="11.140625" style="1" customWidth="1"/>
    <col min="6673" max="6673" width="12.28515625" style="1" customWidth="1"/>
    <col min="6674" max="6674" width="13" style="1" customWidth="1"/>
    <col min="6675" max="6675" width="11.42578125" style="1" customWidth="1"/>
    <col min="6676" max="6676" width="11.140625" style="1" customWidth="1"/>
    <col min="6677" max="6677" width="12.28515625" style="1" customWidth="1"/>
    <col min="6678" max="6678" width="10.42578125" style="1" customWidth="1"/>
    <col min="6679" max="6679" width="13.7109375" style="1" customWidth="1"/>
    <col min="6680" max="6680" width="17.28515625" style="1" customWidth="1"/>
    <col min="6681" max="6681" width="13.42578125" style="1" customWidth="1"/>
    <col min="6682" max="6918" width="9.140625" style="1"/>
    <col min="6919" max="6919" width="10.140625" style="1" customWidth="1"/>
    <col min="6920" max="6923" width="9.140625" style="1"/>
    <col min="6924" max="6924" width="13.7109375" style="1" customWidth="1"/>
    <col min="6925" max="6925" width="12.42578125" style="1" customWidth="1"/>
    <col min="6926" max="6928" width="11.140625" style="1" customWidth="1"/>
    <col min="6929" max="6929" width="12.28515625" style="1" customWidth="1"/>
    <col min="6930" max="6930" width="13" style="1" customWidth="1"/>
    <col min="6931" max="6931" width="11.42578125" style="1" customWidth="1"/>
    <col min="6932" max="6932" width="11.140625" style="1" customWidth="1"/>
    <col min="6933" max="6933" width="12.28515625" style="1" customWidth="1"/>
    <col min="6934" max="6934" width="10.42578125" style="1" customWidth="1"/>
    <col min="6935" max="6935" width="13.7109375" style="1" customWidth="1"/>
    <col min="6936" max="6936" width="17.28515625" style="1" customWidth="1"/>
    <col min="6937" max="6937" width="13.42578125" style="1" customWidth="1"/>
    <col min="6938" max="7174" width="9.140625" style="1"/>
    <col min="7175" max="7175" width="10.140625" style="1" customWidth="1"/>
    <col min="7176" max="7179" width="9.140625" style="1"/>
    <col min="7180" max="7180" width="13.7109375" style="1" customWidth="1"/>
    <col min="7181" max="7181" width="12.42578125" style="1" customWidth="1"/>
    <col min="7182" max="7184" width="11.140625" style="1" customWidth="1"/>
    <col min="7185" max="7185" width="12.28515625" style="1" customWidth="1"/>
    <col min="7186" max="7186" width="13" style="1" customWidth="1"/>
    <col min="7187" max="7187" width="11.42578125" style="1" customWidth="1"/>
    <col min="7188" max="7188" width="11.140625" style="1" customWidth="1"/>
    <col min="7189" max="7189" width="12.28515625" style="1" customWidth="1"/>
    <col min="7190" max="7190" width="10.42578125" style="1" customWidth="1"/>
    <col min="7191" max="7191" width="13.7109375" style="1" customWidth="1"/>
    <col min="7192" max="7192" width="17.28515625" style="1" customWidth="1"/>
    <col min="7193" max="7193" width="13.42578125" style="1" customWidth="1"/>
    <col min="7194" max="7430" width="9.140625" style="1"/>
    <col min="7431" max="7431" width="10.140625" style="1" customWidth="1"/>
    <col min="7432" max="7435" width="9.140625" style="1"/>
    <col min="7436" max="7436" width="13.7109375" style="1" customWidth="1"/>
    <col min="7437" max="7437" width="12.42578125" style="1" customWidth="1"/>
    <col min="7438" max="7440" width="11.140625" style="1" customWidth="1"/>
    <col min="7441" max="7441" width="12.28515625" style="1" customWidth="1"/>
    <col min="7442" max="7442" width="13" style="1" customWidth="1"/>
    <col min="7443" max="7443" width="11.42578125" style="1" customWidth="1"/>
    <col min="7444" max="7444" width="11.140625" style="1" customWidth="1"/>
    <col min="7445" max="7445" width="12.28515625" style="1" customWidth="1"/>
    <col min="7446" max="7446" width="10.42578125" style="1" customWidth="1"/>
    <col min="7447" max="7447" width="13.7109375" style="1" customWidth="1"/>
    <col min="7448" max="7448" width="17.28515625" style="1" customWidth="1"/>
    <col min="7449" max="7449" width="13.42578125" style="1" customWidth="1"/>
    <col min="7450" max="7686" width="9.140625" style="1"/>
    <col min="7687" max="7687" width="10.140625" style="1" customWidth="1"/>
    <col min="7688" max="7691" width="9.140625" style="1"/>
    <col min="7692" max="7692" width="13.7109375" style="1" customWidth="1"/>
    <col min="7693" max="7693" width="12.42578125" style="1" customWidth="1"/>
    <col min="7694" max="7696" width="11.140625" style="1" customWidth="1"/>
    <col min="7697" max="7697" width="12.28515625" style="1" customWidth="1"/>
    <col min="7698" max="7698" width="13" style="1" customWidth="1"/>
    <col min="7699" max="7699" width="11.42578125" style="1" customWidth="1"/>
    <col min="7700" max="7700" width="11.140625" style="1" customWidth="1"/>
    <col min="7701" max="7701" width="12.28515625" style="1" customWidth="1"/>
    <col min="7702" max="7702" width="10.42578125" style="1" customWidth="1"/>
    <col min="7703" max="7703" width="13.7109375" style="1" customWidth="1"/>
    <col min="7704" max="7704" width="17.28515625" style="1" customWidth="1"/>
    <col min="7705" max="7705" width="13.42578125" style="1" customWidth="1"/>
    <col min="7706" max="7942" width="9.140625" style="1"/>
    <col min="7943" max="7943" width="10.140625" style="1" customWidth="1"/>
    <col min="7944" max="7947" width="9.140625" style="1"/>
    <col min="7948" max="7948" width="13.7109375" style="1" customWidth="1"/>
    <col min="7949" max="7949" width="12.42578125" style="1" customWidth="1"/>
    <col min="7950" max="7952" width="11.140625" style="1" customWidth="1"/>
    <col min="7953" max="7953" width="12.28515625" style="1" customWidth="1"/>
    <col min="7954" max="7954" width="13" style="1" customWidth="1"/>
    <col min="7955" max="7955" width="11.42578125" style="1" customWidth="1"/>
    <col min="7956" max="7956" width="11.140625" style="1" customWidth="1"/>
    <col min="7957" max="7957" width="12.28515625" style="1" customWidth="1"/>
    <col min="7958" max="7958" width="10.42578125" style="1" customWidth="1"/>
    <col min="7959" max="7959" width="13.7109375" style="1" customWidth="1"/>
    <col min="7960" max="7960" width="17.28515625" style="1" customWidth="1"/>
    <col min="7961" max="7961" width="13.42578125" style="1" customWidth="1"/>
    <col min="7962" max="8198" width="9.140625" style="1"/>
    <col min="8199" max="8199" width="10.140625" style="1" customWidth="1"/>
    <col min="8200" max="8203" width="9.140625" style="1"/>
    <col min="8204" max="8204" width="13.7109375" style="1" customWidth="1"/>
    <col min="8205" max="8205" width="12.42578125" style="1" customWidth="1"/>
    <col min="8206" max="8208" width="11.140625" style="1" customWidth="1"/>
    <col min="8209" max="8209" width="12.28515625" style="1" customWidth="1"/>
    <col min="8210" max="8210" width="13" style="1" customWidth="1"/>
    <col min="8211" max="8211" width="11.42578125" style="1" customWidth="1"/>
    <col min="8212" max="8212" width="11.140625" style="1" customWidth="1"/>
    <col min="8213" max="8213" width="12.28515625" style="1" customWidth="1"/>
    <col min="8214" max="8214" width="10.42578125" style="1" customWidth="1"/>
    <col min="8215" max="8215" width="13.7109375" style="1" customWidth="1"/>
    <col min="8216" max="8216" width="17.28515625" style="1" customWidth="1"/>
    <col min="8217" max="8217" width="13.42578125" style="1" customWidth="1"/>
    <col min="8218" max="8454" width="9.140625" style="1"/>
    <col min="8455" max="8455" width="10.140625" style="1" customWidth="1"/>
    <col min="8456" max="8459" width="9.140625" style="1"/>
    <col min="8460" max="8460" width="13.7109375" style="1" customWidth="1"/>
    <col min="8461" max="8461" width="12.42578125" style="1" customWidth="1"/>
    <col min="8462" max="8464" width="11.140625" style="1" customWidth="1"/>
    <col min="8465" max="8465" width="12.28515625" style="1" customWidth="1"/>
    <col min="8466" max="8466" width="13" style="1" customWidth="1"/>
    <col min="8467" max="8467" width="11.42578125" style="1" customWidth="1"/>
    <col min="8468" max="8468" width="11.140625" style="1" customWidth="1"/>
    <col min="8469" max="8469" width="12.28515625" style="1" customWidth="1"/>
    <col min="8470" max="8470" width="10.42578125" style="1" customWidth="1"/>
    <col min="8471" max="8471" width="13.7109375" style="1" customWidth="1"/>
    <col min="8472" max="8472" width="17.28515625" style="1" customWidth="1"/>
    <col min="8473" max="8473" width="13.42578125" style="1" customWidth="1"/>
    <col min="8474" max="8710" width="9.140625" style="1"/>
    <col min="8711" max="8711" width="10.140625" style="1" customWidth="1"/>
    <col min="8712" max="8715" width="9.140625" style="1"/>
    <col min="8716" max="8716" width="13.7109375" style="1" customWidth="1"/>
    <col min="8717" max="8717" width="12.42578125" style="1" customWidth="1"/>
    <col min="8718" max="8720" width="11.140625" style="1" customWidth="1"/>
    <col min="8721" max="8721" width="12.28515625" style="1" customWidth="1"/>
    <col min="8722" max="8722" width="13" style="1" customWidth="1"/>
    <col min="8723" max="8723" width="11.42578125" style="1" customWidth="1"/>
    <col min="8724" max="8724" width="11.140625" style="1" customWidth="1"/>
    <col min="8725" max="8725" width="12.28515625" style="1" customWidth="1"/>
    <col min="8726" max="8726" width="10.42578125" style="1" customWidth="1"/>
    <col min="8727" max="8727" width="13.7109375" style="1" customWidth="1"/>
    <col min="8728" max="8728" width="17.28515625" style="1" customWidth="1"/>
    <col min="8729" max="8729" width="13.42578125" style="1" customWidth="1"/>
    <col min="8730" max="8966" width="9.140625" style="1"/>
    <col min="8967" max="8967" width="10.140625" style="1" customWidth="1"/>
    <col min="8968" max="8971" width="9.140625" style="1"/>
    <col min="8972" max="8972" width="13.7109375" style="1" customWidth="1"/>
    <col min="8973" max="8973" width="12.42578125" style="1" customWidth="1"/>
    <col min="8974" max="8976" width="11.140625" style="1" customWidth="1"/>
    <col min="8977" max="8977" width="12.28515625" style="1" customWidth="1"/>
    <col min="8978" max="8978" width="13" style="1" customWidth="1"/>
    <col min="8979" max="8979" width="11.42578125" style="1" customWidth="1"/>
    <col min="8980" max="8980" width="11.140625" style="1" customWidth="1"/>
    <col min="8981" max="8981" width="12.28515625" style="1" customWidth="1"/>
    <col min="8982" max="8982" width="10.42578125" style="1" customWidth="1"/>
    <col min="8983" max="8983" width="13.7109375" style="1" customWidth="1"/>
    <col min="8984" max="8984" width="17.28515625" style="1" customWidth="1"/>
    <col min="8985" max="8985" width="13.42578125" style="1" customWidth="1"/>
    <col min="8986" max="9222" width="9.140625" style="1"/>
    <col min="9223" max="9223" width="10.140625" style="1" customWidth="1"/>
    <col min="9224" max="9227" width="9.140625" style="1"/>
    <col min="9228" max="9228" width="13.7109375" style="1" customWidth="1"/>
    <col min="9229" max="9229" width="12.42578125" style="1" customWidth="1"/>
    <col min="9230" max="9232" width="11.140625" style="1" customWidth="1"/>
    <col min="9233" max="9233" width="12.28515625" style="1" customWidth="1"/>
    <col min="9234" max="9234" width="13" style="1" customWidth="1"/>
    <col min="9235" max="9235" width="11.42578125" style="1" customWidth="1"/>
    <col min="9236" max="9236" width="11.140625" style="1" customWidth="1"/>
    <col min="9237" max="9237" width="12.28515625" style="1" customWidth="1"/>
    <col min="9238" max="9238" width="10.42578125" style="1" customWidth="1"/>
    <col min="9239" max="9239" width="13.7109375" style="1" customWidth="1"/>
    <col min="9240" max="9240" width="17.28515625" style="1" customWidth="1"/>
    <col min="9241" max="9241" width="13.42578125" style="1" customWidth="1"/>
    <col min="9242" max="9478" width="9.140625" style="1"/>
    <col min="9479" max="9479" width="10.140625" style="1" customWidth="1"/>
    <col min="9480" max="9483" width="9.140625" style="1"/>
    <col min="9484" max="9484" width="13.7109375" style="1" customWidth="1"/>
    <col min="9485" max="9485" width="12.42578125" style="1" customWidth="1"/>
    <col min="9486" max="9488" width="11.140625" style="1" customWidth="1"/>
    <col min="9489" max="9489" width="12.28515625" style="1" customWidth="1"/>
    <col min="9490" max="9490" width="13" style="1" customWidth="1"/>
    <col min="9491" max="9491" width="11.42578125" style="1" customWidth="1"/>
    <col min="9492" max="9492" width="11.140625" style="1" customWidth="1"/>
    <col min="9493" max="9493" width="12.28515625" style="1" customWidth="1"/>
    <col min="9494" max="9494" width="10.42578125" style="1" customWidth="1"/>
    <col min="9495" max="9495" width="13.7109375" style="1" customWidth="1"/>
    <col min="9496" max="9496" width="17.28515625" style="1" customWidth="1"/>
    <col min="9497" max="9497" width="13.42578125" style="1" customWidth="1"/>
    <col min="9498" max="9734" width="9.140625" style="1"/>
    <col min="9735" max="9735" width="10.140625" style="1" customWidth="1"/>
    <col min="9736" max="9739" width="9.140625" style="1"/>
    <col min="9740" max="9740" width="13.7109375" style="1" customWidth="1"/>
    <col min="9741" max="9741" width="12.42578125" style="1" customWidth="1"/>
    <col min="9742" max="9744" width="11.140625" style="1" customWidth="1"/>
    <col min="9745" max="9745" width="12.28515625" style="1" customWidth="1"/>
    <col min="9746" max="9746" width="13" style="1" customWidth="1"/>
    <col min="9747" max="9747" width="11.42578125" style="1" customWidth="1"/>
    <col min="9748" max="9748" width="11.140625" style="1" customWidth="1"/>
    <col min="9749" max="9749" width="12.28515625" style="1" customWidth="1"/>
    <col min="9750" max="9750" width="10.42578125" style="1" customWidth="1"/>
    <col min="9751" max="9751" width="13.7109375" style="1" customWidth="1"/>
    <col min="9752" max="9752" width="17.28515625" style="1" customWidth="1"/>
    <col min="9753" max="9753" width="13.42578125" style="1" customWidth="1"/>
    <col min="9754" max="9990" width="9.140625" style="1"/>
    <col min="9991" max="9991" width="10.140625" style="1" customWidth="1"/>
    <col min="9992" max="9995" width="9.140625" style="1"/>
    <col min="9996" max="9996" width="13.7109375" style="1" customWidth="1"/>
    <col min="9997" max="9997" width="12.42578125" style="1" customWidth="1"/>
    <col min="9998" max="10000" width="11.140625" style="1" customWidth="1"/>
    <col min="10001" max="10001" width="12.28515625" style="1" customWidth="1"/>
    <col min="10002" max="10002" width="13" style="1" customWidth="1"/>
    <col min="10003" max="10003" width="11.42578125" style="1" customWidth="1"/>
    <col min="10004" max="10004" width="11.140625" style="1" customWidth="1"/>
    <col min="10005" max="10005" width="12.28515625" style="1" customWidth="1"/>
    <col min="10006" max="10006" width="10.42578125" style="1" customWidth="1"/>
    <col min="10007" max="10007" width="13.7109375" style="1" customWidth="1"/>
    <col min="10008" max="10008" width="17.28515625" style="1" customWidth="1"/>
    <col min="10009" max="10009" width="13.42578125" style="1" customWidth="1"/>
    <col min="10010" max="10246" width="9.140625" style="1"/>
    <col min="10247" max="10247" width="10.140625" style="1" customWidth="1"/>
    <col min="10248" max="10251" width="9.140625" style="1"/>
    <col min="10252" max="10252" width="13.7109375" style="1" customWidth="1"/>
    <col min="10253" max="10253" width="12.42578125" style="1" customWidth="1"/>
    <col min="10254" max="10256" width="11.140625" style="1" customWidth="1"/>
    <col min="10257" max="10257" width="12.28515625" style="1" customWidth="1"/>
    <col min="10258" max="10258" width="13" style="1" customWidth="1"/>
    <col min="10259" max="10259" width="11.42578125" style="1" customWidth="1"/>
    <col min="10260" max="10260" width="11.140625" style="1" customWidth="1"/>
    <col min="10261" max="10261" width="12.28515625" style="1" customWidth="1"/>
    <col min="10262" max="10262" width="10.42578125" style="1" customWidth="1"/>
    <col min="10263" max="10263" width="13.7109375" style="1" customWidth="1"/>
    <col min="10264" max="10264" width="17.28515625" style="1" customWidth="1"/>
    <col min="10265" max="10265" width="13.42578125" style="1" customWidth="1"/>
    <col min="10266" max="10502" width="9.140625" style="1"/>
    <col min="10503" max="10503" width="10.140625" style="1" customWidth="1"/>
    <col min="10504" max="10507" width="9.140625" style="1"/>
    <col min="10508" max="10508" width="13.7109375" style="1" customWidth="1"/>
    <col min="10509" max="10509" width="12.42578125" style="1" customWidth="1"/>
    <col min="10510" max="10512" width="11.140625" style="1" customWidth="1"/>
    <col min="10513" max="10513" width="12.28515625" style="1" customWidth="1"/>
    <col min="10514" max="10514" width="13" style="1" customWidth="1"/>
    <col min="10515" max="10515" width="11.42578125" style="1" customWidth="1"/>
    <col min="10516" max="10516" width="11.140625" style="1" customWidth="1"/>
    <col min="10517" max="10517" width="12.28515625" style="1" customWidth="1"/>
    <col min="10518" max="10518" width="10.42578125" style="1" customWidth="1"/>
    <col min="10519" max="10519" width="13.7109375" style="1" customWidth="1"/>
    <col min="10520" max="10520" width="17.28515625" style="1" customWidth="1"/>
    <col min="10521" max="10521" width="13.42578125" style="1" customWidth="1"/>
    <col min="10522" max="10758" width="9.140625" style="1"/>
    <col min="10759" max="10759" width="10.140625" style="1" customWidth="1"/>
    <col min="10760" max="10763" width="9.140625" style="1"/>
    <col min="10764" max="10764" width="13.7109375" style="1" customWidth="1"/>
    <col min="10765" max="10765" width="12.42578125" style="1" customWidth="1"/>
    <col min="10766" max="10768" width="11.140625" style="1" customWidth="1"/>
    <col min="10769" max="10769" width="12.28515625" style="1" customWidth="1"/>
    <col min="10770" max="10770" width="13" style="1" customWidth="1"/>
    <col min="10771" max="10771" width="11.42578125" style="1" customWidth="1"/>
    <col min="10772" max="10772" width="11.140625" style="1" customWidth="1"/>
    <col min="10773" max="10773" width="12.28515625" style="1" customWidth="1"/>
    <col min="10774" max="10774" width="10.42578125" style="1" customWidth="1"/>
    <col min="10775" max="10775" width="13.7109375" style="1" customWidth="1"/>
    <col min="10776" max="10776" width="17.28515625" style="1" customWidth="1"/>
    <col min="10777" max="10777" width="13.42578125" style="1" customWidth="1"/>
    <col min="10778" max="11014" width="9.140625" style="1"/>
    <col min="11015" max="11015" width="10.140625" style="1" customWidth="1"/>
    <col min="11016" max="11019" width="9.140625" style="1"/>
    <col min="11020" max="11020" width="13.7109375" style="1" customWidth="1"/>
    <col min="11021" max="11021" width="12.42578125" style="1" customWidth="1"/>
    <col min="11022" max="11024" width="11.140625" style="1" customWidth="1"/>
    <col min="11025" max="11025" width="12.28515625" style="1" customWidth="1"/>
    <col min="11026" max="11026" width="13" style="1" customWidth="1"/>
    <col min="11027" max="11027" width="11.42578125" style="1" customWidth="1"/>
    <col min="11028" max="11028" width="11.140625" style="1" customWidth="1"/>
    <col min="11029" max="11029" width="12.28515625" style="1" customWidth="1"/>
    <col min="11030" max="11030" width="10.42578125" style="1" customWidth="1"/>
    <col min="11031" max="11031" width="13.7109375" style="1" customWidth="1"/>
    <col min="11032" max="11032" width="17.28515625" style="1" customWidth="1"/>
    <col min="11033" max="11033" width="13.42578125" style="1" customWidth="1"/>
    <col min="11034" max="11270" width="9.140625" style="1"/>
    <col min="11271" max="11271" width="10.140625" style="1" customWidth="1"/>
    <col min="11272" max="11275" width="9.140625" style="1"/>
    <col min="11276" max="11276" width="13.7109375" style="1" customWidth="1"/>
    <col min="11277" max="11277" width="12.42578125" style="1" customWidth="1"/>
    <col min="11278" max="11280" width="11.140625" style="1" customWidth="1"/>
    <col min="11281" max="11281" width="12.28515625" style="1" customWidth="1"/>
    <col min="11282" max="11282" width="13" style="1" customWidth="1"/>
    <col min="11283" max="11283" width="11.42578125" style="1" customWidth="1"/>
    <col min="11284" max="11284" width="11.140625" style="1" customWidth="1"/>
    <col min="11285" max="11285" width="12.28515625" style="1" customWidth="1"/>
    <col min="11286" max="11286" width="10.42578125" style="1" customWidth="1"/>
    <col min="11287" max="11287" width="13.7109375" style="1" customWidth="1"/>
    <col min="11288" max="11288" width="17.28515625" style="1" customWidth="1"/>
    <col min="11289" max="11289" width="13.42578125" style="1" customWidth="1"/>
    <col min="11290" max="11526" width="9.140625" style="1"/>
    <col min="11527" max="11527" width="10.140625" style="1" customWidth="1"/>
    <col min="11528" max="11531" width="9.140625" style="1"/>
    <col min="11532" max="11532" width="13.7109375" style="1" customWidth="1"/>
    <col min="11533" max="11533" width="12.42578125" style="1" customWidth="1"/>
    <col min="11534" max="11536" width="11.140625" style="1" customWidth="1"/>
    <col min="11537" max="11537" width="12.28515625" style="1" customWidth="1"/>
    <col min="11538" max="11538" width="13" style="1" customWidth="1"/>
    <col min="11539" max="11539" width="11.42578125" style="1" customWidth="1"/>
    <col min="11540" max="11540" width="11.140625" style="1" customWidth="1"/>
    <col min="11541" max="11541" width="12.28515625" style="1" customWidth="1"/>
    <col min="11542" max="11542" width="10.42578125" style="1" customWidth="1"/>
    <col min="11543" max="11543" width="13.7109375" style="1" customWidth="1"/>
    <col min="11544" max="11544" width="17.28515625" style="1" customWidth="1"/>
    <col min="11545" max="11545" width="13.42578125" style="1" customWidth="1"/>
    <col min="11546" max="11782" width="9.140625" style="1"/>
    <col min="11783" max="11783" width="10.140625" style="1" customWidth="1"/>
    <col min="11784" max="11787" width="9.140625" style="1"/>
    <col min="11788" max="11788" width="13.7109375" style="1" customWidth="1"/>
    <col min="11789" max="11789" width="12.42578125" style="1" customWidth="1"/>
    <col min="11790" max="11792" width="11.140625" style="1" customWidth="1"/>
    <col min="11793" max="11793" width="12.28515625" style="1" customWidth="1"/>
    <col min="11794" max="11794" width="13" style="1" customWidth="1"/>
    <col min="11795" max="11795" width="11.42578125" style="1" customWidth="1"/>
    <col min="11796" max="11796" width="11.140625" style="1" customWidth="1"/>
    <col min="11797" max="11797" width="12.28515625" style="1" customWidth="1"/>
    <col min="11798" max="11798" width="10.42578125" style="1" customWidth="1"/>
    <col min="11799" max="11799" width="13.7109375" style="1" customWidth="1"/>
    <col min="11800" max="11800" width="17.28515625" style="1" customWidth="1"/>
    <col min="11801" max="11801" width="13.42578125" style="1" customWidth="1"/>
    <col min="11802" max="12038" width="9.140625" style="1"/>
    <col min="12039" max="12039" width="10.140625" style="1" customWidth="1"/>
    <col min="12040" max="12043" width="9.140625" style="1"/>
    <col min="12044" max="12044" width="13.7109375" style="1" customWidth="1"/>
    <col min="12045" max="12045" width="12.42578125" style="1" customWidth="1"/>
    <col min="12046" max="12048" width="11.140625" style="1" customWidth="1"/>
    <col min="12049" max="12049" width="12.28515625" style="1" customWidth="1"/>
    <col min="12050" max="12050" width="13" style="1" customWidth="1"/>
    <col min="12051" max="12051" width="11.42578125" style="1" customWidth="1"/>
    <col min="12052" max="12052" width="11.140625" style="1" customWidth="1"/>
    <col min="12053" max="12053" width="12.28515625" style="1" customWidth="1"/>
    <col min="12054" max="12054" width="10.42578125" style="1" customWidth="1"/>
    <col min="12055" max="12055" width="13.7109375" style="1" customWidth="1"/>
    <col min="12056" max="12056" width="17.28515625" style="1" customWidth="1"/>
    <col min="12057" max="12057" width="13.42578125" style="1" customWidth="1"/>
    <col min="12058" max="12294" width="9.140625" style="1"/>
    <col min="12295" max="12295" width="10.140625" style="1" customWidth="1"/>
    <col min="12296" max="12299" width="9.140625" style="1"/>
    <col min="12300" max="12300" width="13.7109375" style="1" customWidth="1"/>
    <col min="12301" max="12301" width="12.42578125" style="1" customWidth="1"/>
    <col min="12302" max="12304" width="11.140625" style="1" customWidth="1"/>
    <col min="12305" max="12305" width="12.28515625" style="1" customWidth="1"/>
    <col min="12306" max="12306" width="13" style="1" customWidth="1"/>
    <col min="12307" max="12307" width="11.42578125" style="1" customWidth="1"/>
    <col min="12308" max="12308" width="11.140625" style="1" customWidth="1"/>
    <col min="12309" max="12309" width="12.28515625" style="1" customWidth="1"/>
    <col min="12310" max="12310" width="10.42578125" style="1" customWidth="1"/>
    <col min="12311" max="12311" width="13.7109375" style="1" customWidth="1"/>
    <col min="12312" max="12312" width="17.28515625" style="1" customWidth="1"/>
    <col min="12313" max="12313" width="13.42578125" style="1" customWidth="1"/>
    <col min="12314" max="12550" width="9.140625" style="1"/>
    <col min="12551" max="12551" width="10.140625" style="1" customWidth="1"/>
    <col min="12552" max="12555" width="9.140625" style="1"/>
    <col min="12556" max="12556" width="13.7109375" style="1" customWidth="1"/>
    <col min="12557" max="12557" width="12.42578125" style="1" customWidth="1"/>
    <col min="12558" max="12560" width="11.140625" style="1" customWidth="1"/>
    <col min="12561" max="12561" width="12.28515625" style="1" customWidth="1"/>
    <col min="12562" max="12562" width="13" style="1" customWidth="1"/>
    <col min="12563" max="12563" width="11.42578125" style="1" customWidth="1"/>
    <col min="12564" max="12564" width="11.140625" style="1" customWidth="1"/>
    <col min="12565" max="12565" width="12.28515625" style="1" customWidth="1"/>
    <col min="12566" max="12566" width="10.42578125" style="1" customWidth="1"/>
    <col min="12567" max="12567" width="13.7109375" style="1" customWidth="1"/>
    <col min="12568" max="12568" width="17.28515625" style="1" customWidth="1"/>
    <col min="12569" max="12569" width="13.42578125" style="1" customWidth="1"/>
    <col min="12570" max="12806" width="9.140625" style="1"/>
    <col min="12807" max="12807" width="10.140625" style="1" customWidth="1"/>
    <col min="12808" max="12811" width="9.140625" style="1"/>
    <col min="12812" max="12812" width="13.7109375" style="1" customWidth="1"/>
    <col min="12813" max="12813" width="12.42578125" style="1" customWidth="1"/>
    <col min="12814" max="12816" width="11.140625" style="1" customWidth="1"/>
    <col min="12817" max="12817" width="12.28515625" style="1" customWidth="1"/>
    <col min="12818" max="12818" width="13" style="1" customWidth="1"/>
    <col min="12819" max="12819" width="11.42578125" style="1" customWidth="1"/>
    <col min="12820" max="12820" width="11.140625" style="1" customWidth="1"/>
    <col min="12821" max="12821" width="12.28515625" style="1" customWidth="1"/>
    <col min="12822" max="12822" width="10.42578125" style="1" customWidth="1"/>
    <col min="12823" max="12823" width="13.7109375" style="1" customWidth="1"/>
    <col min="12824" max="12824" width="17.28515625" style="1" customWidth="1"/>
    <col min="12825" max="12825" width="13.42578125" style="1" customWidth="1"/>
    <col min="12826" max="13062" width="9.140625" style="1"/>
    <col min="13063" max="13063" width="10.140625" style="1" customWidth="1"/>
    <col min="13064" max="13067" width="9.140625" style="1"/>
    <col min="13068" max="13068" width="13.7109375" style="1" customWidth="1"/>
    <col min="13069" max="13069" width="12.42578125" style="1" customWidth="1"/>
    <col min="13070" max="13072" width="11.140625" style="1" customWidth="1"/>
    <col min="13073" max="13073" width="12.28515625" style="1" customWidth="1"/>
    <col min="13074" max="13074" width="13" style="1" customWidth="1"/>
    <col min="13075" max="13075" width="11.42578125" style="1" customWidth="1"/>
    <col min="13076" max="13076" width="11.140625" style="1" customWidth="1"/>
    <col min="13077" max="13077" width="12.28515625" style="1" customWidth="1"/>
    <col min="13078" max="13078" width="10.42578125" style="1" customWidth="1"/>
    <col min="13079" max="13079" width="13.7109375" style="1" customWidth="1"/>
    <col min="13080" max="13080" width="17.28515625" style="1" customWidth="1"/>
    <col min="13081" max="13081" width="13.42578125" style="1" customWidth="1"/>
    <col min="13082" max="13318" width="9.140625" style="1"/>
    <col min="13319" max="13319" width="10.140625" style="1" customWidth="1"/>
    <col min="13320" max="13323" width="9.140625" style="1"/>
    <col min="13324" max="13324" width="13.7109375" style="1" customWidth="1"/>
    <col min="13325" max="13325" width="12.42578125" style="1" customWidth="1"/>
    <col min="13326" max="13328" width="11.140625" style="1" customWidth="1"/>
    <col min="13329" max="13329" width="12.28515625" style="1" customWidth="1"/>
    <col min="13330" max="13330" width="13" style="1" customWidth="1"/>
    <col min="13331" max="13331" width="11.42578125" style="1" customWidth="1"/>
    <col min="13332" max="13332" width="11.140625" style="1" customWidth="1"/>
    <col min="13333" max="13333" width="12.28515625" style="1" customWidth="1"/>
    <col min="13334" max="13334" width="10.42578125" style="1" customWidth="1"/>
    <col min="13335" max="13335" width="13.7109375" style="1" customWidth="1"/>
    <col min="13336" max="13336" width="17.28515625" style="1" customWidth="1"/>
    <col min="13337" max="13337" width="13.42578125" style="1" customWidth="1"/>
    <col min="13338" max="13574" width="9.140625" style="1"/>
    <col min="13575" max="13575" width="10.140625" style="1" customWidth="1"/>
    <col min="13576" max="13579" width="9.140625" style="1"/>
    <col min="13580" max="13580" width="13.7109375" style="1" customWidth="1"/>
    <col min="13581" max="13581" width="12.42578125" style="1" customWidth="1"/>
    <col min="13582" max="13584" width="11.140625" style="1" customWidth="1"/>
    <col min="13585" max="13585" width="12.28515625" style="1" customWidth="1"/>
    <col min="13586" max="13586" width="13" style="1" customWidth="1"/>
    <col min="13587" max="13587" width="11.42578125" style="1" customWidth="1"/>
    <col min="13588" max="13588" width="11.140625" style="1" customWidth="1"/>
    <col min="13589" max="13589" width="12.28515625" style="1" customWidth="1"/>
    <col min="13590" max="13590" width="10.42578125" style="1" customWidth="1"/>
    <col min="13591" max="13591" width="13.7109375" style="1" customWidth="1"/>
    <col min="13592" max="13592" width="17.28515625" style="1" customWidth="1"/>
    <col min="13593" max="13593" width="13.42578125" style="1" customWidth="1"/>
    <col min="13594" max="13830" width="9.140625" style="1"/>
    <col min="13831" max="13831" width="10.140625" style="1" customWidth="1"/>
    <col min="13832" max="13835" width="9.140625" style="1"/>
    <col min="13836" max="13836" width="13.7109375" style="1" customWidth="1"/>
    <col min="13837" max="13837" width="12.42578125" style="1" customWidth="1"/>
    <col min="13838" max="13840" width="11.140625" style="1" customWidth="1"/>
    <col min="13841" max="13841" width="12.28515625" style="1" customWidth="1"/>
    <col min="13842" max="13842" width="13" style="1" customWidth="1"/>
    <col min="13843" max="13843" width="11.42578125" style="1" customWidth="1"/>
    <col min="13844" max="13844" width="11.140625" style="1" customWidth="1"/>
    <col min="13845" max="13845" width="12.28515625" style="1" customWidth="1"/>
    <col min="13846" max="13846" width="10.42578125" style="1" customWidth="1"/>
    <col min="13847" max="13847" width="13.7109375" style="1" customWidth="1"/>
    <col min="13848" max="13848" width="17.28515625" style="1" customWidth="1"/>
    <col min="13849" max="13849" width="13.42578125" style="1" customWidth="1"/>
    <col min="13850" max="14086" width="9.140625" style="1"/>
    <col min="14087" max="14087" width="10.140625" style="1" customWidth="1"/>
    <col min="14088" max="14091" width="9.140625" style="1"/>
    <col min="14092" max="14092" width="13.7109375" style="1" customWidth="1"/>
    <col min="14093" max="14093" width="12.42578125" style="1" customWidth="1"/>
    <col min="14094" max="14096" width="11.140625" style="1" customWidth="1"/>
    <col min="14097" max="14097" width="12.28515625" style="1" customWidth="1"/>
    <col min="14098" max="14098" width="13" style="1" customWidth="1"/>
    <col min="14099" max="14099" width="11.42578125" style="1" customWidth="1"/>
    <col min="14100" max="14100" width="11.140625" style="1" customWidth="1"/>
    <col min="14101" max="14101" width="12.28515625" style="1" customWidth="1"/>
    <col min="14102" max="14102" width="10.42578125" style="1" customWidth="1"/>
    <col min="14103" max="14103" width="13.7109375" style="1" customWidth="1"/>
    <col min="14104" max="14104" width="17.28515625" style="1" customWidth="1"/>
    <col min="14105" max="14105" width="13.42578125" style="1" customWidth="1"/>
    <col min="14106" max="14342" width="9.140625" style="1"/>
    <col min="14343" max="14343" width="10.140625" style="1" customWidth="1"/>
    <col min="14344" max="14347" width="9.140625" style="1"/>
    <col min="14348" max="14348" width="13.7109375" style="1" customWidth="1"/>
    <col min="14349" max="14349" width="12.42578125" style="1" customWidth="1"/>
    <col min="14350" max="14352" width="11.140625" style="1" customWidth="1"/>
    <col min="14353" max="14353" width="12.28515625" style="1" customWidth="1"/>
    <col min="14354" max="14354" width="13" style="1" customWidth="1"/>
    <col min="14355" max="14355" width="11.42578125" style="1" customWidth="1"/>
    <col min="14356" max="14356" width="11.140625" style="1" customWidth="1"/>
    <col min="14357" max="14357" width="12.28515625" style="1" customWidth="1"/>
    <col min="14358" max="14358" width="10.42578125" style="1" customWidth="1"/>
    <col min="14359" max="14359" width="13.7109375" style="1" customWidth="1"/>
    <col min="14360" max="14360" width="17.28515625" style="1" customWidth="1"/>
    <col min="14361" max="14361" width="13.42578125" style="1" customWidth="1"/>
    <col min="14362" max="14598" width="9.140625" style="1"/>
    <col min="14599" max="14599" width="10.140625" style="1" customWidth="1"/>
    <col min="14600" max="14603" width="9.140625" style="1"/>
    <col min="14604" max="14604" width="13.7109375" style="1" customWidth="1"/>
    <col min="14605" max="14605" width="12.42578125" style="1" customWidth="1"/>
    <col min="14606" max="14608" width="11.140625" style="1" customWidth="1"/>
    <col min="14609" max="14609" width="12.28515625" style="1" customWidth="1"/>
    <col min="14610" max="14610" width="13" style="1" customWidth="1"/>
    <col min="14611" max="14611" width="11.42578125" style="1" customWidth="1"/>
    <col min="14612" max="14612" width="11.140625" style="1" customWidth="1"/>
    <col min="14613" max="14613" width="12.28515625" style="1" customWidth="1"/>
    <col min="14614" max="14614" width="10.42578125" style="1" customWidth="1"/>
    <col min="14615" max="14615" width="13.7109375" style="1" customWidth="1"/>
    <col min="14616" max="14616" width="17.28515625" style="1" customWidth="1"/>
    <col min="14617" max="14617" width="13.42578125" style="1" customWidth="1"/>
    <col min="14618" max="14854" width="9.140625" style="1"/>
    <col min="14855" max="14855" width="10.140625" style="1" customWidth="1"/>
    <col min="14856" max="14859" width="9.140625" style="1"/>
    <col min="14860" max="14860" width="13.7109375" style="1" customWidth="1"/>
    <col min="14861" max="14861" width="12.42578125" style="1" customWidth="1"/>
    <col min="14862" max="14864" width="11.140625" style="1" customWidth="1"/>
    <col min="14865" max="14865" width="12.28515625" style="1" customWidth="1"/>
    <col min="14866" max="14866" width="13" style="1" customWidth="1"/>
    <col min="14867" max="14867" width="11.42578125" style="1" customWidth="1"/>
    <col min="14868" max="14868" width="11.140625" style="1" customWidth="1"/>
    <col min="14869" max="14869" width="12.28515625" style="1" customWidth="1"/>
    <col min="14870" max="14870" width="10.42578125" style="1" customWidth="1"/>
    <col min="14871" max="14871" width="13.7109375" style="1" customWidth="1"/>
    <col min="14872" max="14872" width="17.28515625" style="1" customWidth="1"/>
    <col min="14873" max="14873" width="13.42578125" style="1" customWidth="1"/>
    <col min="14874" max="15110" width="9.140625" style="1"/>
    <col min="15111" max="15111" width="10.140625" style="1" customWidth="1"/>
    <col min="15112" max="15115" width="9.140625" style="1"/>
    <col min="15116" max="15116" width="13.7109375" style="1" customWidth="1"/>
    <col min="15117" max="15117" width="12.42578125" style="1" customWidth="1"/>
    <col min="15118" max="15120" width="11.140625" style="1" customWidth="1"/>
    <col min="15121" max="15121" width="12.28515625" style="1" customWidth="1"/>
    <col min="15122" max="15122" width="13" style="1" customWidth="1"/>
    <col min="15123" max="15123" width="11.42578125" style="1" customWidth="1"/>
    <col min="15124" max="15124" width="11.140625" style="1" customWidth="1"/>
    <col min="15125" max="15125" width="12.28515625" style="1" customWidth="1"/>
    <col min="15126" max="15126" width="10.42578125" style="1" customWidth="1"/>
    <col min="15127" max="15127" width="13.7109375" style="1" customWidth="1"/>
    <col min="15128" max="15128" width="17.28515625" style="1" customWidth="1"/>
    <col min="15129" max="15129" width="13.42578125" style="1" customWidth="1"/>
    <col min="15130" max="15366" width="9.140625" style="1"/>
    <col min="15367" max="15367" width="10.140625" style="1" customWidth="1"/>
    <col min="15368" max="15371" width="9.140625" style="1"/>
    <col min="15372" max="15372" width="13.7109375" style="1" customWidth="1"/>
    <col min="15373" max="15373" width="12.42578125" style="1" customWidth="1"/>
    <col min="15374" max="15376" width="11.140625" style="1" customWidth="1"/>
    <col min="15377" max="15377" width="12.28515625" style="1" customWidth="1"/>
    <col min="15378" max="15378" width="13" style="1" customWidth="1"/>
    <col min="15379" max="15379" width="11.42578125" style="1" customWidth="1"/>
    <col min="15380" max="15380" width="11.140625" style="1" customWidth="1"/>
    <col min="15381" max="15381" width="12.28515625" style="1" customWidth="1"/>
    <col min="15382" max="15382" width="10.42578125" style="1" customWidth="1"/>
    <col min="15383" max="15383" width="13.7109375" style="1" customWidth="1"/>
    <col min="15384" max="15384" width="17.28515625" style="1" customWidth="1"/>
    <col min="15385" max="15385" width="13.42578125" style="1" customWidth="1"/>
    <col min="15386" max="15622" width="9.140625" style="1"/>
    <col min="15623" max="15623" width="10.140625" style="1" customWidth="1"/>
    <col min="15624" max="15627" width="9.140625" style="1"/>
    <col min="15628" max="15628" width="13.7109375" style="1" customWidth="1"/>
    <col min="15629" max="15629" width="12.42578125" style="1" customWidth="1"/>
    <col min="15630" max="15632" width="11.140625" style="1" customWidth="1"/>
    <col min="15633" max="15633" width="12.28515625" style="1" customWidth="1"/>
    <col min="15634" max="15634" width="13" style="1" customWidth="1"/>
    <col min="15635" max="15635" width="11.42578125" style="1" customWidth="1"/>
    <col min="15636" max="15636" width="11.140625" style="1" customWidth="1"/>
    <col min="15637" max="15637" width="12.28515625" style="1" customWidth="1"/>
    <col min="15638" max="15638" width="10.42578125" style="1" customWidth="1"/>
    <col min="15639" max="15639" width="13.7109375" style="1" customWidth="1"/>
    <col min="15640" max="15640" width="17.28515625" style="1" customWidth="1"/>
    <col min="15641" max="15641" width="13.42578125" style="1" customWidth="1"/>
    <col min="15642" max="15878" width="9.140625" style="1"/>
    <col min="15879" max="15879" width="10.140625" style="1" customWidth="1"/>
    <col min="15880" max="15883" width="9.140625" style="1"/>
    <col min="15884" max="15884" width="13.7109375" style="1" customWidth="1"/>
    <col min="15885" max="15885" width="12.42578125" style="1" customWidth="1"/>
    <col min="15886" max="15888" width="11.140625" style="1" customWidth="1"/>
    <col min="15889" max="15889" width="12.28515625" style="1" customWidth="1"/>
    <col min="15890" max="15890" width="13" style="1" customWidth="1"/>
    <col min="15891" max="15891" width="11.42578125" style="1" customWidth="1"/>
    <col min="15892" max="15892" width="11.140625" style="1" customWidth="1"/>
    <col min="15893" max="15893" width="12.28515625" style="1" customWidth="1"/>
    <col min="15894" max="15894" width="10.42578125" style="1" customWidth="1"/>
    <col min="15895" max="15895" width="13.7109375" style="1" customWidth="1"/>
    <col min="15896" max="15896" width="17.28515625" style="1" customWidth="1"/>
    <col min="15897" max="15897" width="13.42578125" style="1" customWidth="1"/>
    <col min="15898" max="16134" width="9.140625" style="1"/>
    <col min="16135" max="16135" width="10.140625" style="1" customWidth="1"/>
    <col min="16136" max="16139" width="9.140625" style="1"/>
    <col min="16140" max="16140" width="13.7109375" style="1" customWidth="1"/>
    <col min="16141" max="16141" width="12.42578125" style="1" customWidth="1"/>
    <col min="16142" max="16144" width="11.140625" style="1" customWidth="1"/>
    <col min="16145" max="16145" width="12.28515625" style="1" customWidth="1"/>
    <col min="16146" max="16146" width="13" style="1" customWidth="1"/>
    <col min="16147" max="16147" width="11.42578125" style="1" customWidth="1"/>
    <col min="16148" max="16148" width="11.140625" style="1" customWidth="1"/>
    <col min="16149" max="16149" width="12.28515625" style="1" customWidth="1"/>
    <col min="16150" max="16150" width="10.42578125" style="1" customWidth="1"/>
    <col min="16151" max="16151" width="13.7109375" style="1" customWidth="1"/>
    <col min="16152" max="16152" width="17.28515625" style="1" customWidth="1"/>
    <col min="16153" max="16153" width="13.42578125" style="1" customWidth="1"/>
    <col min="16154" max="16384" width="9.140625" style="1"/>
  </cols>
  <sheetData>
    <row r="12" spans="22:23" ht="19.5" customHeight="1" x14ac:dyDescent="0.25">
      <c r="V12" s="136">
        <f>1/70</f>
        <v>1.4285714285714285E-2</v>
      </c>
      <c r="W12" s="137"/>
    </row>
    <row r="13" spans="22:23" ht="18.75" customHeight="1" x14ac:dyDescent="0.25">
      <c r="V13" s="138"/>
      <c r="W13" s="139"/>
    </row>
    <row r="14" spans="22:23" ht="18" customHeight="1" x14ac:dyDescent="0.25"/>
    <row r="15" spans="22:23" ht="18.75" customHeight="1" x14ac:dyDescent="0.25"/>
    <row r="16" spans="22:23" ht="18.75" customHeight="1" x14ac:dyDescent="0.25"/>
    <row r="17" spans="2:24" ht="17.25" customHeight="1" x14ac:dyDescent="0.25"/>
    <row r="18" spans="2:24" ht="21.75" customHeight="1" x14ac:dyDescent="0.25"/>
    <row r="19" spans="2:24" ht="18.75" customHeight="1" x14ac:dyDescent="0.25"/>
    <row r="20" spans="2:24" ht="17.25" customHeight="1" x14ac:dyDescent="0.25"/>
    <row r="21" spans="2:24" ht="21.75" customHeight="1" x14ac:dyDescent="0.25">
      <c r="V21" s="140">
        <f>0.9973^(1/70)</f>
        <v>0.99996137715196265</v>
      </c>
      <c r="W21" s="141"/>
      <c r="X21" s="141"/>
    </row>
    <row r="22" spans="2:24" ht="21" customHeight="1" x14ac:dyDescent="0.25">
      <c r="V22" s="140"/>
      <c r="W22" s="141"/>
      <c r="X22" s="141"/>
    </row>
    <row r="23" spans="2:24" ht="24" customHeight="1" x14ac:dyDescent="0.25"/>
    <row r="24" spans="2:24" ht="19.5" customHeight="1" x14ac:dyDescent="0.25"/>
    <row r="25" spans="2:24" ht="20.25" customHeight="1" x14ac:dyDescent="0.25"/>
    <row r="26" spans="2:24" ht="23.25" customHeight="1" x14ac:dyDescent="0.25"/>
    <row r="27" spans="2:24" ht="21" customHeight="1" x14ac:dyDescent="0.25"/>
    <row r="28" spans="2:24" ht="21" customHeight="1" x14ac:dyDescent="0.25"/>
    <row r="29" spans="2:24" ht="21" customHeight="1" x14ac:dyDescent="0.25">
      <c r="B29" s="3"/>
      <c r="C29" s="3"/>
      <c r="D29" s="3"/>
      <c r="E29" s="3"/>
      <c r="F29" s="3"/>
      <c r="I29" s="3"/>
      <c r="J29" s="3"/>
      <c r="K29" s="3"/>
      <c r="L29" s="3"/>
    </row>
    <row r="30" spans="2:24" ht="15" customHeight="1" x14ac:dyDescent="0.25">
      <c r="B30" s="3"/>
      <c r="C30" s="3"/>
      <c r="D30" s="3"/>
      <c r="E30" s="3"/>
      <c r="F30" s="3"/>
      <c r="I30" s="3"/>
      <c r="J30" s="3"/>
      <c r="K30" s="3"/>
      <c r="L30" s="3"/>
    </row>
    <row r="31" spans="2:24" ht="33.75" customHeight="1" x14ac:dyDescent="0.25">
      <c r="B31" s="3"/>
      <c r="C31" s="3"/>
      <c r="D31" s="3"/>
      <c r="E31" s="3"/>
      <c r="F31" s="3"/>
      <c r="G31" s="3"/>
      <c r="H31" s="3"/>
      <c r="I31" s="3"/>
      <c r="J31" s="3"/>
      <c r="K31" s="3"/>
      <c r="L31" s="3"/>
    </row>
    <row r="32" spans="2:24" ht="15" customHeight="1" x14ac:dyDescent="0.25">
      <c r="B32" s="3"/>
      <c r="C32" s="3"/>
      <c r="D32" s="3"/>
      <c r="E32" s="3"/>
      <c r="F32" s="3"/>
      <c r="G32" s="3"/>
      <c r="H32" s="3"/>
      <c r="I32" s="3"/>
      <c r="J32" s="3"/>
      <c r="K32" s="3"/>
      <c r="L32" s="3"/>
    </row>
    <row r="33" spans="2:20" ht="20.25" customHeight="1" x14ac:dyDescent="0.25">
      <c r="B33" s="3"/>
      <c r="C33" s="3"/>
      <c r="D33" s="3"/>
      <c r="E33" s="3"/>
      <c r="F33" s="3"/>
      <c r="G33" s="15">
        <v>121</v>
      </c>
      <c r="H33" s="16"/>
      <c r="I33" s="3"/>
      <c r="J33" s="3"/>
      <c r="K33" s="3"/>
      <c r="L33" s="3"/>
    </row>
    <row r="34" spans="2:20" ht="28.5" customHeight="1" x14ac:dyDescent="0.25">
      <c r="B34" s="3"/>
      <c r="C34" s="3"/>
      <c r="D34" s="3"/>
      <c r="E34" s="3"/>
      <c r="F34" s="3"/>
      <c r="I34" s="3"/>
      <c r="J34" s="3"/>
      <c r="K34" s="3"/>
      <c r="L34" s="3"/>
    </row>
    <row r="35" spans="2:20" ht="20.25" customHeight="1" x14ac:dyDescent="0.25">
      <c r="C35" s="8"/>
      <c r="D35" s="8"/>
      <c r="E35" s="8"/>
      <c r="F35" s="8"/>
      <c r="G35" s="3"/>
      <c r="H35" s="3"/>
      <c r="I35" s="3">
        <v>2000</v>
      </c>
      <c r="J35" s="2"/>
      <c r="K35" s="3"/>
      <c r="L35" s="3"/>
      <c r="M35" s="3"/>
    </row>
    <row r="36" spans="2:20" x14ac:dyDescent="0.25">
      <c r="C36" s="3"/>
      <c r="D36" s="3"/>
      <c r="E36" s="3"/>
      <c r="F36" s="3"/>
      <c r="G36" s="3"/>
      <c r="H36" s="3">
        <v>1</v>
      </c>
      <c r="I36" s="3"/>
      <c r="J36" s="3"/>
      <c r="K36" s="3"/>
      <c r="L36" s="3"/>
      <c r="M36" s="3"/>
    </row>
    <row r="37" spans="2:20" x14ac:dyDescent="0.25">
      <c r="C37" s="3"/>
      <c r="D37" s="3"/>
      <c r="E37" s="3"/>
      <c r="F37" s="3"/>
      <c r="G37" s="3"/>
      <c r="H37" s="3"/>
      <c r="I37" s="3"/>
      <c r="J37" s="3"/>
      <c r="K37" s="3"/>
      <c r="L37" s="3"/>
      <c r="M37" s="3"/>
    </row>
    <row r="38" spans="2:20" ht="25.5" customHeight="1" x14ac:dyDescent="0.25">
      <c r="C38" s="3"/>
      <c r="D38" s="3"/>
      <c r="E38" s="3"/>
      <c r="F38" s="3"/>
      <c r="G38" s="3"/>
      <c r="H38" s="3"/>
      <c r="I38" s="3"/>
      <c r="J38" s="3"/>
      <c r="K38" s="129"/>
      <c r="L38" s="3"/>
      <c r="M38" s="3"/>
    </row>
    <row r="39" spans="2:20" ht="25.5" customHeight="1" x14ac:dyDescent="0.25">
      <c r="C39" s="3"/>
      <c r="D39" s="3"/>
      <c r="E39" s="3"/>
      <c r="F39" s="3"/>
      <c r="G39" s="3"/>
      <c r="H39" s="3"/>
      <c r="I39" s="3"/>
      <c r="J39" s="3"/>
      <c r="K39" s="129"/>
      <c r="L39" s="3"/>
      <c r="M39" s="3"/>
    </row>
    <row r="40" spans="2:20" ht="27.75" customHeight="1" x14ac:dyDescent="0.25">
      <c r="C40" s="3"/>
      <c r="D40" s="3"/>
      <c r="E40" s="135"/>
      <c r="F40" s="135"/>
      <c r="G40" s="135"/>
      <c r="H40" s="135"/>
      <c r="I40" s="3"/>
      <c r="J40" s="3"/>
      <c r="K40" s="3"/>
      <c r="L40" s="3"/>
      <c r="M40" s="3"/>
    </row>
    <row r="41" spans="2:20" ht="27" customHeight="1" x14ac:dyDescent="0.25">
      <c r="C41" s="3"/>
      <c r="D41" s="3"/>
      <c r="E41" s="135"/>
      <c r="F41" s="135"/>
      <c r="G41" s="135"/>
      <c r="H41" s="135"/>
      <c r="I41" s="3"/>
      <c r="J41" s="3"/>
      <c r="K41" s="3"/>
      <c r="L41" s="3"/>
      <c r="M41" s="3"/>
      <c r="N41" s="3"/>
      <c r="O41" s="3"/>
      <c r="P41" s="3"/>
    </row>
    <row r="42" spans="2:20" ht="15" customHeight="1" x14ac:dyDescent="0.25">
      <c r="C42" s="3"/>
      <c r="D42" s="3"/>
      <c r="E42" s="3"/>
      <c r="F42" s="3"/>
      <c r="G42" s="3"/>
      <c r="H42" s="3"/>
      <c r="I42" s="3"/>
      <c r="J42" s="3"/>
      <c r="K42" s="3"/>
      <c r="L42" s="3"/>
      <c r="M42" s="4"/>
      <c r="N42" s="6">
        <v>75</v>
      </c>
      <c r="O42" s="6"/>
      <c r="P42" s="6"/>
    </row>
    <row r="43" spans="2:20" x14ac:dyDescent="0.25">
      <c r="M43" s="4"/>
      <c r="N43" s="6">
        <v>45</v>
      </c>
      <c r="O43" s="6"/>
      <c r="P43" s="6"/>
      <c r="Q43" s="6"/>
      <c r="R43" s="6">
        <v>37</v>
      </c>
      <c r="S43" s="4"/>
      <c r="T43" s="4"/>
    </row>
    <row r="44" spans="2:20" x14ac:dyDescent="0.25">
      <c r="M44" s="4"/>
      <c r="N44" s="6">
        <v>25</v>
      </c>
      <c r="O44" s="6"/>
      <c r="P44" s="6"/>
      <c r="Q44" s="6"/>
      <c r="R44" s="6">
        <v>43</v>
      </c>
      <c r="S44" s="4"/>
      <c r="T44" s="4"/>
    </row>
    <row r="45" spans="2:20" x14ac:dyDescent="0.25">
      <c r="M45" s="4"/>
      <c r="N45" s="6">
        <v>100</v>
      </c>
      <c r="O45" s="6"/>
      <c r="P45" s="6"/>
      <c r="Q45" s="6"/>
      <c r="R45" s="6">
        <v>61</v>
      </c>
      <c r="S45" s="4"/>
      <c r="T45" s="4"/>
    </row>
    <row r="46" spans="2:20" x14ac:dyDescent="0.25">
      <c r="M46" s="4"/>
      <c r="N46" s="6">
        <v>100</v>
      </c>
      <c r="O46" s="6"/>
      <c r="P46" s="6"/>
      <c r="Q46" s="6"/>
      <c r="R46" s="6">
        <v>30</v>
      </c>
      <c r="S46" s="4"/>
      <c r="T46" s="4"/>
    </row>
    <row r="47" spans="2:20" x14ac:dyDescent="0.25">
      <c r="M47" s="4"/>
      <c r="N47" s="5"/>
      <c r="O47" s="5"/>
      <c r="P47" s="5"/>
      <c r="Q47" s="5"/>
      <c r="R47" s="4"/>
      <c r="S47" s="4"/>
      <c r="T47" s="4"/>
    </row>
    <row r="48" spans="2:20" x14ac:dyDescent="0.25">
      <c r="M48" s="4"/>
      <c r="N48" s="5"/>
      <c r="O48" s="5"/>
      <c r="P48" s="5"/>
      <c r="Q48" s="5"/>
      <c r="R48" s="4"/>
      <c r="S48" s="4"/>
      <c r="T48" s="4"/>
    </row>
    <row r="51" spans="22:22" x14ac:dyDescent="0.25">
      <c r="V51" s="17"/>
    </row>
  </sheetData>
  <mergeCells count="5">
    <mergeCell ref="K38:K39"/>
    <mergeCell ref="E40:F41"/>
    <mergeCell ref="G40:H41"/>
    <mergeCell ref="V12:W13"/>
    <mergeCell ref="V21:X22"/>
  </mergeCells>
  <pageMargins left="0.7" right="0.7" top="0.75" bottom="0.75" header="0.3" footer="0.3"/>
  <pageSetup scale="5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B14:AB57"/>
  <sheetViews>
    <sheetView zoomScale="70" zoomScaleNormal="70" workbookViewId="0"/>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22" width="9.140625" style="1"/>
    <col min="23" max="23" width="11.7109375" style="1" bestFit="1" customWidth="1"/>
    <col min="24" max="24" width="10.7109375" style="1" bestFit="1" customWidth="1"/>
    <col min="25" max="25" width="11" style="1" bestFit="1" customWidth="1"/>
    <col min="26" max="16384" width="9.140625" style="1"/>
  </cols>
  <sheetData>
    <row r="14" ht="14.45" customHeight="1" x14ac:dyDescent="0.25"/>
    <row r="15" ht="14.45" customHeight="1" x14ac:dyDescent="0.25"/>
    <row r="16" ht="24.75" customHeight="1" x14ac:dyDescent="0.25"/>
    <row r="17" ht="27.75" customHeight="1" x14ac:dyDescent="0.25"/>
    <row r="18" ht="15" customHeight="1" x14ac:dyDescent="0.25"/>
    <row r="19" ht="15" customHeight="1" x14ac:dyDescent="0.25"/>
    <row r="20" ht="21" customHeight="1" x14ac:dyDescent="0.25"/>
    <row r="21" ht="26.25" customHeight="1" x14ac:dyDescent="0.25"/>
    <row r="22" ht="33" customHeight="1" x14ac:dyDescent="0.25"/>
    <row r="23" ht="24.75" customHeight="1" x14ac:dyDescent="0.25"/>
    <row r="24" ht="27" customHeight="1" x14ac:dyDescent="0.25"/>
    <row r="25" ht="33"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57" spans="28:28" x14ac:dyDescent="0.25">
      <c r="AB57" s="1">
        <f>175000*0.8</f>
        <v>140000</v>
      </c>
    </row>
  </sheetData>
  <pageMargins left="0.7" right="0.7" top="0.75" bottom="0.75" header="0.3" footer="0.3"/>
  <pageSetup scale="5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Z14:AA41"/>
  <sheetViews>
    <sheetView zoomScale="70" zoomScaleNormal="70" workbookViewId="0"/>
  </sheetViews>
  <sheetFormatPr defaultColWidth="9.140625" defaultRowHeight="15" x14ac:dyDescent="0.25"/>
  <cols>
    <col min="1" max="5" width="9.140625" style="1"/>
    <col min="6" max="6" width="12" style="1" customWidth="1"/>
    <col min="7" max="7" width="9.28515625" style="1" bestFit="1" customWidth="1"/>
    <col min="8" max="8" width="10" style="1" bestFit="1" customWidth="1"/>
    <col min="9" max="21" width="9.140625" style="1"/>
    <col min="22" max="22" width="11.7109375" style="1" bestFit="1" customWidth="1"/>
    <col min="23" max="23" width="10.7109375" style="1" bestFit="1" customWidth="1"/>
    <col min="24" max="24" width="11" style="1" bestFit="1" customWidth="1"/>
    <col min="25" max="30" width="9.140625" style="1"/>
    <col min="31" max="31" width="12.42578125" style="1" customWidth="1"/>
    <col min="32" max="16384" width="9.140625" style="1"/>
  </cols>
  <sheetData>
    <row r="14" spans="26:27" ht="14.45" customHeight="1" x14ac:dyDescent="0.25">
      <c r="Z14" s="142">
        <f>EXP(-0.5)</f>
        <v>0.60653065971263342</v>
      </c>
      <c r="AA14" s="142"/>
    </row>
    <row r="15" spans="26:27" ht="14.45" customHeight="1" x14ac:dyDescent="0.25">
      <c r="Z15" s="142"/>
      <c r="AA15" s="142"/>
    </row>
    <row r="18" ht="15" customHeight="1" x14ac:dyDescent="0.25"/>
    <row r="19" ht="15" customHeight="1" x14ac:dyDescent="0.25"/>
    <row r="21" ht="26.25" customHeight="1" x14ac:dyDescent="0.25"/>
    <row r="22" ht="33" customHeight="1" x14ac:dyDescent="0.25"/>
    <row r="23" ht="24.75" customHeight="1" x14ac:dyDescent="0.25"/>
    <row r="24" ht="27" customHeight="1" x14ac:dyDescent="0.25"/>
    <row r="25" ht="33" customHeight="1" x14ac:dyDescent="0.25"/>
    <row r="26" ht="25.15" customHeight="1" x14ac:dyDescent="0.25"/>
    <row r="28" ht="15" customHeight="1" x14ac:dyDescent="0.25"/>
    <row r="29" ht="25.15" customHeight="1" x14ac:dyDescent="0.25"/>
    <row r="30" ht="21.6" customHeight="1" x14ac:dyDescent="0.25"/>
    <row r="31" ht="15" customHeight="1" x14ac:dyDescent="0.25"/>
    <row r="32" ht="15" customHeight="1" x14ac:dyDescent="0.25"/>
    <row r="35" ht="15" customHeight="1" x14ac:dyDescent="0.25"/>
    <row r="36" ht="15" customHeight="1" x14ac:dyDescent="0.25"/>
    <row r="37" ht="15" customHeight="1" x14ac:dyDescent="0.25"/>
    <row r="38" ht="18.600000000000001" customHeight="1" x14ac:dyDescent="0.25"/>
    <row r="39" ht="15" customHeight="1" x14ac:dyDescent="0.25"/>
    <row r="40" ht="15" customHeight="1" x14ac:dyDescent="0.25"/>
    <row r="41" ht="15" customHeight="1" x14ac:dyDescent="0.25"/>
  </sheetData>
  <mergeCells count="1">
    <mergeCell ref="Z14:AA15"/>
  </mergeCells>
  <pageMargins left="0.7" right="0.7" top="0.75" bottom="0.75" header="0.3" footer="0.3"/>
  <pageSetup scale="4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9:Y65"/>
  <sheetViews>
    <sheetView zoomScale="70" zoomScaleNormal="70" workbookViewId="0"/>
  </sheetViews>
  <sheetFormatPr defaultColWidth="9.140625" defaultRowHeight="15" x14ac:dyDescent="0.25"/>
  <cols>
    <col min="1" max="5" width="9.140625" style="1"/>
    <col min="6" max="6" width="21.7109375" style="1" customWidth="1"/>
    <col min="7" max="7" width="23.42578125" style="1" customWidth="1"/>
    <col min="8" max="8" width="27.7109375" style="1" customWidth="1"/>
    <col min="9" max="10" width="9.140625" style="1"/>
    <col min="11" max="11" width="7.28515625" style="1" customWidth="1"/>
    <col min="12" max="12" width="8" style="1" customWidth="1"/>
    <col min="13" max="13" width="8.140625" style="1" customWidth="1"/>
    <col min="14" max="14" width="8.7109375" style="1" customWidth="1"/>
    <col min="15" max="15" width="7.42578125" style="1" customWidth="1"/>
    <col min="16" max="16" width="7.85546875" style="1" customWidth="1"/>
    <col min="17" max="17" width="8" style="1" customWidth="1"/>
    <col min="18" max="18" width="8.7109375" style="1" customWidth="1"/>
    <col min="19" max="19" width="7.7109375" style="1" customWidth="1"/>
    <col min="20" max="20" width="6.7109375" style="1" customWidth="1"/>
    <col min="21" max="21" width="7.85546875" style="1" customWidth="1"/>
    <col min="22" max="22" width="10.42578125" style="1" customWidth="1"/>
    <col min="23" max="23" width="13.7109375" style="1" customWidth="1"/>
    <col min="24" max="24" width="27.28515625" style="1" customWidth="1"/>
    <col min="25" max="25" width="13.42578125" style="1" customWidth="1"/>
    <col min="26" max="261" width="9.140625" style="1"/>
    <col min="262" max="262" width="21.7109375" style="1" customWidth="1"/>
    <col min="263" max="263" width="23.42578125" style="1" customWidth="1"/>
    <col min="264" max="264" width="27.7109375" style="1" customWidth="1"/>
    <col min="265" max="267" width="9.140625" style="1"/>
    <col min="268" max="268" width="13.7109375" style="1" customWidth="1"/>
    <col min="269" max="269" width="12.42578125" style="1" customWidth="1"/>
    <col min="270" max="272" width="11.140625" style="1" customWidth="1"/>
    <col min="273" max="273" width="12.28515625" style="1" customWidth="1"/>
    <col min="274" max="274" width="13" style="1" customWidth="1"/>
    <col min="275" max="275" width="11.42578125" style="1" customWidth="1"/>
    <col min="276" max="276" width="11.140625" style="1" customWidth="1"/>
    <col min="277" max="277" width="12.28515625" style="1" customWidth="1"/>
    <col min="278" max="278" width="10.42578125" style="1" customWidth="1"/>
    <col min="279" max="279" width="13.7109375" style="1" customWidth="1"/>
    <col min="280" max="280" width="27.28515625" style="1" customWidth="1"/>
    <col min="281" max="281" width="13.42578125" style="1" customWidth="1"/>
    <col min="282" max="517" width="9.140625" style="1"/>
    <col min="518" max="518" width="21.7109375" style="1" customWidth="1"/>
    <col min="519" max="519" width="23.42578125" style="1" customWidth="1"/>
    <col min="520" max="520" width="27.7109375" style="1" customWidth="1"/>
    <col min="521" max="523" width="9.140625" style="1"/>
    <col min="524" max="524" width="13.7109375" style="1" customWidth="1"/>
    <col min="525" max="525" width="12.42578125" style="1" customWidth="1"/>
    <col min="526" max="528" width="11.140625" style="1" customWidth="1"/>
    <col min="529" max="529" width="12.28515625" style="1" customWidth="1"/>
    <col min="530" max="530" width="13" style="1" customWidth="1"/>
    <col min="531" max="531" width="11.42578125" style="1" customWidth="1"/>
    <col min="532" max="532" width="11.140625" style="1" customWidth="1"/>
    <col min="533" max="533" width="12.28515625" style="1" customWidth="1"/>
    <col min="534" max="534" width="10.42578125" style="1" customWidth="1"/>
    <col min="535" max="535" width="13.7109375" style="1" customWidth="1"/>
    <col min="536" max="536" width="27.28515625" style="1" customWidth="1"/>
    <col min="537" max="537" width="13.42578125" style="1" customWidth="1"/>
    <col min="538" max="773" width="9.140625" style="1"/>
    <col min="774" max="774" width="21.7109375" style="1" customWidth="1"/>
    <col min="775" max="775" width="23.42578125" style="1" customWidth="1"/>
    <col min="776" max="776" width="27.7109375" style="1" customWidth="1"/>
    <col min="777" max="779" width="9.140625" style="1"/>
    <col min="780" max="780" width="13.7109375" style="1" customWidth="1"/>
    <col min="781" max="781" width="12.42578125" style="1" customWidth="1"/>
    <col min="782" max="784" width="11.140625" style="1" customWidth="1"/>
    <col min="785" max="785" width="12.28515625" style="1" customWidth="1"/>
    <col min="786" max="786" width="13" style="1" customWidth="1"/>
    <col min="787" max="787" width="11.42578125" style="1" customWidth="1"/>
    <col min="788" max="788" width="11.140625" style="1" customWidth="1"/>
    <col min="789" max="789" width="12.28515625" style="1" customWidth="1"/>
    <col min="790" max="790" width="10.42578125" style="1" customWidth="1"/>
    <col min="791" max="791" width="13.7109375" style="1" customWidth="1"/>
    <col min="792" max="792" width="27.28515625" style="1" customWidth="1"/>
    <col min="793" max="793" width="13.42578125" style="1" customWidth="1"/>
    <col min="794" max="1029" width="9.140625" style="1"/>
    <col min="1030" max="1030" width="21.7109375" style="1" customWidth="1"/>
    <col min="1031" max="1031" width="23.42578125" style="1" customWidth="1"/>
    <col min="1032" max="1032" width="27.7109375" style="1" customWidth="1"/>
    <col min="1033" max="1035" width="9.140625" style="1"/>
    <col min="1036" max="1036" width="13.7109375" style="1" customWidth="1"/>
    <col min="1037" max="1037" width="12.42578125" style="1" customWidth="1"/>
    <col min="1038" max="1040" width="11.140625" style="1" customWidth="1"/>
    <col min="1041" max="1041" width="12.28515625" style="1" customWidth="1"/>
    <col min="1042" max="1042" width="13" style="1" customWidth="1"/>
    <col min="1043" max="1043" width="11.42578125" style="1" customWidth="1"/>
    <col min="1044" max="1044" width="11.140625" style="1" customWidth="1"/>
    <col min="1045" max="1045" width="12.28515625" style="1" customWidth="1"/>
    <col min="1046" max="1046" width="10.42578125" style="1" customWidth="1"/>
    <col min="1047" max="1047" width="13.7109375" style="1" customWidth="1"/>
    <col min="1048" max="1048" width="27.28515625" style="1" customWidth="1"/>
    <col min="1049" max="1049" width="13.42578125" style="1" customWidth="1"/>
    <col min="1050" max="1285" width="9.140625" style="1"/>
    <col min="1286" max="1286" width="21.7109375" style="1" customWidth="1"/>
    <col min="1287" max="1287" width="23.42578125" style="1" customWidth="1"/>
    <col min="1288" max="1288" width="27.7109375" style="1" customWidth="1"/>
    <col min="1289" max="1291" width="9.140625" style="1"/>
    <col min="1292" max="1292" width="13.7109375" style="1" customWidth="1"/>
    <col min="1293" max="1293" width="12.42578125" style="1" customWidth="1"/>
    <col min="1294" max="1296" width="11.140625" style="1" customWidth="1"/>
    <col min="1297" max="1297" width="12.28515625" style="1" customWidth="1"/>
    <col min="1298" max="1298" width="13" style="1" customWidth="1"/>
    <col min="1299" max="1299" width="11.42578125" style="1" customWidth="1"/>
    <col min="1300" max="1300" width="11.140625" style="1" customWidth="1"/>
    <col min="1301" max="1301" width="12.28515625" style="1" customWidth="1"/>
    <col min="1302" max="1302" width="10.42578125" style="1" customWidth="1"/>
    <col min="1303" max="1303" width="13.7109375" style="1" customWidth="1"/>
    <col min="1304" max="1304" width="27.28515625" style="1" customWidth="1"/>
    <col min="1305" max="1305" width="13.42578125" style="1" customWidth="1"/>
    <col min="1306" max="1541" width="9.140625" style="1"/>
    <col min="1542" max="1542" width="21.7109375" style="1" customWidth="1"/>
    <col min="1543" max="1543" width="23.42578125" style="1" customWidth="1"/>
    <col min="1544" max="1544" width="27.7109375" style="1" customWidth="1"/>
    <col min="1545" max="1547" width="9.140625" style="1"/>
    <col min="1548" max="1548" width="13.7109375" style="1" customWidth="1"/>
    <col min="1549" max="1549" width="12.42578125" style="1" customWidth="1"/>
    <col min="1550" max="1552" width="11.140625" style="1" customWidth="1"/>
    <col min="1553" max="1553" width="12.28515625" style="1" customWidth="1"/>
    <col min="1554" max="1554" width="13" style="1" customWidth="1"/>
    <col min="1555" max="1555" width="11.42578125" style="1" customWidth="1"/>
    <col min="1556" max="1556" width="11.140625" style="1" customWidth="1"/>
    <col min="1557" max="1557" width="12.28515625" style="1" customWidth="1"/>
    <col min="1558" max="1558" width="10.42578125" style="1" customWidth="1"/>
    <col min="1559" max="1559" width="13.7109375" style="1" customWidth="1"/>
    <col min="1560" max="1560" width="27.28515625" style="1" customWidth="1"/>
    <col min="1561" max="1561" width="13.42578125" style="1" customWidth="1"/>
    <col min="1562" max="1797" width="9.140625" style="1"/>
    <col min="1798" max="1798" width="21.7109375" style="1" customWidth="1"/>
    <col min="1799" max="1799" width="23.42578125" style="1" customWidth="1"/>
    <col min="1800" max="1800" width="27.7109375" style="1" customWidth="1"/>
    <col min="1801" max="1803" width="9.140625" style="1"/>
    <col min="1804" max="1804" width="13.7109375" style="1" customWidth="1"/>
    <col min="1805" max="1805" width="12.42578125" style="1" customWidth="1"/>
    <col min="1806" max="1808" width="11.140625" style="1" customWidth="1"/>
    <col min="1809" max="1809" width="12.28515625" style="1" customWidth="1"/>
    <col min="1810" max="1810" width="13" style="1" customWidth="1"/>
    <col min="1811" max="1811" width="11.42578125" style="1" customWidth="1"/>
    <col min="1812" max="1812" width="11.140625" style="1" customWidth="1"/>
    <col min="1813" max="1813" width="12.28515625" style="1" customWidth="1"/>
    <col min="1814" max="1814" width="10.42578125" style="1" customWidth="1"/>
    <col min="1815" max="1815" width="13.7109375" style="1" customWidth="1"/>
    <col min="1816" max="1816" width="27.28515625" style="1" customWidth="1"/>
    <col min="1817" max="1817" width="13.42578125" style="1" customWidth="1"/>
    <col min="1818" max="2053" width="9.140625" style="1"/>
    <col min="2054" max="2054" width="21.7109375" style="1" customWidth="1"/>
    <col min="2055" max="2055" width="23.42578125" style="1" customWidth="1"/>
    <col min="2056" max="2056" width="27.7109375" style="1" customWidth="1"/>
    <col min="2057" max="2059" width="9.140625" style="1"/>
    <col min="2060" max="2060" width="13.7109375" style="1" customWidth="1"/>
    <col min="2061" max="2061" width="12.42578125" style="1" customWidth="1"/>
    <col min="2062" max="2064" width="11.140625" style="1" customWidth="1"/>
    <col min="2065" max="2065" width="12.28515625" style="1" customWidth="1"/>
    <col min="2066" max="2066" width="13" style="1" customWidth="1"/>
    <col min="2067" max="2067" width="11.42578125" style="1" customWidth="1"/>
    <col min="2068" max="2068" width="11.140625" style="1" customWidth="1"/>
    <col min="2069" max="2069" width="12.28515625" style="1" customWidth="1"/>
    <col min="2070" max="2070" width="10.42578125" style="1" customWidth="1"/>
    <col min="2071" max="2071" width="13.7109375" style="1" customWidth="1"/>
    <col min="2072" max="2072" width="27.28515625" style="1" customWidth="1"/>
    <col min="2073" max="2073" width="13.42578125" style="1" customWidth="1"/>
    <col min="2074" max="2309" width="9.140625" style="1"/>
    <col min="2310" max="2310" width="21.7109375" style="1" customWidth="1"/>
    <col min="2311" max="2311" width="23.42578125" style="1" customWidth="1"/>
    <col min="2312" max="2312" width="27.7109375" style="1" customWidth="1"/>
    <col min="2313" max="2315" width="9.140625" style="1"/>
    <col min="2316" max="2316" width="13.7109375" style="1" customWidth="1"/>
    <col min="2317" max="2317" width="12.42578125" style="1" customWidth="1"/>
    <col min="2318" max="2320" width="11.140625" style="1" customWidth="1"/>
    <col min="2321" max="2321" width="12.28515625" style="1" customWidth="1"/>
    <col min="2322" max="2322" width="13" style="1" customWidth="1"/>
    <col min="2323" max="2323" width="11.42578125" style="1" customWidth="1"/>
    <col min="2324" max="2324" width="11.140625" style="1" customWidth="1"/>
    <col min="2325" max="2325" width="12.28515625" style="1" customWidth="1"/>
    <col min="2326" max="2326" width="10.42578125" style="1" customWidth="1"/>
    <col min="2327" max="2327" width="13.7109375" style="1" customWidth="1"/>
    <col min="2328" max="2328" width="27.28515625" style="1" customWidth="1"/>
    <col min="2329" max="2329" width="13.42578125" style="1" customWidth="1"/>
    <col min="2330" max="2565" width="9.140625" style="1"/>
    <col min="2566" max="2566" width="21.7109375" style="1" customWidth="1"/>
    <col min="2567" max="2567" width="23.42578125" style="1" customWidth="1"/>
    <col min="2568" max="2568" width="27.7109375" style="1" customWidth="1"/>
    <col min="2569" max="2571" width="9.140625" style="1"/>
    <col min="2572" max="2572" width="13.7109375" style="1" customWidth="1"/>
    <col min="2573" max="2573" width="12.42578125" style="1" customWidth="1"/>
    <col min="2574" max="2576" width="11.140625" style="1" customWidth="1"/>
    <col min="2577" max="2577" width="12.28515625" style="1" customWidth="1"/>
    <col min="2578" max="2578" width="13" style="1" customWidth="1"/>
    <col min="2579" max="2579" width="11.42578125" style="1" customWidth="1"/>
    <col min="2580" max="2580" width="11.140625" style="1" customWidth="1"/>
    <col min="2581" max="2581" width="12.28515625" style="1" customWidth="1"/>
    <col min="2582" max="2582" width="10.42578125" style="1" customWidth="1"/>
    <col min="2583" max="2583" width="13.7109375" style="1" customWidth="1"/>
    <col min="2584" max="2584" width="27.28515625" style="1" customWidth="1"/>
    <col min="2585" max="2585" width="13.42578125" style="1" customWidth="1"/>
    <col min="2586" max="2821" width="9.140625" style="1"/>
    <col min="2822" max="2822" width="21.7109375" style="1" customWidth="1"/>
    <col min="2823" max="2823" width="23.42578125" style="1" customWidth="1"/>
    <col min="2824" max="2824" width="27.7109375" style="1" customWidth="1"/>
    <col min="2825" max="2827" width="9.140625" style="1"/>
    <col min="2828" max="2828" width="13.7109375" style="1" customWidth="1"/>
    <col min="2829" max="2829" width="12.42578125" style="1" customWidth="1"/>
    <col min="2830" max="2832" width="11.140625" style="1" customWidth="1"/>
    <col min="2833" max="2833" width="12.28515625" style="1" customWidth="1"/>
    <col min="2834" max="2834" width="13" style="1" customWidth="1"/>
    <col min="2835" max="2835" width="11.42578125" style="1" customWidth="1"/>
    <col min="2836" max="2836" width="11.140625" style="1" customWidth="1"/>
    <col min="2837" max="2837" width="12.28515625" style="1" customWidth="1"/>
    <col min="2838" max="2838" width="10.42578125" style="1" customWidth="1"/>
    <col min="2839" max="2839" width="13.7109375" style="1" customWidth="1"/>
    <col min="2840" max="2840" width="27.28515625" style="1" customWidth="1"/>
    <col min="2841" max="2841" width="13.42578125" style="1" customWidth="1"/>
    <col min="2842" max="3077" width="9.140625" style="1"/>
    <col min="3078" max="3078" width="21.7109375" style="1" customWidth="1"/>
    <col min="3079" max="3079" width="23.42578125" style="1" customWidth="1"/>
    <col min="3080" max="3080" width="27.7109375" style="1" customWidth="1"/>
    <col min="3081" max="3083" width="9.140625" style="1"/>
    <col min="3084" max="3084" width="13.7109375" style="1" customWidth="1"/>
    <col min="3085" max="3085" width="12.42578125" style="1" customWidth="1"/>
    <col min="3086" max="3088" width="11.140625" style="1" customWidth="1"/>
    <col min="3089" max="3089" width="12.28515625" style="1" customWidth="1"/>
    <col min="3090" max="3090" width="13" style="1" customWidth="1"/>
    <col min="3091" max="3091" width="11.42578125" style="1" customWidth="1"/>
    <col min="3092" max="3092" width="11.140625" style="1" customWidth="1"/>
    <col min="3093" max="3093" width="12.28515625" style="1" customWidth="1"/>
    <col min="3094" max="3094" width="10.42578125" style="1" customWidth="1"/>
    <col min="3095" max="3095" width="13.7109375" style="1" customWidth="1"/>
    <col min="3096" max="3096" width="27.28515625" style="1" customWidth="1"/>
    <col min="3097" max="3097" width="13.42578125" style="1" customWidth="1"/>
    <col min="3098" max="3333" width="9.140625" style="1"/>
    <col min="3334" max="3334" width="21.7109375" style="1" customWidth="1"/>
    <col min="3335" max="3335" width="23.42578125" style="1" customWidth="1"/>
    <col min="3336" max="3336" width="27.7109375" style="1" customWidth="1"/>
    <col min="3337" max="3339" width="9.140625" style="1"/>
    <col min="3340" max="3340" width="13.7109375" style="1" customWidth="1"/>
    <col min="3341" max="3341" width="12.42578125" style="1" customWidth="1"/>
    <col min="3342" max="3344" width="11.140625" style="1" customWidth="1"/>
    <col min="3345" max="3345" width="12.28515625" style="1" customWidth="1"/>
    <col min="3346" max="3346" width="13" style="1" customWidth="1"/>
    <col min="3347" max="3347" width="11.42578125" style="1" customWidth="1"/>
    <col min="3348" max="3348" width="11.140625" style="1" customWidth="1"/>
    <col min="3349" max="3349" width="12.28515625" style="1" customWidth="1"/>
    <col min="3350" max="3350" width="10.42578125" style="1" customWidth="1"/>
    <col min="3351" max="3351" width="13.7109375" style="1" customWidth="1"/>
    <col min="3352" max="3352" width="27.28515625" style="1" customWidth="1"/>
    <col min="3353" max="3353" width="13.42578125" style="1" customWidth="1"/>
    <col min="3354" max="3589" width="9.140625" style="1"/>
    <col min="3590" max="3590" width="21.7109375" style="1" customWidth="1"/>
    <col min="3591" max="3591" width="23.42578125" style="1" customWidth="1"/>
    <col min="3592" max="3592" width="27.7109375" style="1" customWidth="1"/>
    <col min="3593" max="3595" width="9.140625" style="1"/>
    <col min="3596" max="3596" width="13.7109375" style="1" customWidth="1"/>
    <col min="3597" max="3597" width="12.42578125" style="1" customWidth="1"/>
    <col min="3598" max="3600" width="11.140625" style="1" customWidth="1"/>
    <col min="3601" max="3601" width="12.28515625" style="1" customWidth="1"/>
    <col min="3602" max="3602" width="13" style="1" customWidth="1"/>
    <col min="3603" max="3603" width="11.42578125" style="1" customWidth="1"/>
    <col min="3604" max="3604" width="11.140625" style="1" customWidth="1"/>
    <col min="3605" max="3605" width="12.28515625" style="1" customWidth="1"/>
    <col min="3606" max="3606" width="10.42578125" style="1" customWidth="1"/>
    <col min="3607" max="3607" width="13.7109375" style="1" customWidth="1"/>
    <col min="3608" max="3608" width="27.28515625" style="1" customWidth="1"/>
    <col min="3609" max="3609" width="13.42578125" style="1" customWidth="1"/>
    <col min="3610" max="3845" width="9.140625" style="1"/>
    <col min="3846" max="3846" width="21.7109375" style="1" customWidth="1"/>
    <col min="3847" max="3847" width="23.42578125" style="1" customWidth="1"/>
    <col min="3848" max="3848" width="27.7109375" style="1" customWidth="1"/>
    <col min="3849" max="3851" width="9.140625" style="1"/>
    <col min="3852" max="3852" width="13.7109375" style="1" customWidth="1"/>
    <col min="3853" max="3853" width="12.42578125" style="1" customWidth="1"/>
    <col min="3854" max="3856" width="11.140625" style="1" customWidth="1"/>
    <col min="3857" max="3857" width="12.28515625" style="1" customWidth="1"/>
    <col min="3858" max="3858" width="13" style="1" customWidth="1"/>
    <col min="3859" max="3859" width="11.42578125" style="1" customWidth="1"/>
    <col min="3860" max="3860" width="11.140625" style="1" customWidth="1"/>
    <col min="3861" max="3861" width="12.28515625" style="1" customWidth="1"/>
    <col min="3862" max="3862" width="10.42578125" style="1" customWidth="1"/>
    <col min="3863" max="3863" width="13.7109375" style="1" customWidth="1"/>
    <col min="3864" max="3864" width="27.28515625" style="1" customWidth="1"/>
    <col min="3865" max="3865" width="13.42578125" style="1" customWidth="1"/>
    <col min="3866" max="4101" width="9.140625" style="1"/>
    <col min="4102" max="4102" width="21.7109375" style="1" customWidth="1"/>
    <col min="4103" max="4103" width="23.42578125" style="1" customWidth="1"/>
    <col min="4104" max="4104" width="27.7109375" style="1" customWidth="1"/>
    <col min="4105" max="4107" width="9.140625" style="1"/>
    <col min="4108" max="4108" width="13.7109375" style="1" customWidth="1"/>
    <col min="4109" max="4109" width="12.42578125" style="1" customWidth="1"/>
    <col min="4110" max="4112" width="11.140625" style="1" customWidth="1"/>
    <col min="4113" max="4113" width="12.28515625" style="1" customWidth="1"/>
    <col min="4114" max="4114" width="13" style="1" customWidth="1"/>
    <col min="4115" max="4115" width="11.42578125" style="1" customWidth="1"/>
    <col min="4116" max="4116" width="11.140625" style="1" customWidth="1"/>
    <col min="4117" max="4117" width="12.28515625" style="1" customWidth="1"/>
    <col min="4118" max="4118" width="10.42578125" style="1" customWidth="1"/>
    <col min="4119" max="4119" width="13.7109375" style="1" customWidth="1"/>
    <col min="4120" max="4120" width="27.28515625" style="1" customWidth="1"/>
    <col min="4121" max="4121" width="13.42578125" style="1" customWidth="1"/>
    <col min="4122" max="4357" width="9.140625" style="1"/>
    <col min="4358" max="4358" width="21.7109375" style="1" customWidth="1"/>
    <col min="4359" max="4359" width="23.42578125" style="1" customWidth="1"/>
    <col min="4360" max="4360" width="27.7109375" style="1" customWidth="1"/>
    <col min="4361" max="4363" width="9.140625" style="1"/>
    <col min="4364" max="4364" width="13.7109375" style="1" customWidth="1"/>
    <col min="4365" max="4365" width="12.42578125" style="1" customWidth="1"/>
    <col min="4366" max="4368" width="11.140625" style="1" customWidth="1"/>
    <col min="4369" max="4369" width="12.28515625" style="1" customWidth="1"/>
    <col min="4370" max="4370" width="13" style="1" customWidth="1"/>
    <col min="4371" max="4371" width="11.42578125" style="1" customWidth="1"/>
    <col min="4372" max="4372" width="11.140625" style="1" customWidth="1"/>
    <col min="4373" max="4373" width="12.28515625" style="1" customWidth="1"/>
    <col min="4374" max="4374" width="10.42578125" style="1" customWidth="1"/>
    <col min="4375" max="4375" width="13.7109375" style="1" customWidth="1"/>
    <col min="4376" max="4376" width="27.28515625" style="1" customWidth="1"/>
    <col min="4377" max="4377" width="13.42578125" style="1" customWidth="1"/>
    <col min="4378" max="4613" width="9.140625" style="1"/>
    <col min="4614" max="4614" width="21.7109375" style="1" customWidth="1"/>
    <col min="4615" max="4615" width="23.42578125" style="1" customWidth="1"/>
    <col min="4616" max="4616" width="27.7109375" style="1" customWidth="1"/>
    <col min="4617" max="4619" width="9.140625" style="1"/>
    <col min="4620" max="4620" width="13.7109375" style="1" customWidth="1"/>
    <col min="4621" max="4621" width="12.42578125" style="1" customWidth="1"/>
    <col min="4622" max="4624" width="11.140625" style="1" customWidth="1"/>
    <col min="4625" max="4625" width="12.28515625" style="1" customWidth="1"/>
    <col min="4626" max="4626" width="13" style="1" customWidth="1"/>
    <col min="4627" max="4627" width="11.42578125" style="1" customWidth="1"/>
    <col min="4628" max="4628" width="11.140625" style="1" customWidth="1"/>
    <col min="4629" max="4629" width="12.28515625" style="1" customWidth="1"/>
    <col min="4630" max="4630" width="10.42578125" style="1" customWidth="1"/>
    <col min="4631" max="4631" width="13.7109375" style="1" customWidth="1"/>
    <col min="4632" max="4632" width="27.28515625" style="1" customWidth="1"/>
    <col min="4633" max="4633" width="13.42578125" style="1" customWidth="1"/>
    <col min="4634" max="4869" width="9.140625" style="1"/>
    <col min="4870" max="4870" width="21.7109375" style="1" customWidth="1"/>
    <col min="4871" max="4871" width="23.42578125" style="1" customWidth="1"/>
    <col min="4872" max="4872" width="27.7109375" style="1" customWidth="1"/>
    <col min="4873" max="4875" width="9.140625" style="1"/>
    <col min="4876" max="4876" width="13.7109375" style="1" customWidth="1"/>
    <col min="4877" max="4877" width="12.42578125" style="1" customWidth="1"/>
    <col min="4878" max="4880" width="11.140625" style="1" customWidth="1"/>
    <col min="4881" max="4881" width="12.28515625" style="1" customWidth="1"/>
    <col min="4882" max="4882" width="13" style="1" customWidth="1"/>
    <col min="4883" max="4883" width="11.42578125" style="1" customWidth="1"/>
    <col min="4884" max="4884" width="11.140625" style="1" customWidth="1"/>
    <col min="4885" max="4885" width="12.28515625" style="1" customWidth="1"/>
    <col min="4886" max="4886" width="10.42578125" style="1" customWidth="1"/>
    <col min="4887" max="4887" width="13.7109375" style="1" customWidth="1"/>
    <col min="4888" max="4888" width="27.28515625" style="1" customWidth="1"/>
    <col min="4889" max="4889" width="13.42578125" style="1" customWidth="1"/>
    <col min="4890" max="5125" width="9.140625" style="1"/>
    <col min="5126" max="5126" width="21.7109375" style="1" customWidth="1"/>
    <col min="5127" max="5127" width="23.42578125" style="1" customWidth="1"/>
    <col min="5128" max="5128" width="27.7109375" style="1" customWidth="1"/>
    <col min="5129" max="5131" width="9.140625" style="1"/>
    <col min="5132" max="5132" width="13.7109375" style="1" customWidth="1"/>
    <col min="5133" max="5133" width="12.42578125" style="1" customWidth="1"/>
    <col min="5134" max="5136" width="11.140625" style="1" customWidth="1"/>
    <col min="5137" max="5137" width="12.28515625" style="1" customWidth="1"/>
    <col min="5138" max="5138" width="13" style="1" customWidth="1"/>
    <col min="5139" max="5139" width="11.42578125" style="1" customWidth="1"/>
    <col min="5140" max="5140" width="11.140625" style="1" customWidth="1"/>
    <col min="5141" max="5141" width="12.28515625" style="1" customWidth="1"/>
    <col min="5142" max="5142" width="10.42578125" style="1" customWidth="1"/>
    <col min="5143" max="5143" width="13.7109375" style="1" customWidth="1"/>
    <col min="5144" max="5144" width="27.28515625" style="1" customWidth="1"/>
    <col min="5145" max="5145" width="13.42578125" style="1" customWidth="1"/>
    <col min="5146" max="5381" width="9.140625" style="1"/>
    <col min="5382" max="5382" width="21.7109375" style="1" customWidth="1"/>
    <col min="5383" max="5383" width="23.42578125" style="1" customWidth="1"/>
    <col min="5384" max="5384" width="27.7109375" style="1" customWidth="1"/>
    <col min="5385" max="5387" width="9.140625" style="1"/>
    <col min="5388" max="5388" width="13.7109375" style="1" customWidth="1"/>
    <col min="5389" max="5389" width="12.42578125" style="1" customWidth="1"/>
    <col min="5390" max="5392" width="11.140625" style="1" customWidth="1"/>
    <col min="5393" max="5393" width="12.28515625" style="1" customWidth="1"/>
    <col min="5394" max="5394" width="13" style="1" customWidth="1"/>
    <col min="5395" max="5395" width="11.42578125" style="1" customWidth="1"/>
    <col min="5396" max="5396" width="11.140625" style="1" customWidth="1"/>
    <col min="5397" max="5397" width="12.28515625" style="1" customWidth="1"/>
    <col min="5398" max="5398" width="10.42578125" style="1" customWidth="1"/>
    <col min="5399" max="5399" width="13.7109375" style="1" customWidth="1"/>
    <col min="5400" max="5400" width="27.28515625" style="1" customWidth="1"/>
    <col min="5401" max="5401" width="13.42578125" style="1" customWidth="1"/>
    <col min="5402" max="5637" width="9.140625" style="1"/>
    <col min="5638" max="5638" width="21.7109375" style="1" customWidth="1"/>
    <col min="5639" max="5639" width="23.42578125" style="1" customWidth="1"/>
    <col min="5640" max="5640" width="27.7109375" style="1" customWidth="1"/>
    <col min="5641" max="5643" width="9.140625" style="1"/>
    <col min="5644" max="5644" width="13.7109375" style="1" customWidth="1"/>
    <col min="5645" max="5645" width="12.42578125" style="1" customWidth="1"/>
    <col min="5646" max="5648" width="11.140625" style="1" customWidth="1"/>
    <col min="5649" max="5649" width="12.28515625" style="1" customWidth="1"/>
    <col min="5650" max="5650" width="13" style="1" customWidth="1"/>
    <col min="5651" max="5651" width="11.42578125" style="1" customWidth="1"/>
    <col min="5652" max="5652" width="11.140625" style="1" customWidth="1"/>
    <col min="5653" max="5653" width="12.28515625" style="1" customWidth="1"/>
    <col min="5654" max="5654" width="10.42578125" style="1" customWidth="1"/>
    <col min="5655" max="5655" width="13.7109375" style="1" customWidth="1"/>
    <col min="5656" max="5656" width="27.28515625" style="1" customWidth="1"/>
    <col min="5657" max="5657" width="13.42578125" style="1" customWidth="1"/>
    <col min="5658" max="5893" width="9.140625" style="1"/>
    <col min="5894" max="5894" width="21.7109375" style="1" customWidth="1"/>
    <col min="5895" max="5895" width="23.42578125" style="1" customWidth="1"/>
    <col min="5896" max="5896" width="27.7109375" style="1" customWidth="1"/>
    <col min="5897" max="5899" width="9.140625" style="1"/>
    <col min="5900" max="5900" width="13.7109375" style="1" customWidth="1"/>
    <col min="5901" max="5901" width="12.42578125" style="1" customWidth="1"/>
    <col min="5902" max="5904" width="11.140625" style="1" customWidth="1"/>
    <col min="5905" max="5905" width="12.28515625" style="1" customWidth="1"/>
    <col min="5906" max="5906" width="13" style="1" customWidth="1"/>
    <col min="5907" max="5907" width="11.42578125" style="1" customWidth="1"/>
    <col min="5908" max="5908" width="11.140625" style="1" customWidth="1"/>
    <col min="5909" max="5909" width="12.28515625" style="1" customWidth="1"/>
    <col min="5910" max="5910" width="10.42578125" style="1" customWidth="1"/>
    <col min="5911" max="5911" width="13.7109375" style="1" customWidth="1"/>
    <col min="5912" max="5912" width="27.28515625" style="1" customWidth="1"/>
    <col min="5913" max="5913" width="13.42578125" style="1" customWidth="1"/>
    <col min="5914" max="6149" width="9.140625" style="1"/>
    <col min="6150" max="6150" width="21.7109375" style="1" customWidth="1"/>
    <col min="6151" max="6151" width="23.42578125" style="1" customWidth="1"/>
    <col min="6152" max="6152" width="27.7109375" style="1" customWidth="1"/>
    <col min="6153" max="6155" width="9.140625" style="1"/>
    <col min="6156" max="6156" width="13.7109375" style="1" customWidth="1"/>
    <col min="6157" max="6157" width="12.42578125" style="1" customWidth="1"/>
    <col min="6158" max="6160" width="11.140625" style="1" customWidth="1"/>
    <col min="6161" max="6161" width="12.28515625" style="1" customWidth="1"/>
    <col min="6162" max="6162" width="13" style="1" customWidth="1"/>
    <col min="6163" max="6163" width="11.42578125" style="1" customWidth="1"/>
    <col min="6164" max="6164" width="11.140625" style="1" customWidth="1"/>
    <col min="6165" max="6165" width="12.28515625" style="1" customWidth="1"/>
    <col min="6166" max="6166" width="10.42578125" style="1" customWidth="1"/>
    <col min="6167" max="6167" width="13.7109375" style="1" customWidth="1"/>
    <col min="6168" max="6168" width="27.28515625" style="1" customWidth="1"/>
    <col min="6169" max="6169" width="13.42578125" style="1" customWidth="1"/>
    <col min="6170" max="6405" width="9.140625" style="1"/>
    <col min="6406" max="6406" width="21.7109375" style="1" customWidth="1"/>
    <col min="6407" max="6407" width="23.42578125" style="1" customWidth="1"/>
    <col min="6408" max="6408" width="27.7109375" style="1" customWidth="1"/>
    <col min="6409" max="6411" width="9.140625" style="1"/>
    <col min="6412" max="6412" width="13.7109375" style="1" customWidth="1"/>
    <col min="6413" max="6413" width="12.42578125" style="1" customWidth="1"/>
    <col min="6414" max="6416" width="11.140625" style="1" customWidth="1"/>
    <col min="6417" max="6417" width="12.28515625" style="1" customWidth="1"/>
    <col min="6418" max="6418" width="13" style="1" customWidth="1"/>
    <col min="6419" max="6419" width="11.42578125" style="1" customWidth="1"/>
    <col min="6420" max="6420" width="11.140625" style="1" customWidth="1"/>
    <col min="6421" max="6421" width="12.28515625" style="1" customWidth="1"/>
    <col min="6422" max="6422" width="10.42578125" style="1" customWidth="1"/>
    <col min="6423" max="6423" width="13.7109375" style="1" customWidth="1"/>
    <col min="6424" max="6424" width="27.28515625" style="1" customWidth="1"/>
    <col min="6425" max="6425" width="13.42578125" style="1" customWidth="1"/>
    <col min="6426" max="6661" width="9.140625" style="1"/>
    <col min="6662" max="6662" width="21.7109375" style="1" customWidth="1"/>
    <col min="6663" max="6663" width="23.42578125" style="1" customWidth="1"/>
    <col min="6664" max="6664" width="27.7109375" style="1" customWidth="1"/>
    <col min="6665" max="6667" width="9.140625" style="1"/>
    <col min="6668" max="6668" width="13.7109375" style="1" customWidth="1"/>
    <col min="6669" max="6669" width="12.42578125" style="1" customWidth="1"/>
    <col min="6670" max="6672" width="11.140625" style="1" customWidth="1"/>
    <col min="6673" max="6673" width="12.28515625" style="1" customWidth="1"/>
    <col min="6674" max="6674" width="13" style="1" customWidth="1"/>
    <col min="6675" max="6675" width="11.42578125" style="1" customWidth="1"/>
    <col min="6676" max="6676" width="11.140625" style="1" customWidth="1"/>
    <col min="6677" max="6677" width="12.28515625" style="1" customWidth="1"/>
    <col min="6678" max="6678" width="10.42578125" style="1" customWidth="1"/>
    <col min="6679" max="6679" width="13.7109375" style="1" customWidth="1"/>
    <col min="6680" max="6680" width="27.28515625" style="1" customWidth="1"/>
    <col min="6681" max="6681" width="13.42578125" style="1" customWidth="1"/>
    <col min="6682" max="6917" width="9.140625" style="1"/>
    <col min="6918" max="6918" width="21.7109375" style="1" customWidth="1"/>
    <col min="6919" max="6919" width="23.42578125" style="1" customWidth="1"/>
    <col min="6920" max="6920" width="27.7109375" style="1" customWidth="1"/>
    <col min="6921" max="6923" width="9.140625" style="1"/>
    <col min="6924" max="6924" width="13.7109375" style="1" customWidth="1"/>
    <col min="6925" max="6925" width="12.42578125" style="1" customWidth="1"/>
    <col min="6926" max="6928" width="11.140625" style="1" customWidth="1"/>
    <col min="6929" max="6929" width="12.28515625" style="1" customWidth="1"/>
    <col min="6930" max="6930" width="13" style="1" customWidth="1"/>
    <col min="6931" max="6931" width="11.42578125" style="1" customWidth="1"/>
    <col min="6932" max="6932" width="11.140625" style="1" customWidth="1"/>
    <col min="6933" max="6933" width="12.28515625" style="1" customWidth="1"/>
    <col min="6934" max="6934" width="10.42578125" style="1" customWidth="1"/>
    <col min="6935" max="6935" width="13.7109375" style="1" customWidth="1"/>
    <col min="6936" max="6936" width="27.28515625" style="1" customWidth="1"/>
    <col min="6937" max="6937" width="13.42578125" style="1" customWidth="1"/>
    <col min="6938" max="7173" width="9.140625" style="1"/>
    <col min="7174" max="7174" width="21.7109375" style="1" customWidth="1"/>
    <col min="7175" max="7175" width="23.42578125" style="1" customWidth="1"/>
    <col min="7176" max="7176" width="27.7109375" style="1" customWidth="1"/>
    <col min="7177" max="7179" width="9.140625" style="1"/>
    <col min="7180" max="7180" width="13.7109375" style="1" customWidth="1"/>
    <col min="7181" max="7181" width="12.42578125" style="1" customWidth="1"/>
    <col min="7182" max="7184" width="11.140625" style="1" customWidth="1"/>
    <col min="7185" max="7185" width="12.28515625" style="1" customWidth="1"/>
    <col min="7186" max="7186" width="13" style="1" customWidth="1"/>
    <col min="7187" max="7187" width="11.42578125" style="1" customWidth="1"/>
    <col min="7188" max="7188" width="11.140625" style="1" customWidth="1"/>
    <col min="7189" max="7189" width="12.28515625" style="1" customWidth="1"/>
    <col min="7190" max="7190" width="10.42578125" style="1" customWidth="1"/>
    <col min="7191" max="7191" width="13.7109375" style="1" customWidth="1"/>
    <col min="7192" max="7192" width="27.28515625" style="1" customWidth="1"/>
    <col min="7193" max="7193" width="13.42578125" style="1" customWidth="1"/>
    <col min="7194" max="7429" width="9.140625" style="1"/>
    <col min="7430" max="7430" width="21.7109375" style="1" customWidth="1"/>
    <col min="7431" max="7431" width="23.42578125" style="1" customWidth="1"/>
    <col min="7432" max="7432" width="27.7109375" style="1" customWidth="1"/>
    <col min="7433" max="7435" width="9.140625" style="1"/>
    <col min="7436" max="7436" width="13.7109375" style="1" customWidth="1"/>
    <col min="7437" max="7437" width="12.42578125" style="1" customWidth="1"/>
    <col min="7438" max="7440" width="11.140625" style="1" customWidth="1"/>
    <col min="7441" max="7441" width="12.28515625" style="1" customWidth="1"/>
    <col min="7442" max="7442" width="13" style="1" customWidth="1"/>
    <col min="7443" max="7443" width="11.42578125" style="1" customWidth="1"/>
    <col min="7444" max="7444" width="11.140625" style="1" customWidth="1"/>
    <col min="7445" max="7445" width="12.28515625" style="1" customWidth="1"/>
    <col min="7446" max="7446" width="10.42578125" style="1" customWidth="1"/>
    <col min="7447" max="7447" width="13.7109375" style="1" customWidth="1"/>
    <col min="7448" max="7448" width="27.28515625" style="1" customWidth="1"/>
    <col min="7449" max="7449" width="13.42578125" style="1" customWidth="1"/>
    <col min="7450" max="7685" width="9.140625" style="1"/>
    <col min="7686" max="7686" width="21.7109375" style="1" customWidth="1"/>
    <col min="7687" max="7687" width="23.42578125" style="1" customWidth="1"/>
    <col min="7688" max="7688" width="27.7109375" style="1" customWidth="1"/>
    <col min="7689" max="7691" width="9.140625" style="1"/>
    <col min="7692" max="7692" width="13.7109375" style="1" customWidth="1"/>
    <col min="7693" max="7693" width="12.42578125" style="1" customWidth="1"/>
    <col min="7694" max="7696" width="11.140625" style="1" customWidth="1"/>
    <col min="7697" max="7697" width="12.28515625" style="1" customWidth="1"/>
    <col min="7698" max="7698" width="13" style="1" customWidth="1"/>
    <col min="7699" max="7699" width="11.42578125" style="1" customWidth="1"/>
    <col min="7700" max="7700" width="11.140625" style="1" customWidth="1"/>
    <col min="7701" max="7701" width="12.28515625" style="1" customWidth="1"/>
    <col min="7702" max="7702" width="10.42578125" style="1" customWidth="1"/>
    <col min="7703" max="7703" width="13.7109375" style="1" customWidth="1"/>
    <col min="7704" max="7704" width="27.28515625" style="1" customWidth="1"/>
    <col min="7705" max="7705" width="13.42578125" style="1" customWidth="1"/>
    <col min="7706" max="7941" width="9.140625" style="1"/>
    <col min="7942" max="7942" width="21.7109375" style="1" customWidth="1"/>
    <col min="7943" max="7943" width="23.42578125" style="1" customWidth="1"/>
    <col min="7944" max="7944" width="27.7109375" style="1" customWidth="1"/>
    <col min="7945" max="7947" width="9.140625" style="1"/>
    <col min="7948" max="7948" width="13.7109375" style="1" customWidth="1"/>
    <col min="7949" max="7949" width="12.42578125" style="1" customWidth="1"/>
    <col min="7950" max="7952" width="11.140625" style="1" customWidth="1"/>
    <col min="7953" max="7953" width="12.28515625" style="1" customWidth="1"/>
    <col min="7954" max="7954" width="13" style="1" customWidth="1"/>
    <col min="7955" max="7955" width="11.42578125" style="1" customWidth="1"/>
    <col min="7956" max="7956" width="11.140625" style="1" customWidth="1"/>
    <col min="7957" max="7957" width="12.28515625" style="1" customWidth="1"/>
    <col min="7958" max="7958" width="10.42578125" style="1" customWidth="1"/>
    <col min="7959" max="7959" width="13.7109375" style="1" customWidth="1"/>
    <col min="7960" max="7960" width="27.28515625" style="1" customWidth="1"/>
    <col min="7961" max="7961" width="13.42578125" style="1" customWidth="1"/>
    <col min="7962" max="8197" width="9.140625" style="1"/>
    <col min="8198" max="8198" width="21.7109375" style="1" customWidth="1"/>
    <col min="8199" max="8199" width="23.42578125" style="1" customWidth="1"/>
    <col min="8200" max="8200" width="27.7109375" style="1" customWidth="1"/>
    <col min="8201" max="8203" width="9.140625" style="1"/>
    <col min="8204" max="8204" width="13.7109375" style="1" customWidth="1"/>
    <col min="8205" max="8205" width="12.42578125" style="1" customWidth="1"/>
    <col min="8206" max="8208" width="11.140625" style="1" customWidth="1"/>
    <col min="8209" max="8209" width="12.28515625" style="1" customWidth="1"/>
    <col min="8210" max="8210" width="13" style="1" customWidth="1"/>
    <col min="8211" max="8211" width="11.42578125" style="1" customWidth="1"/>
    <col min="8212" max="8212" width="11.140625" style="1" customWidth="1"/>
    <col min="8213" max="8213" width="12.28515625" style="1" customWidth="1"/>
    <col min="8214" max="8214" width="10.42578125" style="1" customWidth="1"/>
    <col min="8215" max="8215" width="13.7109375" style="1" customWidth="1"/>
    <col min="8216" max="8216" width="27.28515625" style="1" customWidth="1"/>
    <col min="8217" max="8217" width="13.42578125" style="1" customWidth="1"/>
    <col min="8218" max="8453" width="9.140625" style="1"/>
    <col min="8454" max="8454" width="21.7109375" style="1" customWidth="1"/>
    <col min="8455" max="8455" width="23.42578125" style="1" customWidth="1"/>
    <col min="8456" max="8456" width="27.7109375" style="1" customWidth="1"/>
    <col min="8457" max="8459" width="9.140625" style="1"/>
    <col min="8460" max="8460" width="13.7109375" style="1" customWidth="1"/>
    <col min="8461" max="8461" width="12.42578125" style="1" customWidth="1"/>
    <col min="8462" max="8464" width="11.140625" style="1" customWidth="1"/>
    <col min="8465" max="8465" width="12.28515625" style="1" customWidth="1"/>
    <col min="8466" max="8466" width="13" style="1" customWidth="1"/>
    <col min="8467" max="8467" width="11.42578125" style="1" customWidth="1"/>
    <col min="8468" max="8468" width="11.140625" style="1" customWidth="1"/>
    <col min="8469" max="8469" width="12.28515625" style="1" customWidth="1"/>
    <col min="8470" max="8470" width="10.42578125" style="1" customWidth="1"/>
    <col min="8471" max="8471" width="13.7109375" style="1" customWidth="1"/>
    <col min="8472" max="8472" width="27.28515625" style="1" customWidth="1"/>
    <col min="8473" max="8473" width="13.42578125" style="1" customWidth="1"/>
    <col min="8474" max="8709" width="9.140625" style="1"/>
    <col min="8710" max="8710" width="21.7109375" style="1" customWidth="1"/>
    <col min="8711" max="8711" width="23.42578125" style="1" customWidth="1"/>
    <col min="8712" max="8712" width="27.7109375" style="1" customWidth="1"/>
    <col min="8713" max="8715" width="9.140625" style="1"/>
    <col min="8716" max="8716" width="13.7109375" style="1" customWidth="1"/>
    <col min="8717" max="8717" width="12.42578125" style="1" customWidth="1"/>
    <col min="8718" max="8720" width="11.140625" style="1" customWidth="1"/>
    <col min="8721" max="8721" width="12.28515625" style="1" customWidth="1"/>
    <col min="8722" max="8722" width="13" style="1" customWidth="1"/>
    <col min="8723" max="8723" width="11.42578125" style="1" customWidth="1"/>
    <col min="8724" max="8724" width="11.140625" style="1" customWidth="1"/>
    <col min="8725" max="8725" width="12.28515625" style="1" customWidth="1"/>
    <col min="8726" max="8726" width="10.42578125" style="1" customWidth="1"/>
    <col min="8727" max="8727" width="13.7109375" style="1" customWidth="1"/>
    <col min="8728" max="8728" width="27.28515625" style="1" customWidth="1"/>
    <col min="8729" max="8729" width="13.42578125" style="1" customWidth="1"/>
    <col min="8730" max="8965" width="9.140625" style="1"/>
    <col min="8966" max="8966" width="21.7109375" style="1" customWidth="1"/>
    <col min="8967" max="8967" width="23.42578125" style="1" customWidth="1"/>
    <col min="8968" max="8968" width="27.7109375" style="1" customWidth="1"/>
    <col min="8969" max="8971" width="9.140625" style="1"/>
    <col min="8972" max="8972" width="13.7109375" style="1" customWidth="1"/>
    <col min="8973" max="8973" width="12.42578125" style="1" customWidth="1"/>
    <col min="8974" max="8976" width="11.140625" style="1" customWidth="1"/>
    <col min="8977" max="8977" width="12.28515625" style="1" customWidth="1"/>
    <col min="8978" max="8978" width="13" style="1" customWidth="1"/>
    <col min="8979" max="8979" width="11.42578125" style="1" customWidth="1"/>
    <col min="8980" max="8980" width="11.140625" style="1" customWidth="1"/>
    <col min="8981" max="8981" width="12.28515625" style="1" customWidth="1"/>
    <col min="8982" max="8982" width="10.42578125" style="1" customWidth="1"/>
    <col min="8983" max="8983" width="13.7109375" style="1" customWidth="1"/>
    <col min="8984" max="8984" width="27.28515625" style="1" customWidth="1"/>
    <col min="8985" max="8985" width="13.42578125" style="1" customWidth="1"/>
    <col min="8986" max="9221" width="9.140625" style="1"/>
    <col min="9222" max="9222" width="21.7109375" style="1" customWidth="1"/>
    <col min="9223" max="9223" width="23.42578125" style="1" customWidth="1"/>
    <col min="9224" max="9224" width="27.7109375" style="1" customWidth="1"/>
    <col min="9225" max="9227" width="9.140625" style="1"/>
    <col min="9228" max="9228" width="13.7109375" style="1" customWidth="1"/>
    <col min="9229" max="9229" width="12.42578125" style="1" customWidth="1"/>
    <col min="9230" max="9232" width="11.140625" style="1" customWidth="1"/>
    <col min="9233" max="9233" width="12.28515625" style="1" customWidth="1"/>
    <col min="9234" max="9234" width="13" style="1" customWidth="1"/>
    <col min="9235" max="9235" width="11.42578125" style="1" customWidth="1"/>
    <col min="9236" max="9236" width="11.140625" style="1" customWidth="1"/>
    <col min="9237" max="9237" width="12.28515625" style="1" customWidth="1"/>
    <col min="9238" max="9238" width="10.42578125" style="1" customWidth="1"/>
    <col min="9239" max="9239" width="13.7109375" style="1" customWidth="1"/>
    <col min="9240" max="9240" width="27.28515625" style="1" customWidth="1"/>
    <col min="9241" max="9241" width="13.42578125" style="1" customWidth="1"/>
    <col min="9242" max="9477" width="9.140625" style="1"/>
    <col min="9478" max="9478" width="21.7109375" style="1" customWidth="1"/>
    <col min="9479" max="9479" width="23.42578125" style="1" customWidth="1"/>
    <col min="9480" max="9480" width="27.7109375" style="1" customWidth="1"/>
    <col min="9481" max="9483" width="9.140625" style="1"/>
    <col min="9484" max="9484" width="13.7109375" style="1" customWidth="1"/>
    <col min="9485" max="9485" width="12.42578125" style="1" customWidth="1"/>
    <col min="9486" max="9488" width="11.140625" style="1" customWidth="1"/>
    <col min="9489" max="9489" width="12.28515625" style="1" customWidth="1"/>
    <col min="9490" max="9490" width="13" style="1" customWidth="1"/>
    <col min="9491" max="9491" width="11.42578125" style="1" customWidth="1"/>
    <col min="9492" max="9492" width="11.140625" style="1" customWidth="1"/>
    <col min="9493" max="9493" width="12.28515625" style="1" customWidth="1"/>
    <col min="9494" max="9494" width="10.42578125" style="1" customWidth="1"/>
    <col min="9495" max="9495" width="13.7109375" style="1" customWidth="1"/>
    <col min="9496" max="9496" width="27.28515625" style="1" customWidth="1"/>
    <col min="9497" max="9497" width="13.42578125" style="1" customWidth="1"/>
    <col min="9498" max="9733" width="9.140625" style="1"/>
    <col min="9734" max="9734" width="21.7109375" style="1" customWidth="1"/>
    <col min="9735" max="9735" width="23.42578125" style="1" customWidth="1"/>
    <col min="9736" max="9736" width="27.7109375" style="1" customWidth="1"/>
    <col min="9737" max="9739" width="9.140625" style="1"/>
    <col min="9740" max="9740" width="13.7109375" style="1" customWidth="1"/>
    <col min="9741" max="9741" width="12.42578125" style="1" customWidth="1"/>
    <col min="9742" max="9744" width="11.140625" style="1" customWidth="1"/>
    <col min="9745" max="9745" width="12.28515625" style="1" customWidth="1"/>
    <col min="9746" max="9746" width="13" style="1" customWidth="1"/>
    <col min="9747" max="9747" width="11.42578125" style="1" customWidth="1"/>
    <col min="9748" max="9748" width="11.140625" style="1" customWidth="1"/>
    <col min="9749" max="9749" width="12.28515625" style="1" customWidth="1"/>
    <col min="9750" max="9750" width="10.42578125" style="1" customWidth="1"/>
    <col min="9751" max="9751" width="13.7109375" style="1" customWidth="1"/>
    <col min="9752" max="9752" width="27.28515625" style="1" customWidth="1"/>
    <col min="9753" max="9753" width="13.42578125" style="1" customWidth="1"/>
    <col min="9754" max="9989" width="9.140625" style="1"/>
    <col min="9990" max="9990" width="21.7109375" style="1" customWidth="1"/>
    <col min="9991" max="9991" width="23.42578125" style="1" customWidth="1"/>
    <col min="9992" max="9992" width="27.7109375" style="1" customWidth="1"/>
    <col min="9993" max="9995" width="9.140625" style="1"/>
    <col min="9996" max="9996" width="13.7109375" style="1" customWidth="1"/>
    <col min="9997" max="9997" width="12.42578125" style="1" customWidth="1"/>
    <col min="9998" max="10000" width="11.140625" style="1" customWidth="1"/>
    <col min="10001" max="10001" width="12.28515625" style="1" customWidth="1"/>
    <col min="10002" max="10002" width="13" style="1" customWidth="1"/>
    <col min="10003" max="10003" width="11.42578125" style="1" customWidth="1"/>
    <col min="10004" max="10004" width="11.140625" style="1" customWidth="1"/>
    <col min="10005" max="10005" width="12.28515625" style="1" customWidth="1"/>
    <col min="10006" max="10006" width="10.42578125" style="1" customWidth="1"/>
    <col min="10007" max="10007" width="13.7109375" style="1" customWidth="1"/>
    <col min="10008" max="10008" width="27.28515625" style="1" customWidth="1"/>
    <col min="10009" max="10009" width="13.42578125" style="1" customWidth="1"/>
    <col min="10010" max="10245" width="9.140625" style="1"/>
    <col min="10246" max="10246" width="21.7109375" style="1" customWidth="1"/>
    <col min="10247" max="10247" width="23.42578125" style="1" customWidth="1"/>
    <col min="10248" max="10248" width="27.7109375" style="1" customWidth="1"/>
    <col min="10249" max="10251" width="9.140625" style="1"/>
    <col min="10252" max="10252" width="13.7109375" style="1" customWidth="1"/>
    <col min="10253" max="10253" width="12.42578125" style="1" customWidth="1"/>
    <col min="10254" max="10256" width="11.140625" style="1" customWidth="1"/>
    <col min="10257" max="10257" width="12.28515625" style="1" customWidth="1"/>
    <col min="10258" max="10258" width="13" style="1" customWidth="1"/>
    <col min="10259" max="10259" width="11.42578125" style="1" customWidth="1"/>
    <col min="10260" max="10260" width="11.140625" style="1" customWidth="1"/>
    <col min="10261" max="10261" width="12.28515625" style="1" customWidth="1"/>
    <col min="10262" max="10262" width="10.42578125" style="1" customWidth="1"/>
    <col min="10263" max="10263" width="13.7109375" style="1" customWidth="1"/>
    <col min="10264" max="10264" width="27.28515625" style="1" customWidth="1"/>
    <col min="10265" max="10265" width="13.42578125" style="1" customWidth="1"/>
    <col min="10266" max="10501" width="9.140625" style="1"/>
    <col min="10502" max="10502" width="21.7109375" style="1" customWidth="1"/>
    <col min="10503" max="10503" width="23.42578125" style="1" customWidth="1"/>
    <col min="10504" max="10504" width="27.7109375" style="1" customWidth="1"/>
    <col min="10505" max="10507" width="9.140625" style="1"/>
    <col min="10508" max="10508" width="13.7109375" style="1" customWidth="1"/>
    <col min="10509" max="10509" width="12.42578125" style="1" customWidth="1"/>
    <col min="10510" max="10512" width="11.140625" style="1" customWidth="1"/>
    <col min="10513" max="10513" width="12.28515625" style="1" customWidth="1"/>
    <col min="10514" max="10514" width="13" style="1" customWidth="1"/>
    <col min="10515" max="10515" width="11.42578125" style="1" customWidth="1"/>
    <col min="10516" max="10516" width="11.140625" style="1" customWidth="1"/>
    <col min="10517" max="10517" width="12.28515625" style="1" customWidth="1"/>
    <col min="10518" max="10518" width="10.42578125" style="1" customWidth="1"/>
    <col min="10519" max="10519" width="13.7109375" style="1" customWidth="1"/>
    <col min="10520" max="10520" width="27.28515625" style="1" customWidth="1"/>
    <col min="10521" max="10521" width="13.42578125" style="1" customWidth="1"/>
    <col min="10522" max="10757" width="9.140625" style="1"/>
    <col min="10758" max="10758" width="21.7109375" style="1" customWidth="1"/>
    <col min="10759" max="10759" width="23.42578125" style="1" customWidth="1"/>
    <col min="10760" max="10760" width="27.7109375" style="1" customWidth="1"/>
    <col min="10761" max="10763" width="9.140625" style="1"/>
    <col min="10764" max="10764" width="13.7109375" style="1" customWidth="1"/>
    <col min="10765" max="10765" width="12.42578125" style="1" customWidth="1"/>
    <col min="10766" max="10768" width="11.140625" style="1" customWidth="1"/>
    <col min="10769" max="10769" width="12.28515625" style="1" customWidth="1"/>
    <col min="10770" max="10770" width="13" style="1" customWidth="1"/>
    <col min="10771" max="10771" width="11.42578125" style="1" customWidth="1"/>
    <col min="10772" max="10772" width="11.140625" style="1" customWidth="1"/>
    <col min="10773" max="10773" width="12.28515625" style="1" customWidth="1"/>
    <col min="10774" max="10774" width="10.42578125" style="1" customWidth="1"/>
    <col min="10775" max="10775" width="13.7109375" style="1" customWidth="1"/>
    <col min="10776" max="10776" width="27.28515625" style="1" customWidth="1"/>
    <col min="10777" max="10777" width="13.42578125" style="1" customWidth="1"/>
    <col min="10778" max="11013" width="9.140625" style="1"/>
    <col min="11014" max="11014" width="21.7109375" style="1" customWidth="1"/>
    <col min="11015" max="11015" width="23.42578125" style="1" customWidth="1"/>
    <col min="11016" max="11016" width="27.7109375" style="1" customWidth="1"/>
    <col min="11017" max="11019" width="9.140625" style="1"/>
    <col min="11020" max="11020" width="13.7109375" style="1" customWidth="1"/>
    <col min="11021" max="11021" width="12.42578125" style="1" customWidth="1"/>
    <col min="11022" max="11024" width="11.140625" style="1" customWidth="1"/>
    <col min="11025" max="11025" width="12.28515625" style="1" customWidth="1"/>
    <col min="11026" max="11026" width="13" style="1" customWidth="1"/>
    <col min="11027" max="11027" width="11.42578125" style="1" customWidth="1"/>
    <col min="11028" max="11028" width="11.140625" style="1" customWidth="1"/>
    <col min="11029" max="11029" width="12.28515625" style="1" customWidth="1"/>
    <col min="11030" max="11030" width="10.42578125" style="1" customWidth="1"/>
    <col min="11031" max="11031" width="13.7109375" style="1" customWidth="1"/>
    <col min="11032" max="11032" width="27.28515625" style="1" customWidth="1"/>
    <col min="11033" max="11033" width="13.42578125" style="1" customWidth="1"/>
    <col min="11034" max="11269" width="9.140625" style="1"/>
    <col min="11270" max="11270" width="21.7109375" style="1" customWidth="1"/>
    <col min="11271" max="11271" width="23.42578125" style="1" customWidth="1"/>
    <col min="11272" max="11272" width="27.7109375" style="1" customWidth="1"/>
    <col min="11273" max="11275" width="9.140625" style="1"/>
    <col min="11276" max="11276" width="13.7109375" style="1" customWidth="1"/>
    <col min="11277" max="11277" width="12.42578125" style="1" customWidth="1"/>
    <col min="11278" max="11280" width="11.140625" style="1" customWidth="1"/>
    <col min="11281" max="11281" width="12.28515625" style="1" customWidth="1"/>
    <col min="11282" max="11282" width="13" style="1" customWidth="1"/>
    <col min="11283" max="11283" width="11.42578125" style="1" customWidth="1"/>
    <col min="11284" max="11284" width="11.140625" style="1" customWidth="1"/>
    <col min="11285" max="11285" width="12.28515625" style="1" customWidth="1"/>
    <col min="11286" max="11286" width="10.42578125" style="1" customWidth="1"/>
    <col min="11287" max="11287" width="13.7109375" style="1" customWidth="1"/>
    <col min="11288" max="11288" width="27.28515625" style="1" customWidth="1"/>
    <col min="11289" max="11289" width="13.42578125" style="1" customWidth="1"/>
    <col min="11290" max="11525" width="9.140625" style="1"/>
    <col min="11526" max="11526" width="21.7109375" style="1" customWidth="1"/>
    <col min="11527" max="11527" width="23.42578125" style="1" customWidth="1"/>
    <col min="11528" max="11528" width="27.7109375" style="1" customWidth="1"/>
    <col min="11529" max="11531" width="9.140625" style="1"/>
    <col min="11532" max="11532" width="13.7109375" style="1" customWidth="1"/>
    <col min="11533" max="11533" width="12.42578125" style="1" customWidth="1"/>
    <col min="11534" max="11536" width="11.140625" style="1" customWidth="1"/>
    <col min="11537" max="11537" width="12.28515625" style="1" customWidth="1"/>
    <col min="11538" max="11538" width="13" style="1" customWidth="1"/>
    <col min="11539" max="11539" width="11.42578125" style="1" customWidth="1"/>
    <col min="11540" max="11540" width="11.140625" style="1" customWidth="1"/>
    <col min="11541" max="11541" width="12.28515625" style="1" customWidth="1"/>
    <col min="11542" max="11542" width="10.42578125" style="1" customWidth="1"/>
    <col min="11543" max="11543" width="13.7109375" style="1" customWidth="1"/>
    <col min="11544" max="11544" width="27.28515625" style="1" customWidth="1"/>
    <col min="11545" max="11545" width="13.42578125" style="1" customWidth="1"/>
    <col min="11546" max="11781" width="9.140625" style="1"/>
    <col min="11782" max="11782" width="21.7109375" style="1" customWidth="1"/>
    <col min="11783" max="11783" width="23.42578125" style="1" customWidth="1"/>
    <col min="11784" max="11784" width="27.7109375" style="1" customWidth="1"/>
    <col min="11785" max="11787" width="9.140625" style="1"/>
    <col min="11788" max="11788" width="13.7109375" style="1" customWidth="1"/>
    <col min="11789" max="11789" width="12.42578125" style="1" customWidth="1"/>
    <col min="11790" max="11792" width="11.140625" style="1" customWidth="1"/>
    <col min="11793" max="11793" width="12.28515625" style="1" customWidth="1"/>
    <col min="11794" max="11794" width="13" style="1" customWidth="1"/>
    <col min="11795" max="11795" width="11.42578125" style="1" customWidth="1"/>
    <col min="11796" max="11796" width="11.140625" style="1" customWidth="1"/>
    <col min="11797" max="11797" width="12.28515625" style="1" customWidth="1"/>
    <col min="11798" max="11798" width="10.42578125" style="1" customWidth="1"/>
    <col min="11799" max="11799" width="13.7109375" style="1" customWidth="1"/>
    <col min="11800" max="11800" width="27.28515625" style="1" customWidth="1"/>
    <col min="11801" max="11801" width="13.42578125" style="1" customWidth="1"/>
    <col min="11802" max="12037" width="9.140625" style="1"/>
    <col min="12038" max="12038" width="21.7109375" style="1" customWidth="1"/>
    <col min="12039" max="12039" width="23.42578125" style="1" customWidth="1"/>
    <col min="12040" max="12040" width="27.7109375" style="1" customWidth="1"/>
    <col min="12041" max="12043" width="9.140625" style="1"/>
    <col min="12044" max="12044" width="13.7109375" style="1" customWidth="1"/>
    <col min="12045" max="12045" width="12.42578125" style="1" customWidth="1"/>
    <col min="12046" max="12048" width="11.140625" style="1" customWidth="1"/>
    <col min="12049" max="12049" width="12.28515625" style="1" customWidth="1"/>
    <col min="12050" max="12050" width="13" style="1" customWidth="1"/>
    <col min="12051" max="12051" width="11.42578125" style="1" customWidth="1"/>
    <col min="12052" max="12052" width="11.140625" style="1" customWidth="1"/>
    <col min="12053" max="12053" width="12.28515625" style="1" customWidth="1"/>
    <col min="12054" max="12054" width="10.42578125" style="1" customWidth="1"/>
    <col min="12055" max="12055" width="13.7109375" style="1" customWidth="1"/>
    <col min="12056" max="12056" width="27.28515625" style="1" customWidth="1"/>
    <col min="12057" max="12057" width="13.42578125" style="1" customWidth="1"/>
    <col min="12058" max="12293" width="9.140625" style="1"/>
    <col min="12294" max="12294" width="21.7109375" style="1" customWidth="1"/>
    <col min="12295" max="12295" width="23.42578125" style="1" customWidth="1"/>
    <col min="12296" max="12296" width="27.7109375" style="1" customWidth="1"/>
    <col min="12297" max="12299" width="9.140625" style="1"/>
    <col min="12300" max="12300" width="13.7109375" style="1" customWidth="1"/>
    <col min="12301" max="12301" width="12.42578125" style="1" customWidth="1"/>
    <col min="12302" max="12304" width="11.140625" style="1" customWidth="1"/>
    <col min="12305" max="12305" width="12.28515625" style="1" customWidth="1"/>
    <col min="12306" max="12306" width="13" style="1" customWidth="1"/>
    <col min="12307" max="12307" width="11.42578125" style="1" customWidth="1"/>
    <col min="12308" max="12308" width="11.140625" style="1" customWidth="1"/>
    <col min="12309" max="12309" width="12.28515625" style="1" customWidth="1"/>
    <col min="12310" max="12310" width="10.42578125" style="1" customWidth="1"/>
    <col min="12311" max="12311" width="13.7109375" style="1" customWidth="1"/>
    <col min="12312" max="12312" width="27.28515625" style="1" customWidth="1"/>
    <col min="12313" max="12313" width="13.42578125" style="1" customWidth="1"/>
    <col min="12314" max="12549" width="9.140625" style="1"/>
    <col min="12550" max="12550" width="21.7109375" style="1" customWidth="1"/>
    <col min="12551" max="12551" width="23.42578125" style="1" customWidth="1"/>
    <col min="12552" max="12552" width="27.7109375" style="1" customWidth="1"/>
    <col min="12553" max="12555" width="9.140625" style="1"/>
    <col min="12556" max="12556" width="13.7109375" style="1" customWidth="1"/>
    <col min="12557" max="12557" width="12.42578125" style="1" customWidth="1"/>
    <col min="12558" max="12560" width="11.140625" style="1" customWidth="1"/>
    <col min="12561" max="12561" width="12.28515625" style="1" customWidth="1"/>
    <col min="12562" max="12562" width="13" style="1" customWidth="1"/>
    <col min="12563" max="12563" width="11.42578125" style="1" customWidth="1"/>
    <col min="12564" max="12564" width="11.140625" style="1" customWidth="1"/>
    <col min="12565" max="12565" width="12.28515625" style="1" customWidth="1"/>
    <col min="12566" max="12566" width="10.42578125" style="1" customWidth="1"/>
    <col min="12567" max="12567" width="13.7109375" style="1" customWidth="1"/>
    <col min="12568" max="12568" width="27.28515625" style="1" customWidth="1"/>
    <col min="12569" max="12569" width="13.42578125" style="1" customWidth="1"/>
    <col min="12570" max="12805" width="9.140625" style="1"/>
    <col min="12806" max="12806" width="21.7109375" style="1" customWidth="1"/>
    <col min="12807" max="12807" width="23.42578125" style="1" customWidth="1"/>
    <col min="12808" max="12808" width="27.7109375" style="1" customWidth="1"/>
    <col min="12809" max="12811" width="9.140625" style="1"/>
    <col min="12812" max="12812" width="13.7109375" style="1" customWidth="1"/>
    <col min="12813" max="12813" width="12.42578125" style="1" customWidth="1"/>
    <col min="12814" max="12816" width="11.140625" style="1" customWidth="1"/>
    <col min="12817" max="12817" width="12.28515625" style="1" customWidth="1"/>
    <col min="12818" max="12818" width="13" style="1" customWidth="1"/>
    <col min="12819" max="12819" width="11.42578125" style="1" customWidth="1"/>
    <col min="12820" max="12820" width="11.140625" style="1" customWidth="1"/>
    <col min="12821" max="12821" width="12.28515625" style="1" customWidth="1"/>
    <col min="12822" max="12822" width="10.42578125" style="1" customWidth="1"/>
    <col min="12823" max="12823" width="13.7109375" style="1" customWidth="1"/>
    <col min="12824" max="12824" width="27.28515625" style="1" customWidth="1"/>
    <col min="12825" max="12825" width="13.42578125" style="1" customWidth="1"/>
    <col min="12826" max="13061" width="9.140625" style="1"/>
    <col min="13062" max="13062" width="21.7109375" style="1" customWidth="1"/>
    <col min="13063" max="13063" width="23.42578125" style="1" customWidth="1"/>
    <col min="13064" max="13064" width="27.7109375" style="1" customWidth="1"/>
    <col min="13065" max="13067" width="9.140625" style="1"/>
    <col min="13068" max="13068" width="13.7109375" style="1" customWidth="1"/>
    <col min="13069" max="13069" width="12.42578125" style="1" customWidth="1"/>
    <col min="13070" max="13072" width="11.140625" style="1" customWidth="1"/>
    <col min="13073" max="13073" width="12.28515625" style="1" customWidth="1"/>
    <col min="13074" max="13074" width="13" style="1" customWidth="1"/>
    <col min="13075" max="13075" width="11.42578125" style="1" customWidth="1"/>
    <col min="13076" max="13076" width="11.140625" style="1" customWidth="1"/>
    <col min="13077" max="13077" width="12.28515625" style="1" customWidth="1"/>
    <col min="13078" max="13078" width="10.42578125" style="1" customWidth="1"/>
    <col min="13079" max="13079" width="13.7109375" style="1" customWidth="1"/>
    <col min="13080" max="13080" width="27.28515625" style="1" customWidth="1"/>
    <col min="13081" max="13081" width="13.42578125" style="1" customWidth="1"/>
    <col min="13082" max="13317" width="9.140625" style="1"/>
    <col min="13318" max="13318" width="21.7109375" style="1" customWidth="1"/>
    <col min="13319" max="13319" width="23.42578125" style="1" customWidth="1"/>
    <col min="13320" max="13320" width="27.7109375" style="1" customWidth="1"/>
    <col min="13321" max="13323" width="9.140625" style="1"/>
    <col min="13324" max="13324" width="13.7109375" style="1" customWidth="1"/>
    <col min="13325" max="13325" width="12.42578125" style="1" customWidth="1"/>
    <col min="13326" max="13328" width="11.140625" style="1" customWidth="1"/>
    <col min="13329" max="13329" width="12.28515625" style="1" customWidth="1"/>
    <col min="13330" max="13330" width="13" style="1" customWidth="1"/>
    <col min="13331" max="13331" width="11.42578125" style="1" customWidth="1"/>
    <col min="13332" max="13332" width="11.140625" style="1" customWidth="1"/>
    <col min="13333" max="13333" width="12.28515625" style="1" customWidth="1"/>
    <col min="13334" max="13334" width="10.42578125" style="1" customWidth="1"/>
    <col min="13335" max="13335" width="13.7109375" style="1" customWidth="1"/>
    <col min="13336" max="13336" width="27.28515625" style="1" customWidth="1"/>
    <col min="13337" max="13337" width="13.42578125" style="1" customWidth="1"/>
    <col min="13338" max="13573" width="9.140625" style="1"/>
    <col min="13574" max="13574" width="21.7109375" style="1" customWidth="1"/>
    <col min="13575" max="13575" width="23.42578125" style="1" customWidth="1"/>
    <col min="13576" max="13576" width="27.7109375" style="1" customWidth="1"/>
    <col min="13577" max="13579" width="9.140625" style="1"/>
    <col min="13580" max="13580" width="13.7109375" style="1" customWidth="1"/>
    <col min="13581" max="13581" width="12.42578125" style="1" customWidth="1"/>
    <col min="13582" max="13584" width="11.140625" style="1" customWidth="1"/>
    <col min="13585" max="13585" width="12.28515625" style="1" customWidth="1"/>
    <col min="13586" max="13586" width="13" style="1" customWidth="1"/>
    <col min="13587" max="13587" width="11.42578125" style="1" customWidth="1"/>
    <col min="13588" max="13588" width="11.140625" style="1" customWidth="1"/>
    <col min="13589" max="13589" width="12.28515625" style="1" customWidth="1"/>
    <col min="13590" max="13590" width="10.42578125" style="1" customWidth="1"/>
    <col min="13591" max="13591" width="13.7109375" style="1" customWidth="1"/>
    <col min="13592" max="13592" width="27.28515625" style="1" customWidth="1"/>
    <col min="13593" max="13593" width="13.42578125" style="1" customWidth="1"/>
    <col min="13594" max="13829" width="9.140625" style="1"/>
    <col min="13830" max="13830" width="21.7109375" style="1" customWidth="1"/>
    <col min="13831" max="13831" width="23.42578125" style="1" customWidth="1"/>
    <col min="13832" max="13832" width="27.7109375" style="1" customWidth="1"/>
    <col min="13833" max="13835" width="9.140625" style="1"/>
    <col min="13836" max="13836" width="13.7109375" style="1" customWidth="1"/>
    <col min="13837" max="13837" width="12.42578125" style="1" customWidth="1"/>
    <col min="13838" max="13840" width="11.140625" style="1" customWidth="1"/>
    <col min="13841" max="13841" width="12.28515625" style="1" customWidth="1"/>
    <col min="13842" max="13842" width="13" style="1" customWidth="1"/>
    <col min="13843" max="13843" width="11.42578125" style="1" customWidth="1"/>
    <col min="13844" max="13844" width="11.140625" style="1" customWidth="1"/>
    <col min="13845" max="13845" width="12.28515625" style="1" customWidth="1"/>
    <col min="13846" max="13846" width="10.42578125" style="1" customWidth="1"/>
    <col min="13847" max="13847" width="13.7109375" style="1" customWidth="1"/>
    <col min="13848" max="13848" width="27.28515625" style="1" customWidth="1"/>
    <col min="13849" max="13849" width="13.42578125" style="1" customWidth="1"/>
    <col min="13850" max="14085" width="9.140625" style="1"/>
    <col min="14086" max="14086" width="21.7109375" style="1" customWidth="1"/>
    <col min="14087" max="14087" width="23.42578125" style="1" customWidth="1"/>
    <col min="14088" max="14088" width="27.7109375" style="1" customWidth="1"/>
    <col min="14089" max="14091" width="9.140625" style="1"/>
    <col min="14092" max="14092" width="13.7109375" style="1" customWidth="1"/>
    <col min="14093" max="14093" width="12.42578125" style="1" customWidth="1"/>
    <col min="14094" max="14096" width="11.140625" style="1" customWidth="1"/>
    <col min="14097" max="14097" width="12.28515625" style="1" customWidth="1"/>
    <col min="14098" max="14098" width="13" style="1" customWidth="1"/>
    <col min="14099" max="14099" width="11.42578125" style="1" customWidth="1"/>
    <col min="14100" max="14100" width="11.140625" style="1" customWidth="1"/>
    <col min="14101" max="14101" width="12.28515625" style="1" customWidth="1"/>
    <col min="14102" max="14102" width="10.42578125" style="1" customWidth="1"/>
    <col min="14103" max="14103" width="13.7109375" style="1" customWidth="1"/>
    <col min="14104" max="14104" width="27.28515625" style="1" customWidth="1"/>
    <col min="14105" max="14105" width="13.42578125" style="1" customWidth="1"/>
    <col min="14106" max="14341" width="9.140625" style="1"/>
    <col min="14342" max="14342" width="21.7109375" style="1" customWidth="1"/>
    <col min="14343" max="14343" width="23.42578125" style="1" customWidth="1"/>
    <col min="14344" max="14344" width="27.7109375" style="1" customWidth="1"/>
    <col min="14345" max="14347" width="9.140625" style="1"/>
    <col min="14348" max="14348" width="13.7109375" style="1" customWidth="1"/>
    <col min="14349" max="14349" width="12.42578125" style="1" customWidth="1"/>
    <col min="14350" max="14352" width="11.140625" style="1" customWidth="1"/>
    <col min="14353" max="14353" width="12.28515625" style="1" customWidth="1"/>
    <col min="14354" max="14354" width="13" style="1" customWidth="1"/>
    <col min="14355" max="14355" width="11.42578125" style="1" customWidth="1"/>
    <col min="14356" max="14356" width="11.140625" style="1" customWidth="1"/>
    <col min="14357" max="14357" width="12.28515625" style="1" customWidth="1"/>
    <col min="14358" max="14358" width="10.42578125" style="1" customWidth="1"/>
    <col min="14359" max="14359" width="13.7109375" style="1" customWidth="1"/>
    <col min="14360" max="14360" width="27.28515625" style="1" customWidth="1"/>
    <col min="14361" max="14361" width="13.42578125" style="1" customWidth="1"/>
    <col min="14362" max="14597" width="9.140625" style="1"/>
    <col min="14598" max="14598" width="21.7109375" style="1" customWidth="1"/>
    <col min="14599" max="14599" width="23.42578125" style="1" customWidth="1"/>
    <col min="14600" max="14600" width="27.7109375" style="1" customWidth="1"/>
    <col min="14601" max="14603" width="9.140625" style="1"/>
    <col min="14604" max="14604" width="13.7109375" style="1" customWidth="1"/>
    <col min="14605" max="14605" width="12.42578125" style="1" customWidth="1"/>
    <col min="14606" max="14608" width="11.140625" style="1" customWidth="1"/>
    <col min="14609" max="14609" width="12.28515625" style="1" customWidth="1"/>
    <col min="14610" max="14610" width="13" style="1" customWidth="1"/>
    <col min="14611" max="14611" width="11.42578125" style="1" customWidth="1"/>
    <col min="14612" max="14612" width="11.140625" style="1" customWidth="1"/>
    <col min="14613" max="14613" width="12.28515625" style="1" customWidth="1"/>
    <col min="14614" max="14614" width="10.42578125" style="1" customWidth="1"/>
    <col min="14615" max="14615" width="13.7109375" style="1" customWidth="1"/>
    <col min="14616" max="14616" width="27.28515625" style="1" customWidth="1"/>
    <col min="14617" max="14617" width="13.42578125" style="1" customWidth="1"/>
    <col min="14618" max="14853" width="9.140625" style="1"/>
    <col min="14854" max="14854" width="21.7109375" style="1" customWidth="1"/>
    <col min="14855" max="14855" width="23.42578125" style="1" customWidth="1"/>
    <col min="14856" max="14856" width="27.7109375" style="1" customWidth="1"/>
    <col min="14857" max="14859" width="9.140625" style="1"/>
    <col min="14860" max="14860" width="13.7109375" style="1" customWidth="1"/>
    <col min="14861" max="14861" width="12.42578125" style="1" customWidth="1"/>
    <col min="14862" max="14864" width="11.140625" style="1" customWidth="1"/>
    <col min="14865" max="14865" width="12.28515625" style="1" customWidth="1"/>
    <col min="14866" max="14866" width="13" style="1" customWidth="1"/>
    <col min="14867" max="14867" width="11.42578125" style="1" customWidth="1"/>
    <col min="14868" max="14868" width="11.140625" style="1" customWidth="1"/>
    <col min="14869" max="14869" width="12.28515625" style="1" customWidth="1"/>
    <col min="14870" max="14870" width="10.42578125" style="1" customWidth="1"/>
    <col min="14871" max="14871" width="13.7109375" style="1" customWidth="1"/>
    <col min="14872" max="14872" width="27.28515625" style="1" customWidth="1"/>
    <col min="14873" max="14873" width="13.42578125" style="1" customWidth="1"/>
    <col min="14874" max="15109" width="9.140625" style="1"/>
    <col min="15110" max="15110" width="21.7109375" style="1" customWidth="1"/>
    <col min="15111" max="15111" width="23.42578125" style="1" customWidth="1"/>
    <col min="15112" max="15112" width="27.7109375" style="1" customWidth="1"/>
    <col min="15113" max="15115" width="9.140625" style="1"/>
    <col min="15116" max="15116" width="13.7109375" style="1" customWidth="1"/>
    <col min="15117" max="15117" width="12.42578125" style="1" customWidth="1"/>
    <col min="15118" max="15120" width="11.140625" style="1" customWidth="1"/>
    <col min="15121" max="15121" width="12.28515625" style="1" customWidth="1"/>
    <col min="15122" max="15122" width="13" style="1" customWidth="1"/>
    <col min="15123" max="15123" width="11.42578125" style="1" customWidth="1"/>
    <col min="15124" max="15124" width="11.140625" style="1" customWidth="1"/>
    <col min="15125" max="15125" width="12.28515625" style="1" customWidth="1"/>
    <col min="15126" max="15126" width="10.42578125" style="1" customWidth="1"/>
    <col min="15127" max="15127" width="13.7109375" style="1" customWidth="1"/>
    <col min="15128" max="15128" width="27.28515625" style="1" customWidth="1"/>
    <col min="15129" max="15129" width="13.42578125" style="1" customWidth="1"/>
    <col min="15130" max="15365" width="9.140625" style="1"/>
    <col min="15366" max="15366" width="21.7109375" style="1" customWidth="1"/>
    <col min="15367" max="15367" width="23.42578125" style="1" customWidth="1"/>
    <col min="15368" max="15368" width="27.7109375" style="1" customWidth="1"/>
    <col min="15369" max="15371" width="9.140625" style="1"/>
    <col min="15372" max="15372" width="13.7109375" style="1" customWidth="1"/>
    <col min="15373" max="15373" width="12.42578125" style="1" customWidth="1"/>
    <col min="15374" max="15376" width="11.140625" style="1" customWidth="1"/>
    <col min="15377" max="15377" width="12.28515625" style="1" customWidth="1"/>
    <col min="15378" max="15378" width="13" style="1" customWidth="1"/>
    <col min="15379" max="15379" width="11.42578125" style="1" customWidth="1"/>
    <col min="15380" max="15380" width="11.140625" style="1" customWidth="1"/>
    <col min="15381" max="15381" width="12.28515625" style="1" customWidth="1"/>
    <col min="15382" max="15382" width="10.42578125" style="1" customWidth="1"/>
    <col min="15383" max="15383" width="13.7109375" style="1" customWidth="1"/>
    <col min="15384" max="15384" width="27.28515625" style="1" customWidth="1"/>
    <col min="15385" max="15385" width="13.42578125" style="1" customWidth="1"/>
    <col min="15386" max="15621" width="9.140625" style="1"/>
    <col min="15622" max="15622" width="21.7109375" style="1" customWidth="1"/>
    <col min="15623" max="15623" width="23.42578125" style="1" customWidth="1"/>
    <col min="15624" max="15624" width="27.7109375" style="1" customWidth="1"/>
    <col min="15625" max="15627" width="9.140625" style="1"/>
    <col min="15628" max="15628" width="13.7109375" style="1" customWidth="1"/>
    <col min="15629" max="15629" width="12.42578125" style="1" customWidth="1"/>
    <col min="15630" max="15632" width="11.140625" style="1" customWidth="1"/>
    <col min="15633" max="15633" width="12.28515625" style="1" customWidth="1"/>
    <col min="15634" max="15634" width="13" style="1" customWidth="1"/>
    <col min="15635" max="15635" width="11.42578125" style="1" customWidth="1"/>
    <col min="15636" max="15636" width="11.140625" style="1" customWidth="1"/>
    <col min="15637" max="15637" width="12.28515625" style="1" customWidth="1"/>
    <col min="15638" max="15638" width="10.42578125" style="1" customWidth="1"/>
    <col min="15639" max="15639" width="13.7109375" style="1" customWidth="1"/>
    <col min="15640" max="15640" width="27.28515625" style="1" customWidth="1"/>
    <col min="15641" max="15641" width="13.42578125" style="1" customWidth="1"/>
    <col min="15642" max="15877" width="9.140625" style="1"/>
    <col min="15878" max="15878" width="21.7109375" style="1" customWidth="1"/>
    <col min="15879" max="15879" width="23.42578125" style="1" customWidth="1"/>
    <col min="15880" max="15880" width="27.7109375" style="1" customWidth="1"/>
    <col min="15881" max="15883" width="9.140625" style="1"/>
    <col min="15884" max="15884" width="13.7109375" style="1" customWidth="1"/>
    <col min="15885" max="15885" width="12.42578125" style="1" customWidth="1"/>
    <col min="15886" max="15888" width="11.140625" style="1" customWidth="1"/>
    <col min="15889" max="15889" width="12.28515625" style="1" customWidth="1"/>
    <col min="15890" max="15890" width="13" style="1" customWidth="1"/>
    <col min="15891" max="15891" width="11.42578125" style="1" customWidth="1"/>
    <col min="15892" max="15892" width="11.140625" style="1" customWidth="1"/>
    <col min="15893" max="15893" width="12.28515625" style="1" customWidth="1"/>
    <col min="15894" max="15894" width="10.42578125" style="1" customWidth="1"/>
    <col min="15895" max="15895" width="13.7109375" style="1" customWidth="1"/>
    <col min="15896" max="15896" width="27.28515625" style="1" customWidth="1"/>
    <col min="15897" max="15897" width="13.42578125" style="1" customWidth="1"/>
    <col min="15898" max="16133" width="9.140625" style="1"/>
    <col min="16134" max="16134" width="21.7109375" style="1" customWidth="1"/>
    <col min="16135" max="16135" width="23.42578125" style="1" customWidth="1"/>
    <col min="16136" max="16136" width="27.7109375" style="1" customWidth="1"/>
    <col min="16137" max="16139" width="9.140625" style="1"/>
    <col min="16140" max="16140" width="13.7109375" style="1" customWidth="1"/>
    <col min="16141" max="16141" width="12.42578125" style="1" customWidth="1"/>
    <col min="16142" max="16144" width="11.140625" style="1" customWidth="1"/>
    <col min="16145" max="16145" width="12.28515625" style="1" customWidth="1"/>
    <col min="16146" max="16146" width="13" style="1" customWidth="1"/>
    <col min="16147" max="16147" width="11.42578125" style="1" customWidth="1"/>
    <col min="16148" max="16148" width="11.140625" style="1" customWidth="1"/>
    <col min="16149" max="16149" width="12.28515625" style="1" customWidth="1"/>
    <col min="16150" max="16150" width="10.42578125" style="1" customWidth="1"/>
    <col min="16151" max="16151" width="13.7109375" style="1" customWidth="1"/>
    <col min="16152" max="16152" width="27.28515625" style="1" customWidth="1"/>
    <col min="16153" max="16153" width="13.42578125" style="1" customWidth="1"/>
    <col min="16154" max="16384" width="9.140625" style="1"/>
  </cols>
  <sheetData>
    <row r="9" spans="12:25" x14ac:dyDescent="0.25">
      <c r="X9" s="18"/>
    </row>
    <row r="10" spans="12:25" x14ac:dyDescent="0.25">
      <c r="L10" s="18"/>
      <c r="M10" s="18"/>
      <c r="N10" s="18"/>
      <c r="O10" s="18"/>
      <c r="P10" s="18"/>
      <c r="Q10" s="18"/>
      <c r="R10" s="18"/>
      <c r="S10" s="18"/>
      <c r="T10" s="18"/>
      <c r="U10" s="18"/>
      <c r="V10" s="18"/>
      <c r="W10" s="18"/>
      <c r="X10" s="18"/>
      <c r="Y10" s="18"/>
    </row>
    <row r="11" spans="12:25" x14ac:dyDescent="0.25">
      <c r="L11" s="18"/>
      <c r="M11" s="18"/>
      <c r="N11" s="18"/>
      <c r="O11" s="18"/>
      <c r="P11" s="18"/>
      <c r="Q11" s="18"/>
      <c r="R11" s="18"/>
      <c r="S11" s="18"/>
      <c r="T11" s="18"/>
      <c r="U11" s="18"/>
      <c r="V11" s="18"/>
      <c r="W11" s="18"/>
      <c r="X11" s="18"/>
      <c r="Y11" s="18"/>
    </row>
    <row r="12" spans="12:25" ht="15" customHeight="1" x14ac:dyDescent="0.25">
      <c r="L12" s="18"/>
      <c r="M12" s="18"/>
      <c r="N12" s="18"/>
      <c r="O12" s="18"/>
      <c r="P12" s="18"/>
      <c r="Q12" s="18"/>
      <c r="R12" s="18"/>
      <c r="S12" s="18"/>
      <c r="T12" s="18"/>
      <c r="U12" s="18"/>
      <c r="V12" s="18"/>
      <c r="W12" s="18"/>
      <c r="X12" s="18"/>
      <c r="Y12" s="18"/>
    </row>
    <row r="13" spans="12:25" ht="15" customHeight="1" x14ac:dyDescent="0.25">
      <c r="L13" s="18"/>
      <c r="M13" s="18"/>
      <c r="N13" s="18"/>
      <c r="O13" s="18"/>
      <c r="P13" s="18"/>
      <c r="Q13" s="18"/>
      <c r="R13" s="18"/>
      <c r="S13" s="18"/>
      <c r="T13" s="18"/>
      <c r="U13" s="18"/>
      <c r="V13" s="18"/>
      <c r="W13" s="18"/>
      <c r="X13" s="18"/>
      <c r="Y13" s="18"/>
    </row>
    <row r="14" spans="12:25" ht="14.45" customHeight="1" x14ac:dyDescent="0.25">
      <c r="L14" s="18"/>
      <c r="M14" s="18"/>
      <c r="N14" s="18"/>
      <c r="O14" s="18"/>
      <c r="P14" s="18"/>
      <c r="Q14" s="18"/>
      <c r="R14" s="18"/>
      <c r="S14" s="18"/>
      <c r="T14" s="18"/>
      <c r="U14" s="18"/>
      <c r="V14" s="18"/>
      <c r="W14" s="18"/>
      <c r="X14" s="18"/>
      <c r="Y14" s="18"/>
    </row>
    <row r="15" spans="12:25" x14ac:dyDescent="0.25">
      <c r="L15" s="18"/>
      <c r="M15" s="18"/>
      <c r="N15" s="18"/>
      <c r="O15" s="18"/>
      <c r="P15" s="18"/>
      <c r="Q15" s="18"/>
      <c r="R15" s="18"/>
      <c r="S15" s="18"/>
      <c r="T15" s="18"/>
      <c r="U15" s="18"/>
      <c r="V15" s="18"/>
      <c r="W15" s="18"/>
      <c r="X15" s="18"/>
      <c r="Y15" s="18"/>
    </row>
    <row r="16" spans="12:25" ht="15" customHeight="1" x14ac:dyDescent="0.25">
      <c r="L16" s="18"/>
      <c r="M16" s="18"/>
      <c r="N16" s="18"/>
      <c r="O16" s="18"/>
      <c r="P16" s="18"/>
      <c r="Q16" s="18"/>
      <c r="R16" s="18"/>
      <c r="S16" s="18"/>
      <c r="T16" s="18"/>
      <c r="U16" s="18"/>
      <c r="V16" s="18"/>
      <c r="W16" s="18"/>
      <c r="X16" s="18"/>
      <c r="Y16" s="18"/>
    </row>
    <row r="17" spans="2:25" ht="15" customHeight="1" x14ac:dyDescent="0.25">
      <c r="L17" s="18"/>
      <c r="M17" s="18"/>
      <c r="N17" s="18"/>
      <c r="O17" s="18"/>
      <c r="P17" s="18"/>
      <c r="Q17" s="18"/>
      <c r="R17" s="18"/>
      <c r="S17" s="18"/>
      <c r="T17" s="18"/>
      <c r="U17" s="18"/>
      <c r="V17" s="18"/>
      <c r="W17" s="18"/>
      <c r="X17" s="18"/>
      <c r="Y17" s="18"/>
    </row>
    <row r="18" spans="2:25" ht="14.45" customHeight="1" x14ac:dyDescent="0.25">
      <c r="L18" s="18"/>
      <c r="M18" s="18"/>
      <c r="N18" s="18"/>
      <c r="O18" s="18"/>
      <c r="P18" s="18"/>
      <c r="Q18" s="18"/>
      <c r="R18" s="18"/>
      <c r="S18" s="18"/>
      <c r="T18" s="18"/>
      <c r="U18" s="18"/>
      <c r="V18" s="18"/>
      <c r="W18" s="18"/>
      <c r="X18" s="18"/>
      <c r="Y18" s="18"/>
    </row>
    <row r="19" spans="2:25" ht="14.45" customHeight="1" x14ac:dyDescent="0.25">
      <c r="L19" s="18"/>
      <c r="M19" s="18"/>
      <c r="N19" s="18"/>
      <c r="O19" s="18"/>
      <c r="P19" s="18"/>
      <c r="Q19" s="18"/>
      <c r="R19" s="18"/>
      <c r="S19" s="18"/>
      <c r="T19" s="18"/>
      <c r="U19" s="18"/>
      <c r="V19" s="18"/>
      <c r="W19" s="18"/>
      <c r="X19" s="18"/>
      <c r="Y19" s="18"/>
    </row>
    <row r="20" spans="2:25" ht="17.25" customHeight="1" x14ac:dyDescent="0.25">
      <c r="L20" s="18"/>
      <c r="M20" s="18"/>
      <c r="N20" s="18"/>
      <c r="O20" s="18"/>
      <c r="P20" s="18"/>
      <c r="Q20" s="18"/>
      <c r="R20" s="18"/>
      <c r="S20" s="18"/>
      <c r="T20" s="18"/>
      <c r="U20" s="18"/>
      <c r="V20" s="18"/>
      <c r="W20" s="18"/>
      <c r="X20" s="18"/>
      <c r="Y20" s="18"/>
    </row>
    <row r="21" spans="2:25" ht="15" customHeight="1" x14ac:dyDescent="0.25">
      <c r="B21" s="3"/>
      <c r="C21" s="3"/>
      <c r="D21" s="3"/>
      <c r="E21" s="3"/>
      <c r="F21" s="3"/>
      <c r="I21" s="3"/>
      <c r="J21" s="3"/>
      <c r="L21" s="18"/>
      <c r="M21" s="18"/>
      <c r="N21" s="18"/>
      <c r="O21" s="18"/>
      <c r="P21" s="18"/>
      <c r="Q21" s="18"/>
      <c r="R21" s="18"/>
      <c r="S21" s="18"/>
      <c r="T21" s="18"/>
      <c r="U21" s="18"/>
      <c r="V21" s="18"/>
      <c r="W21" s="18"/>
      <c r="X21" s="18"/>
      <c r="Y21" s="18"/>
    </row>
    <row r="22" spans="2:25" ht="16.5" customHeight="1" x14ac:dyDescent="0.25">
      <c r="B22" s="3"/>
      <c r="C22" s="3"/>
      <c r="D22" s="3"/>
      <c r="E22" s="3"/>
      <c r="F22" s="3"/>
      <c r="G22" s="3"/>
      <c r="H22" s="3"/>
      <c r="I22" s="3"/>
      <c r="J22" s="3"/>
      <c r="L22" s="18"/>
      <c r="M22" s="18"/>
      <c r="N22" s="18"/>
      <c r="O22" s="18"/>
      <c r="P22" s="18"/>
      <c r="Q22" s="18"/>
      <c r="R22" s="18"/>
      <c r="S22" s="18"/>
      <c r="T22" s="18"/>
      <c r="U22" s="18"/>
      <c r="V22" s="18"/>
      <c r="W22" s="18"/>
      <c r="X22" s="18"/>
      <c r="Y22" s="18"/>
    </row>
    <row r="23" spans="2:25" ht="15" customHeight="1" x14ac:dyDescent="0.25">
      <c r="B23" s="3"/>
      <c r="C23" s="3"/>
      <c r="D23" s="3"/>
      <c r="E23" s="3"/>
      <c r="F23" s="3"/>
      <c r="G23" s="3"/>
      <c r="H23" s="3"/>
      <c r="I23" s="3"/>
      <c r="J23" s="3"/>
      <c r="L23" s="18"/>
      <c r="M23" s="18"/>
      <c r="N23" s="18"/>
      <c r="O23" s="18"/>
      <c r="P23" s="18"/>
      <c r="Q23" s="18"/>
      <c r="R23" s="18"/>
      <c r="S23" s="18"/>
      <c r="T23" s="18"/>
      <c r="U23" s="18"/>
      <c r="V23" s="18"/>
      <c r="W23" s="18"/>
      <c r="X23" s="18"/>
      <c r="Y23" s="18"/>
    </row>
    <row r="24" spans="2:25" ht="15" customHeight="1" x14ac:dyDescent="0.25">
      <c r="B24" s="3"/>
      <c r="C24" s="3"/>
      <c r="D24" s="3"/>
      <c r="E24" s="3"/>
      <c r="F24" s="3"/>
      <c r="G24" s="15">
        <v>121</v>
      </c>
      <c r="H24" s="16"/>
      <c r="I24" s="3"/>
      <c r="J24" s="3"/>
      <c r="L24" s="18"/>
      <c r="M24" s="18"/>
      <c r="N24" s="18"/>
      <c r="O24" s="18"/>
      <c r="P24" s="18"/>
      <c r="Q24" s="18"/>
      <c r="R24" s="18"/>
      <c r="S24" s="18"/>
      <c r="T24" s="18"/>
      <c r="U24" s="18"/>
      <c r="V24" s="18"/>
      <c r="W24" s="18"/>
      <c r="X24" s="18"/>
      <c r="Y24" s="18"/>
    </row>
    <row r="25" spans="2:25" ht="32.25" customHeight="1" x14ac:dyDescent="0.25">
      <c r="B25" s="3"/>
      <c r="C25" s="3"/>
      <c r="D25" s="3"/>
      <c r="E25" s="3"/>
      <c r="F25" s="3"/>
      <c r="I25" s="3"/>
      <c r="J25" s="3"/>
      <c r="L25" s="18"/>
      <c r="M25" s="18"/>
      <c r="N25" s="18"/>
      <c r="O25" s="18"/>
      <c r="P25" s="18"/>
      <c r="Q25" s="18"/>
      <c r="R25" s="18"/>
      <c r="S25" s="18"/>
      <c r="T25" s="18"/>
      <c r="U25" s="18"/>
      <c r="V25" s="18"/>
      <c r="W25" s="18"/>
      <c r="X25" s="18"/>
      <c r="Y25" s="18"/>
    </row>
    <row r="26" spans="2:25" ht="20.25" customHeight="1" x14ac:dyDescent="0.25">
      <c r="C26" s="8"/>
      <c r="D26" s="8"/>
      <c r="E26" s="8"/>
      <c r="F26" s="8"/>
      <c r="G26" s="3"/>
      <c r="H26" s="3"/>
      <c r="I26" s="3">
        <v>2000</v>
      </c>
      <c r="J26" s="2"/>
      <c r="L26" s="18"/>
      <c r="M26" s="18"/>
      <c r="N26" s="18"/>
      <c r="O26" s="18"/>
      <c r="P26" s="18"/>
      <c r="Q26" s="18"/>
      <c r="R26" s="18"/>
      <c r="S26" s="18"/>
      <c r="T26" s="18"/>
      <c r="U26" s="18"/>
      <c r="V26" s="18"/>
      <c r="W26" s="18"/>
      <c r="X26" s="18"/>
      <c r="Y26" s="18"/>
    </row>
    <row r="27" spans="2:25" ht="34.5" customHeight="1" x14ac:dyDescent="0.25">
      <c r="C27" s="3"/>
      <c r="D27" s="3"/>
      <c r="E27" s="3"/>
      <c r="F27" s="3"/>
      <c r="G27" s="3"/>
      <c r="H27" s="3"/>
      <c r="I27" s="3"/>
      <c r="J27" s="3"/>
      <c r="L27" s="18"/>
      <c r="M27" s="18"/>
      <c r="N27" s="18"/>
      <c r="O27" s="18"/>
      <c r="P27" s="18"/>
      <c r="Q27" s="18"/>
      <c r="R27" s="18"/>
      <c r="S27" s="18"/>
      <c r="T27" s="18"/>
      <c r="U27" s="18"/>
      <c r="V27" s="18"/>
      <c r="W27" s="18"/>
      <c r="X27" s="18"/>
      <c r="Y27" s="18"/>
    </row>
    <row r="28" spans="2:25" ht="25.5" customHeight="1" x14ac:dyDescent="0.25">
      <c r="C28" s="3"/>
      <c r="D28" s="3"/>
      <c r="E28" s="3"/>
      <c r="F28" s="3"/>
      <c r="G28" s="3"/>
      <c r="H28" s="3"/>
      <c r="I28" s="3"/>
      <c r="J28" s="3"/>
      <c r="L28" s="18"/>
      <c r="M28" s="18"/>
      <c r="N28" s="18"/>
      <c r="O28" s="18"/>
      <c r="P28" s="18"/>
      <c r="Q28" s="18"/>
      <c r="R28" s="18"/>
      <c r="S28" s="18"/>
      <c r="T28" s="18"/>
      <c r="U28" s="18"/>
      <c r="V28" s="18"/>
      <c r="W28" s="18"/>
      <c r="X28" s="18"/>
      <c r="Y28" s="18"/>
    </row>
    <row r="29" spans="2:25" ht="25.5" customHeight="1" x14ac:dyDescent="0.25">
      <c r="C29" s="3"/>
      <c r="D29" s="3"/>
      <c r="E29" s="3"/>
      <c r="F29" s="3"/>
      <c r="G29" s="3"/>
      <c r="H29" s="3"/>
      <c r="I29" s="3"/>
      <c r="J29" s="3"/>
      <c r="L29" s="18"/>
      <c r="M29" s="18"/>
      <c r="N29" s="18"/>
      <c r="O29" s="18"/>
      <c r="P29" s="18"/>
      <c r="Q29" s="18"/>
      <c r="R29" s="18"/>
      <c r="S29" s="18"/>
      <c r="T29" s="18"/>
      <c r="U29" s="18"/>
      <c r="V29" s="18"/>
      <c r="W29" s="18"/>
      <c r="X29" s="18"/>
      <c r="Y29" s="18"/>
    </row>
    <row r="30" spans="2:25" ht="27.75" customHeight="1" x14ac:dyDescent="0.25">
      <c r="C30" s="3"/>
      <c r="D30" s="3"/>
      <c r="E30" s="135"/>
      <c r="F30" s="135"/>
      <c r="G30" s="135"/>
      <c r="H30" s="135"/>
      <c r="I30" s="3"/>
      <c r="J30" s="3"/>
      <c r="L30" s="18"/>
      <c r="M30" s="18"/>
      <c r="N30" s="18"/>
      <c r="O30" s="18"/>
      <c r="P30" s="18"/>
      <c r="Q30" s="18"/>
      <c r="R30" s="18"/>
      <c r="S30" s="18"/>
      <c r="T30" s="18"/>
      <c r="U30" s="18"/>
      <c r="V30" s="18"/>
      <c r="W30" s="18"/>
      <c r="X30" s="18"/>
      <c r="Y30" s="18"/>
    </row>
    <row r="31" spans="2:25" ht="27.75" customHeight="1" x14ac:dyDescent="0.25">
      <c r="C31" s="3"/>
      <c r="D31" s="3"/>
      <c r="E31" s="135"/>
      <c r="F31" s="135"/>
      <c r="G31" s="135"/>
      <c r="H31" s="135"/>
      <c r="I31" s="3"/>
      <c r="J31" s="3"/>
      <c r="K31" s="3"/>
      <c r="L31" s="18"/>
      <c r="M31" s="18"/>
      <c r="N31" s="18"/>
      <c r="O31" s="18"/>
      <c r="P31" s="18"/>
      <c r="Q31" s="18"/>
      <c r="R31" s="18"/>
      <c r="S31" s="18"/>
      <c r="T31" s="18"/>
      <c r="U31" s="18"/>
      <c r="V31" s="18"/>
      <c r="W31" s="18"/>
      <c r="X31" s="18"/>
      <c r="Y31" s="18"/>
    </row>
    <row r="32" spans="2:25" ht="15" customHeight="1" x14ac:dyDescent="0.25">
      <c r="C32" s="3"/>
      <c r="D32" s="3"/>
      <c r="E32" s="3"/>
      <c r="F32" s="3"/>
      <c r="G32" s="3"/>
      <c r="H32" s="3"/>
      <c r="I32" s="3"/>
      <c r="J32" s="3"/>
      <c r="K32" s="3"/>
      <c r="L32" s="18"/>
      <c r="M32" s="18"/>
      <c r="N32" s="18"/>
      <c r="O32" s="18"/>
      <c r="P32" s="18"/>
      <c r="Q32" s="18"/>
      <c r="R32" s="18"/>
      <c r="S32" s="18"/>
      <c r="T32" s="18"/>
      <c r="U32" s="18"/>
      <c r="V32" s="18"/>
      <c r="W32" s="18"/>
      <c r="X32" s="18"/>
      <c r="Y32" s="18"/>
    </row>
    <row r="33" spans="12:25" ht="15" customHeight="1" x14ac:dyDescent="0.25">
      <c r="L33" s="18"/>
      <c r="M33" s="18"/>
      <c r="N33" s="18"/>
      <c r="O33" s="18"/>
      <c r="P33" s="18"/>
      <c r="Q33" s="18"/>
      <c r="R33" s="18"/>
      <c r="S33" s="18"/>
      <c r="T33" s="18"/>
      <c r="U33" s="18"/>
      <c r="V33" s="18"/>
      <c r="W33" s="18"/>
      <c r="X33" s="18"/>
      <c r="Y33" s="18"/>
    </row>
    <row r="34" spans="12:25" ht="14.45" customHeight="1" x14ac:dyDescent="0.25">
      <c r="L34" s="18"/>
      <c r="M34" s="18"/>
      <c r="N34" s="18"/>
      <c r="O34" s="18"/>
      <c r="P34" s="18"/>
      <c r="Q34" s="18"/>
      <c r="R34" s="18"/>
      <c r="S34" s="18"/>
      <c r="T34" s="18"/>
      <c r="U34" s="18"/>
      <c r="V34" s="18"/>
      <c r="W34" s="18"/>
      <c r="X34" s="18"/>
      <c r="Y34" s="18"/>
    </row>
    <row r="35" spans="12:25" ht="14.45" customHeight="1" x14ac:dyDescent="0.25">
      <c r="L35" s="18"/>
      <c r="M35" s="18"/>
      <c r="N35" s="18"/>
      <c r="O35" s="18"/>
      <c r="P35" s="18"/>
      <c r="Q35" s="18"/>
      <c r="R35" s="18"/>
      <c r="S35" s="18"/>
      <c r="T35" s="18"/>
      <c r="U35" s="18"/>
      <c r="V35" s="18"/>
      <c r="W35" s="18"/>
      <c r="X35" s="18"/>
      <c r="Y35" s="18"/>
    </row>
    <row r="36" spans="12:25" ht="15" customHeight="1" x14ac:dyDescent="0.25">
      <c r="L36" s="18"/>
      <c r="M36" s="18"/>
      <c r="N36" s="18"/>
      <c r="O36" s="18"/>
      <c r="P36" s="18"/>
      <c r="Q36" s="18"/>
      <c r="R36" s="18"/>
      <c r="S36" s="18"/>
      <c r="T36" s="18"/>
      <c r="U36" s="18"/>
      <c r="V36" s="18"/>
      <c r="W36" s="18"/>
      <c r="X36" s="18"/>
      <c r="Y36" s="18"/>
    </row>
    <row r="37" spans="12:25" ht="15" customHeight="1" x14ac:dyDescent="0.25">
      <c r="L37" s="18"/>
      <c r="M37" s="18"/>
      <c r="N37" s="18"/>
      <c r="O37" s="18"/>
      <c r="P37" s="18"/>
      <c r="Q37" s="18"/>
      <c r="R37" s="18"/>
      <c r="S37" s="18"/>
      <c r="T37" s="18"/>
      <c r="U37" s="18"/>
      <c r="V37" s="18"/>
      <c r="W37" s="18"/>
      <c r="X37" s="18"/>
      <c r="Y37" s="18"/>
    </row>
    <row r="38" spans="12:25" x14ac:dyDescent="0.25">
      <c r="L38" s="18"/>
      <c r="M38" s="18"/>
      <c r="N38" s="18"/>
      <c r="O38" s="18"/>
      <c r="P38" s="18"/>
      <c r="Q38" s="18"/>
      <c r="R38" s="18"/>
      <c r="S38" s="18"/>
      <c r="T38" s="18"/>
      <c r="U38" s="18"/>
      <c r="V38" s="18"/>
      <c r="W38" s="18"/>
      <c r="X38" s="18"/>
      <c r="Y38" s="18"/>
    </row>
    <row r="39" spans="12:25" ht="15" customHeight="1" x14ac:dyDescent="0.25">
      <c r="L39" s="18"/>
      <c r="M39" s="18"/>
      <c r="N39" s="18"/>
      <c r="O39" s="18"/>
      <c r="P39" s="18"/>
      <c r="Q39" s="18"/>
      <c r="R39" s="18"/>
      <c r="S39" s="18"/>
      <c r="T39" s="18"/>
      <c r="U39" s="18"/>
      <c r="V39" s="18"/>
      <c r="W39" s="18"/>
      <c r="X39" s="18"/>
      <c r="Y39" s="18"/>
    </row>
    <row r="40" spans="12:25" ht="15" customHeight="1" x14ac:dyDescent="0.25">
      <c r="L40" s="18"/>
      <c r="M40" s="18"/>
      <c r="N40" s="18"/>
      <c r="O40" s="18"/>
      <c r="P40" s="18"/>
      <c r="Q40" s="18"/>
      <c r="R40" s="18"/>
      <c r="S40" s="18"/>
      <c r="T40" s="18"/>
      <c r="U40" s="18"/>
      <c r="V40" s="18"/>
      <c r="W40" s="18"/>
      <c r="X40" s="18"/>
      <c r="Y40" s="18"/>
    </row>
    <row r="41" spans="12:25" ht="15" customHeight="1" x14ac:dyDescent="0.25">
      <c r="L41" s="18"/>
      <c r="M41" s="18"/>
      <c r="N41" s="18"/>
      <c r="O41" s="18"/>
      <c r="P41" s="18"/>
      <c r="Q41" s="18"/>
      <c r="R41" s="18"/>
      <c r="S41" s="18"/>
      <c r="T41" s="18"/>
      <c r="U41" s="18"/>
      <c r="V41" s="18"/>
      <c r="W41" s="18"/>
      <c r="X41" s="18"/>
      <c r="Y41" s="18"/>
    </row>
    <row r="42" spans="12:25" x14ac:dyDescent="0.25">
      <c r="L42" s="18"/>
      <c r="M42" s="18"/>
      <c r="N42" s="18"/>
      <c r="O42" s="18"/>
      <c r="P42" s="18"/>
      <c r="Q42" s="18"/>
      <c r="R42" s="18"/>
      <c r="S42" s="18"/>
      <c r="T42" s="18"/>
      <c r="U42" s="18"/>
      <c r="V42" s="18"/>
      <c r="W42" s="18"/>
      <c r="X42" s="18"/>
      <c r="Y42" s="18"/>
    </row>
    <row r="43" spans="12:25" ht="14.45" customHeight="1" x14ac:dyDescent="0.25">
      <c r="L43" s="18"/>
      <c r="M43" s="18"/>
      <c r="N43" s="18"/>
      <c r="O43" s="18"/>
      <c r="P43" s="18"/>
      <c r="Q43" s="18"/>
      <c r="R43" s="18"/>
      <c r="S43" s="18"/>
      <c r="T43" s="18"/>
      <c r="U43" s="18"/>
      <c r="V43" s="18"/>
      <c r="W43" s="18"/>
      <c r="X43" s="18"/>
      <c r="Y43" s="18"/>
    </row>
    <row r="44" spans="12:25" ht="14.45" customHeight="1" x14ac:dyDescent="0.25">
      <c r="L44" s="18"/>
      <c r="M44" s="18"/>
      <c r="N44" s="18"/>
      <c r="O44" s="18"/>
      <c r="P44" s="18"/>
      <c r="Q44" s="18"/>
      <c r="R44" s="18"/>
      <c r="S44" s="18"/>
      <c r="T44" s="18"/>
      <c r="U44" s="18"/>
      <c r="V44" s="18"/>
      <c r="W44" s="18"/>
      <c r="X44" s="18"/>
      <c r="Y44" s="18"/>
    </row>
    <row r="45" spans="12:25" x14ac:dyDescent="0.25">
      <c r="L45" s="18"/>
      <c r="M45" s="18"/>
      <c r="N45" s="18"/>
      <c r="O45" s="18"/>
      <c r="P45" s="18"/>
      <c r="Q45" s="18"/>
      <c r="R45" s="18"/>
      <c r="S45" s="18"/>
      <c r="T45" s="18"/>
      <c r="U45" s="18"/>
      <c r="V45" s="18"/>
      <c r="W45" s="18"/>
      <c r="X45" s="18"/>
      <c r="Y45" s="18"/>
    </row>
    <row r="46" spans="12:25" x14ac:dyDescent="0.25">
      <c r="L46" s="18"/>
      <c r="M46" s="18"/>
      <c r="N46" s="18"/>
      <c r="O46" s="18"/>
      <c r="P46" s="18"/>
      <c r="Q46" s="18"/>
      <c r="R46" s="18"/>
      <c r="S46" s="18"/>
      <c r="T46" s="18"/>
      <c r="U46" s="18"/>
      <c r="V46" s="18"/>
      <c r="W46" s="18"/>
      <c r="X46" s="18"/>
      <c r="Y46" s="18"/>
    </row>
    <row r="47" spans="12:25" x14ac:dyDescent="0.25">
      <c r="L47" s="18"/>
      <c r="M47" s="18"/>
      <c r="N47" s="18"/>
      <c r="O47" s="18"/>
      <c r="P47" s="18"/>
      <c r="Q47" s="18"/>
      <c r="R47" s="18"/>
      <c r="S47" s="18"/>
      <c r="T47" s="18"/>
      <c r="U47" s="18"/>
      <c r="V47" s="18"/>
      <c r="W47" s="18"/>
      <c r="X47" s="18"/>
      <c r="Y47" s="18"/>
    </row>
    <row r="48" spans="12:25" ht="14.45" customHeight="1" x14ac:dyDescent="0.25">
      <c r="L48" s="18"/>
      <c r="M48" s="18"/>
      <c r="N48" s="18"/>
      <c r="O48" s="18"/>
      <c r="P48" s="18"/>
      <c r="Q48" s="18"/>
      <c r="R48" s="18"/>
      <c r="S48" s="18"/>
      <c r="T48" s="18"/>
      <c r="U48" s="18"/>
      <c r="V48" s="18"/>
      <c r="W48" s="18"/>
      <c r="X48" s="18"/>
      <c r="Y48" s="18"/>
    </row>
    <row r="49" spans="12:25" ht="15" customHeight="1" x14ac:dyDescent="0.25">
      <c r="L49" s="18"/>
      <c r="M49" s="18"/>
      <c r="N49" s="18"/>
      <c r="O49" s="18"/>
      <c r="P49" s="18"/>
      <c r="Q49" s="18"/>
      <c r="R49" s="18"/>
      <c r="S49" s="18"/>
      <c r="T49" s="18"/>
      <c r="U49" s="18"/>
      <c r="V49" s="18"/>
      <c r="W49" s="18"/>
      <c r="X49" s="18"/>
      <c r="Y49" s="18"/>
    </row>
    <row r="50" spans="12:25" ht="15" customHeight="1" x14ac:dyDescent="0.25">
      <c r="L50" s="18"/>
      <c r="M50" s="18"/>
      <c r="N50" s="18"/>
      <c r="O50" s="18"/>
      <c r="P50" s="18"/>
      <c r="Q50" s="18"/>
      <c r="R50" s="18"/>
      <c r="S50" s="18"/>
      <c r="T50" s="18"/>
      <c r="U50" s="18"/>
      <c r="V50" s="18"/>
      <c r="W50" s="18"/>
      <c r="X50" s="18"/>
      <c r="Y50" s="18"/>
    </row>
    <row r="51" spans="12:25" x14ac:dyDescent="0.25">
      <c r="L51" s="18"/>
      <c r="M51" s="18"/>
      <c r="N51" s="18"/>
      <c r="O51" s="18"/>
      <c r="P51" s="18"/>
      <c r="Q51" s="18"/>
      <c r="R51" s="18"/>
      <c r="S51" s="18"/>
      <c r="T51" s="18"/>
      <c r="U51" s="18"/>
      <c r="V51" s="18"/>
      <c r="W51" s="18"/>
      <c r="X51" s="18"/>
      <c r="Y51" s="18"/>
    </row>
    <row r="52" spans="12:25" ht="15" customHeight="1" x14ac:dyDescent="0.25">
      <c r="L52" s="18"/>
      <c r="M52" s="18"/>
      <c r="N52" s="18"/>
      <c r="O52" s="18"/>
      <c r="P52" s="18"/>
      <c r="Q52" s="18"/>
      <c r="R52" s="18"/>
      <c r="S52" s="18"/>
      <c r="T52" s="18"/>
      <c r="U52" s="18"/>
      <c r="V52" s="18"/>
      <c r="W52" s="18"/>
      <c r="X52" s="18"/>
      <c r="Y52" s="18"/>
    </row>
    <row r="53" spans="12:25" ht="15" customHeight="1" x14ac:dyDescent="0.25">
      <c r="L53" s="18"/>
      <c r="M53" s="18"/>
      <c r="N53" s="18"/>
      <c r="O53" s="18"/>
      <c r="P53" s="18"/>
      <c r="Q53" s="18"/>
      <c r="R53" s="18"/>
      <c r="S53" s="18"/>
      <c r="T53" s="18"/>
      <c r="U53" s="18"/>
      <c r="V53" s="18"/>
      <c r="W53" s="18"/>
      <c r="X53" s="18"/>
      <c r="Y53" s="18"/>
    </row>
    <row r="54" spans="12:25" x14ac:dyDescent="0.25">
      <c r="L54" s="18"/>
      <c r="M54" s="18"/>
      <c r="N54" s="18"/>
      <c r="O54" s="18"/>
      <c r="P54" s="18"/>
      <c r="Q54" s="18"/>
      <c r="R54" s="18"/>
      <c r="S54" s="18"/>
      <c r="T54" s="18"/>
      <c r="U54" s="18"/>
      <c r="V54" s="18"/>
      <c r="W54" s="18"/>
      <c r="X54" s="18"/>
      <c r="Y54" s="18"/>
    </row>
    <row r="55" spans="12:25" x14ac:dyDescent="0.25">
      <c r="L55" s="18"/>
      <c r="M55" s="18"/>
      <c r="N55" s="18"/>
      <c r="O55" s="18"/>
      <c r="P55" s="18"/>
      <c r="Q55" s="18"/>
      <c r="R55" s="18"/>
      <c r="S55" s="18"/>
      <c r="T55" s="18"/>
      <c r="U55" s="18"/>
      <c r="V55" s="18"/>
      <c r="W55" s="18"/>
      <c r="X55" s="18"/>
      <c r="Y55" s="18"/>
    </row>
    <row r="56" spans="12:25" ht="14.45" customHeight="1" x14ac:dyDescent="0.25">
      <c r="L56" s="18"/>
      <c r="M56" s="18"/>
      <c r="N56" s="18"/>
      <c r="O56" s="18"/>
      <c r="P56" s="18"/>
      <c r="Q56" s="18"/>
      <c r="R56" s="18"/>
      <c r="S56" s="18"/>
      <c r="T56" s="18"/>
      <c r="U56" s="18"/>
      <c r="V56" s="18"/>
      <c r="W56" s="18"/>
      <c r="X56" s="18"/>
      <c r="Y56" s="18"/>
    </row>
    <row r="57" spans="12:25" ht="14.45" customHeight="1" x14ac:dyDescent="0.25">
      <c r="L57" s="18"/>
      <c r="M57" s="18"/>
      <c r="N57" s="18"/>
      <c r="O57" s="18"/>
      <c r="P57" s="18"/>
      <c r="Q57" s="18"/>
      <c r="R57" s="18"/>
      <c r="S57" s="18"/>
      <c r="T57" s="18"/>
      <c r="U57" s="18"/>
      <c r="V57" s="18"/>
      <c r="W57" s="18"/>
      <c r="X57" s="18"/>
      <c r="Y57" s="18"/>
    </row>
    <row r="58" spans="12:25" x14ac:dyDescent="0.25">
      <c r="L58" s="18"/>
      <c r="M58" s="18"/>
      <c r="N58" s="18"/>
      <c r="O58" s="18"/>
      <c r="P58" s="18"/>
      <c r="Q58" s="18"/>
      <c r="R58" s="18"/>
      <c r="S58" s="18"/>
      <c r="T58" s="18"/>
      <c r="U58" s="18"/>
      <c r="V58" s="18"/>
      <c r="W58" s="18"/>
      <c r="X58" s="18"/>
      <c r="Y58" s="18"/>
    </row>
    <row r="59" spans="12:25" x14ac:dyDescent="0.25">
      <c r="L59" s="18"/>
      <c r="M59" s="18"/>
      <c r="N59" s="18"/>
      <c r="O59" s="18"/>
      <c r="P59" s="18"/>
      <c r="Q59" s="18"/>
      <c r="R59" s="18"/>
      <c r="S59" s="18"/>
      <c r="T59" s="18"/>
      <c r="U59" s="18"/>
      <c r="V59" s="18"/>
      <c r="W59" s="18"/>
      <c r="X59" s="18"/>
      <c r="Y59" s="18"/>
    </row>
    <row r="60" spans="12:25" x14ac:dyDescent="0.25">
      <c r="L60" s="18"/>
      <c r="M60" s="18"/>
      <c r="N60" s="18"/>
      <c r="O60" s="18"/>
      <c r="P60" s="18"/>
      <c r="Q60" s="18"/>
      <c r="R60" s="18"/>
      <c r="S60" s="18"/>
      <c r="T60" s="18"/>
      <c r="U60" s="18"/>
      <c r="V60" s="18"/>
      <c r="W60" s="18"/>
      <c r="X60" s="18"/>
      <c r="Y60" s="18"/>
    </row>
    <row r="61" spans="12:25" x14ac:dyDescent="0.25">
      <c r="L61" s="18"/>
      <c r="M61" s="18"/>
      <c r="N61" s="18"/>
      <c r="O61" s="18"/>
      <c r="P61" s="18"/>
      <c r="Q61" s="18"/>
      <c r="R61" s="18"/>
      <c r="S61" s="18"/>
      <c r="T61" s="18"/>
      <c r="U61" s="18"/>
      <c r="V61" s="18"/>
      <c r="W61" s="18"/>
      <c r="X61" s="18"/>
      <c r="Y61" s="18"/>
    </row>
    <row r="62" spans="12:25" x14ac:dyDescent="0.25">
      <c r="L62" s="18"/>
      <c r="M62" s="18"/>
      <c r="N62" s="18"/>
      <c r="O62" s="18"/>
      <c r="P62" s="18"/>
      <c r="Q62" s="18"/>
      <c r="R62" s="18"/>
      <c r="S62" s="18"/>
      <c r="T62" s="18"/>
      <c r="U62" s="18"/>
      <c r="V62" s="18"/>
      <c r="W62" s="18"/>
      <c r="X62" s="18"/>
      <c r="Y62" s="18"/>
    </row>
    <row r="63" spans="12:25" x14ac:dyDescent="0.25">
      <c r="L63" s="18"/>
      <c r="M63" s="18"/>
      <c r="N63" s="18"/>
      <c r="O63" s="18"/>
      <c r="P63" s="18"/>
      <c r="Q63" s="18"/>
      <c r="R63" s="18"/>
      <c r="S63" s="18"/>
      <c r="T63" s="18"/>
      <c r="U63" s="18"/>
      <c r="V63" s="18"/>
      <c r="W63" s="18"/>
      <c r="X63" s="18"/>
      <c r="Y63" s="18"/>
    </row>
    <row r="64" spans="12:25" x14ac:dyDescent="0.25">
      <c r="L64" s="18"/>
      <c r="M64" s="18"/>
      <c r="N64" s="18"/>
      <c r="O64" s="18"/>
      <c r="P64" s="18"/>
      <c r="Q64" s="18"/>
      <c r="R64" s="18"/>
      <c r="S64" s="18"/>
      <c r="T64" s="18"/>
      <c r="U64" s="18"/>
      <c r="V64" s="18"/>
      <c r="W64" s="18"/>
      <c r="X64" s="18"/>
      <c r="Y64" s="18"/>
    </row>
    <row r="65" spans="12:25" x14ac:dyDescent="0.25">
      <c r="L65" s="18"/>
      <c r="M65" s="18"/>
      <c r="N65" s="18"/>
      <c r="O65" s="18"/>
      <c r="P65" s="18"/>
      <c r="Q65" s="18"/>
      <c r="R65" s="18"/>
      <c r="S65" s="18"/>
      <c r="T65" s="18"/>
      <c r="U65" s="18"/>
      <c r="V65" s="18"/>
      <c r="W65" s="18"/>
      <c r="X65" s="18"/>
      <c r="Y65" s="18"/>
    </row>
  </sheetData>
  <mergeCells count="2">
    <mergeCell ref="E30:F31"/>
    <mergeCell ref="G30:H31"/>
  </mergeCells>
  <pageMargins left="0.7" right="0.7" top="0.75" bottom="0.75" header="0.3" footer="0.3"/>
  <pageSetup scale="4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9:Y58"/>
  <sheetViews>
    <sheetView zoomScale="70" zoomScaleNormal="70" workbookViewId="0">
      <selection activeCell="Y64" sqref="A1:Y64"/>
    </sheetView>
  </sheetViews>
  <sheetFormatPr defaultColWidth="9.140625" defaultRowHeight="15" x14ac:dyDescent="0.25"/>
  <cols>
    <col min="1" max="5" width="9.140625" style="1"/>
    <col min="6" max="6" width="21.7109375" style="1" customWidth="1"/>
    <col min="7" max="7" width="23.42578125" style="1" customWidth="1"/>
    <col min="8" max="8" width="27.7109375" style="1" customWidth="1"/>
    <col min="9" max="10" width="9.140625" style="1"/>
    <col min="11" max="11" width="7.28515625" style="1" customWidth="1"/>
    <col min="12" max="12" width="8" style="1" customWidth="1"/>
    <col min="13" max="13" width="8.140625" style="1" customWidth="1"/>
    <col min="14" max="14" width="8.7109375" style="1" customWidth="1"/>
    <col min="15" max="15" width="7.42578125" style="1" customWidth="1"/>
    <col min="16" max="16" width="7.85546875" style="1" customWidth="1"/>
    <col min="17" max="17" width="8" style="1" customWidth="1"/>
    <col min="18" max="18" width="8.7109375" style="1" customWidth="1"/>
    <col min="19" max="19" width="7.7109375" style="1" customWidth="1"/>
    <col min="20" max="20" width="6.7109375" style="1" customWidth="1"/>
    <col min="21" max="21" width="7.85546875" style="1" customWidth="1"/>
    <col min="22" max="22" width="10.42578125" style="1" customWidth="1"/>
    <col min="23" max="23" width="13.7109375" style="1" customWidth="1"/>
    <col min="24" max="24" width="27.28515625" style="1" customWidth="1"/>
    <col min="25" max="25" width="13.42578125" style="1" customWidth="1"/>
    <col min="26" max="261" width="9.140625" style="1"/>
    <col min="262" max="262" width="21.7109375" style="1" customWidth="1"/>
    <col min="263" max="263" width="23.42578125" style="1" customWidth="1"/>
    <col min="264" max="264" width="27.7109375" style="1" customWidth="1"/>
    <col min="265" max="267" width="9.140625" style="1"/>
    <col min="268" max="268" width="13.7109375" style="1" customWidth="1"/>
    <col min="269" max="269" width="12.42578125" style="1" customWidth="1"/>
    <col min="270" max="272" width="11.140625" style="1" customWidth="1"/>
    <col min="273" max="273" width="12.28515625" style="1" customWidth="1"/>
    <col min="274" max="274" width="13" style="1" customWidth="1"/>
    <col min="275" max="275" width="11.42578125" style="1" customWidth="1"/>
    <col min="276" max="276" width="11.140625" style="1" customWidth="1"/>
    <col min="277" max="277" width="12.28515625" style="1" customWidth="1"/>
    <col min="278" max="278" width="10.42578125" style="1" customWidth="1"/>
    <col min="279" max="279" width="13.7109375" style="1" customWidth="1"/>
    <col min="280" max="280" width="27.28515625" style="1" customWidth="1"/>
    <col min="281" max="281" width="13.42578125" style="1" customWidth="1"/>
    <col min="282" max="517" width="9.140625" style="1"/>
    <col min="518" max="518" width="21.7109375" style="1" customWidth="1"/>
    <col min="519" max="519" width="23.42578125" style="1" customWidth="1"/>
    <col min="520" max="520" width="27.7109375" style="1" customWidth="1"/>
    <col min="521" max="523" width="9.140625" style="1"/>
    <col min="524" max="524" width="13.7109375" style="1" customWidth="1"/>
    <col min="525" max="525" width="12.42578125" style="1" customWidth="1"/>
    <col min="526" max="528" width="11.140625" style="1" customWidth="1"/>
    <col min="529" max="529" width="12.28515625" style="1" customWidth="1"/>
    <col min="530" max="530" width="13" style="1" customWidth="1"/>
    <col min="531" max="531" width="11.42578125" style="1" customWidth="1"/>
    <col min="532" max="532" width="11.140625" style="1" customWidth="1"/>
    <col min="533" max="533" width="12.28515625" style="1" customWidth="1"/>
    <col min="534" max="534" width="10.42578125" style="1" customWidth="1"/>
    <col min="535" max="535" width="13.7109375" style="1" customWidth="1"/>
    <col min="536" max="536" width="27.28515625" style="1" customWidth="1"/>
    <col min="537" max="537" width="13.42578125" style="1" customWidth="1"/>
    <col min="538" max="773" width="9.140625" style="1"/>
    <col min="774" max="774" width="21.7109375" style="1" customWidth="1"/>
    <col min="775" max="775" width="23.42578125" style="1" customWidth="1"/>
    <col min="776" max="776" width="27.7109375" style="1" customWidth="1"/>
    <col min="777" max="779" width="9.140625" style="1"/>
    <col min="780" max="780" width="13.7109375" style="1" customWidth="1"/>
    <col min="781" max="781" width="12.42578125" style="1" customWidth="1"/>
    <col min="782" max="784" width="11.140625" style="1" customWidth="1"/>
    <col min="785" max="785" width="12.28515625" style="1" customWidth="1"/>
    <col min="786" max="786" width="13" style="1" customWidth="1"/>
    <col min="787" max="787" width="11.42578125" style="1" customWidth="1"/>
    <col min="788" max="788" width="11.140625" style="1" customWidth="1"/>
    <col min="789" max="789" width="12.28515625" style="1" customWidth="1"/>
    <col min="790" max="790" width="10.42578125" style="1" customWidth="1"/>
    <col min="791" max="791" width="13.7109375" style="1" customWidth="1"/>
    <col min="792" max="792" width="27.28515625" style="1" customWidth="1"/>
    <col min="793" max="793" width="13.42578125" style="1" customWidth="1"/>
    <col min="794" max="1029" width="9.140625" style="1"/>
    <col min="1030" max="1030" width="21.7109375" style="1" customWidth="1"/>
    <col min="1031" max="1031" width="23.42578125" style="1" customWidth="1"/>
    <col min="1032" max="1032" width="27.7109375" style="1" customWidth="1"/>
    <col min="1033" max="1035" width="9.140625" style="1"/>
    <col min="1036" max="1036" width="13.7109375" style="1" customWidth="1"/>
    <col min="1037" max="1037" width="12.42578125" style="1" customWidth="1"/>
    <col min="1038" max="1040" width="11.140625" style="1" customWidth="1"/>
    <col min="1041" max="1041" width="12.28515625" style="1" customWidth="1"/>
    <col min="1042" max="1042" width="13" style="1" customWidth="1"/>
    <col min="1043" max="1043" width="11.42578125" style="1" customWidth="1"/>
    <col min="1044" max="1044" width="11.140625" style="1" customWidth="1"/>
    <col min="1045" max="1045" width="12.28515625" style="1" customWidth="1"/>
    <col min="1046" max="1046" width="10.42578125" style="1" customWidth="1"/>
    <col min="1047" max="1047" width="13.7109375" style="1" customWidth="1"/>
    <col min="1048" max="1048" width="27.28515625" style="1" customWidth="1"/>
    <col min="1049" max="1049" width="13.42578125" style="1" customWidth="1"/>
    <col min="1050" max="1285" width="9.140625" style="1"/>
    <col min="1286" max="1286" width="21.7109375" style="1" customWidth="1"/>
    <col min="1287" max="1287" width="23.42578125" style="1" customWidth="1"/>
    <col min="1288" max="1288" width="27.7109375" style="1" customWidth="1"/>
    <col min="1289" max="1291" width="9.140625" style="1"/>
    <col min="1292" max="1292" width="13.7109375" style="1" customWidth="1"/>
    <col min="1293" max="1293" width="12.42578125" style="1" customWidth="1"/>
    <col min="1294" max="1296" width="11.140625" style="1" customWidth="1"/>
    <col min="1297" max="1297" width="12.28515625" style="1" customWidth="1"/>
    <col min="1298" max="1298" width="13" style="1" customWidth="1"/>
    <col min="1299" max="1299" width="11.42578125" style="1" customWidth="1"/>
    <col min="1300" max="1300" width="11.140625" style="1" customWidth="1"/>
    <col min="1301" max="1301" width="12.28515625" style="1" customWidth="1"/>
    <col min="1302" max="1302" width="10.42578125" style="1" customWidth="1"/>
    <col min="1303" max="1303" width="13.7109375" style="1" customWidth="1"/>
    <col min="1304" max="1304" width="27.28515625" style="1" customWidth="1"/>
    <col min="1305" max="1305" width="13.42578125" style="1" customWidth="1"/>
    <col min="1306" max="1541" width="9.140625" style="1"/>
    <col min="1542" max="1542" width="21.7109375" style="1" customWidth="1"/>
    <col min="1543" max="1543" width="23.42578125" style="1" customWidth="1"/>
    <col min="1544" max="1544" width="27.7109375" style="1" customWidth="1"/>
    <col min="1545" max="1547" width="9.140625" style="1"/>
    <col min="1548" max="1548" width="13.7109375" style="1" customWidth="1"/>
    <col min="1549" max="1549" width="12.42578125" style="1" customWidth="1"/>
    <col min="1550" max="1552" width="11.140625" style="1" customWidth="1"/>
    <col min="1553" max="1553" width="12.28515625" style="1" customWidth="1"/>
    <col min="1554" max="1554" width="13" style="1" customWidth="1"/>
    <col min="1555" max="1555" width="11.42578125" style="1" customWidth="1"/>
    <col min="1556" max="1556" width="11.140625" style="1" customWidth="1"/>
    <col min="1557" max="1557" width="12.28515625" style="1" customWidth="1"/>
    <col min="1558" max="1558" width="10.42578125" style="1" customWidth="1"/>
    <col min="1559" max="1559" width="13.7109375" style="1" customWidth="1"/>
    <col min="1560" max="1560" width="27.28515625" style="1" customWidth="1"/>
    <col min="1561" max="1561" width="13.42578125" style="1" customWidth="1"/>
    <col min="1562" max="1797" width="9.140625" style="1"/>
    <col min="1798" max="1798" width="21.7109375" style="1" customWidth="1"/>
    <col min="1799" max="1799" width="23.42578125" style="1" customWidth="1"/>
    <col min="1800" max="1800" width="27.7109375" style="1" customWidth="1"/>
    <col min="1801" max="1803" width="9.140625" style="1"/>
    <col min="1804" max="1804" width="13.7109375" style="1" customWidth="1"/>
    <col min="1805" max="1805" width="12.42578125" style="1" customWidth="1"/>
    <col min="1806" max="1808" width="11.140625" style="1" customWidth="1"/>
    <col min="1809" max="1809" width="12.28515625" style="1" customWidth="1"/>
    <col min="1810" max="1810" width="13" style="1" customWidth="1"/>
    <col min="1811" max="1811" width="11.42578125" style="1" customWidth="1"/>
    <col min="1812" max="1812" width="11.140625" style="1" customWidth="1"/>
    <col min="1813" max="1813" width="12.28515625" style="1" customWidth="1"/>
    <col min="1814" max="1814" width="10.42578125" style="1" customWidth="1"/>
    <col min="1815" max="1815" width="13.7109375" style="1" customWidth="1"/>
    <col min="1816" max="1816" width="27.28515625" style="1" customWidth="1"/>
    <col min="1817" max="1817" width="13.42578125" style="1" customWidth="1"/>
    <col min="1818" max="2053" width="9.140625" style="1"/>
    <col min="2054" max="2054" width="21.7109375" style="1" customWidth="1"/>
    <col min="2055" max="2055" width="23.42578125" style="1" customWidth="1"/>
    <col min="2056" max="2056" width="27.7109375" style="1" customWidth="1"/>
    <col min="2057" max="2059" width="9.140625" style="1"/>
    <col min="2060" max="2060" width="13.7109375" style="1" customWidth="1"/>
    <col min="2061" max="2061" width="12.42578125" style="1" customWidth="1"/>
    <col min="2062" max="2064" width="11.140625" style="1" customWidth="1"/>
    <col min="2065" max="2065" width="12.28515625" style="1" customWidth="1"/>
    <col min="2066" max="2066" width="13" style="1" customWidth="1"/>
    <col min="2067" max="2067" width="11.42578125" style="1" customWidth="1"/>
    <col min="2068" max="2068" width="11.140625" style="1" customWidth="1"/>
    <col min="2069" max="2069" width="12.28515625" style="1" customWidth="1"/>
    <col min="2070" max="2070" width="10.42578125" style="1" customWidth="1"/>
    <col min="2071" max="2071" width="13.7109375" style="1" customWidth="1"/>
    <col min="2072" max="2072" width="27.28515625" style="1" customWidth="1"/>
    <col min="2073" max="2073" width="13.42578125" style="1" customWidth="1"/>
    <col min="2074" max="2309" width="9.140625" style="1"/>
    <col min="2310" max="2310" width="21.7109375" style="1" customWidth="1"/>
    <col min="2311" max="2311" width="23.42578125" style="1" customWidth="1"/>
    <col min="2312" max="2312" width="27.7109375" style="1" customWidth="1"/>
    <col min="2313" max="2315" width="9.140625" style="1"/>
    <col min="2316" max="2316" width="13.7109375" style="1" customWidth="1"/>
    <col min="2317" max="2317" width="12.42578125" style="1" customWidth="1"/>
    <col min="2318" max="2320" width="11.140625" style="1" customWidth="1"/>
    <col min="2321" max="2321" width="12.28515625" style="1" customWidth="1"/>
    <col min="2322" max="2322" width="13" style="1" customWidth="1"/>
    <col min="2323" max="2323" width="11.42578125" style="1" customWidth="1"/>
    <col min="2324" max="2324" width="11.140625" style="1" customWidth="1"/>
    <col min="2325" max="2325" width="12.28515625" style="1" customWidth="1"/>
    <col min="2326" max="2326" width="10.42578125" style="1" customWidth="1"/>
    <col min="2327" max="2327" width="13.7109375" style="1" customWidth="1"/>
    <col min="2328" max="2328" width="27.28515625" style="1" customWidth="1"/>
    <col min="2329" max="2329" width="13.42578125" style="1" customWidth="1"/>
    <col min="2330" max="2565" width="9.140625" style="1"/>
    <col min="2566" max="2566" width="21.7109375" style="1" customWidth="1"/>
    <col min="2567" max="2567" width="23.42578125" style="1" customWidth="1"/>
    <col min="2568" max="2568" width="27.7109375" style="1" customWidth="1"/>
    <col min="2569" max="2571" width="9.140625" style="1"/>
    <col min="2572" max="2572" width="13.7109375" style="1" customWidth="1"/>
    <col min="2573" max="2573" width="12.42578125" style="1" customWidth="1"/>
    <col min="2574" max="2576" width="11.140625" style="1" customWidth="1"/>
    <col min="2577" max="2577" width="12.28515625" style="1" customWidth="1"/>
    <col min="2578" max="2578" width="13" style="1" customWidth="1"/>
    <col min="2579" max="2579" width="11.42578125" style="1" customWidth="1"/>
    <col min="2580" max="2580" width="11.140625" style="1" customWidth="1"/>
    <col min="2581" max="2581" width="12.28515625" style="1" customWidth="1"/>
    <col min="2582" max="2582" width="10.42578125" style="1" customWidth="1"/>
    <col min="2583" max="2583" width="13.7109375" style="1" customWidth="1"/>
    <col min="2584" max="2584" width="27.28515625" style="1" customWidth="1"/>
    <col min="2585" max="2585" width="13.42578125" style="1" customWidth="1"/>
    <col min="2586" max="2821" width="9.140625" style="1"/>
    <col min="2822" max="2822" width="21.7109375" style="1" customWidth="1"/>
    <col min="2823" max="2823" width="23.42578125" style="1" customWidth="1"/>
    <col min="2824" max="2824" width="27.7109375" style="1" customWidth="1"/>
    <col min="2825" max="2827" width="9.140625" style="1"/>
    <col min="2828" max="2828" width="13.7109375" style="1" customWidth="1"/>
    <col min="2829" max="2829" width="12.42578125" style="1" customWidth="1"/>
    <col min="2830" max="2832" width="11.140625" style="1" customWidth="1"/>
    <col min="2833" max="2833" width="12.28515625" style="1" customWidth="1"/>
    <col min="2834" max="2834" width="13" style="1" customWidth="1"/>
    <col min="2835" max="2835" width="11.42578125" style="1" customWidth="1"/>
    <col min="2836" max="2836" width="11.140625" style="1" customWidth="1"/>
    <col min="2837" max="2837" width="12.28515625" style="1" customWidth="1"/>
    <col min="2838" max="2838" width="10.42578125" style="1" customWidth="1"/>
    <col min="2839" max="2839" width="13.7109375" style="1" customWidth="1"/>
    <col min="2840" max="2840" width="27.28515625" style="1" customWidth="1"/>
    <col min="2841" max="2841" width="13.42578125" style="1" customWidth="1"/>
    <col min="2842" max="3077" width="9.140625" style="1"/>
    <col min="3078" max="3078" width="21.7109375" style="1" customWidth="1"/>
    <col min="3079" max="3079" width="23.42578125" style="1" customWidth="1"/>
    <col min="3080" max="3080" width="27.7109375" style="1" customWidth="1"/>
    <col min="3081" max="3083" width="9.140625" style="1"/>
    <col min="3084" max="3084" width="13.7109375" style="1" customWidth="1"/>
    <col min="3085" max="3085" width="12.42578125" style="1" customWidth="1"/>
    <col min="3086" max="3088" width="11.140625" style="1" customWidth="1"/>
    <col min="3089" max="3089" width="12.28515625" style="1" customWidth="1"/>
    <col min="3090" max="3090" width="13" style="1" customWidth="1"/>
    <col min="3091" max="3091" width="11.42578125" style="1" customWidth="1"/>
    <col min="3092" max="3092" width="11.140625" style="1" customWidth="1"/>
    <col min="3093" max="3093" width="12.28515625" style="1" customWidth="1"/>
    <col min="3094" max="3094" width="10.42578125" style="1" customWidth="1"/>
    <col min="3095" max="3095" width="13.7109375" style="1" customWidth="1"/>
    <col min="3096" max="3096" width="27.28515625" style="1" customWidth="1"/>
    <col min="3097" max="3097" width="13.42578125" style="1" customWidth="1"/>
    <col min="3098" max="3333" width="9.140625" style="1"/>
    <col min="3334" max="3334" width="21.7109375" style="1" customWidth="1"/>
    <col min="3335" max="3335" width="23.42578125" style="1" customWidth="1"/>
    <col min="3336" max="3336" width="27.7109375" style="1" customWidth="1"/>
    <col min="3337" max="3339" width="9.140625" style="1"/>
    <col min="3340" max="3340" width="13.7109375" style="1" customWidth="1"/>
    <col min="3341" max="3341" width="12.42578125" style="1" customWidth="1"/>
    <col min="3342" max="3344" width="11.140625" style="1" customWidth="1"/>
    <col min="3345" max="3345" width="12.28515625" style="1" customWidth="1"/>
    <col min="3346" max="3346" width="13" style="1" customWidth="1"/>
    <col min="3347" max="3347" width="11.42578125" style="1" customWidth="1"/>
    <col min="3348" max="3348" width="11.140625" style="1" customWidth="1"/>
    <col min="3349" max="3349" width="12.28515625" style="1" customWidth="1"/>
    <col min="3350" max="3350" width="10.42578125" style="1" customWidth="1"/>
    <col min="3351" max="3351" width="13.7109375" style="1" customWidth="1"/>
    <col min="3352" max="3352" width="27.28515625" style="1" customWidth="1"/>
    <col min="3353" max="3353" width="13.42578125" style="1" customWidth="1"/>
    <col min="3354" max="3589" width="9.140625" style="1"/>
    <col min="3590" max="3590" width="21.7109375" style="1" customWidth="1"/>
    <col min="3591" max="3591" width="23.42578125" style="1" customWidth="1"/>
    <col min="3592" max="3592" width="27.7109375" style="1" customWidth="1"/>
    <col min="3593" max="3595" width="9.140625" style="1"/>
    <col min="3596" max="3596" width="13.7109375" style="1" customWidth="1"/>
    <col min="3597" max="3597" width="12.42578125" style="1" customWidth="1"/>
    <col min="3598" max="3600" width="11.140625" style="1" customWidth="1"/>
    <col min="3601" max="3601" width="12.28515625" style="1" customWidth="1"/>
    <col min="3602" max="3602" width="13" style="1" customWidth="1"/>
    <col min="3603" max="3603" width="11.42578125" style="1" customWidth="1"/>
    <col min="3604" max="3604" width="11.140625" style="1" customWidth="1"/>
    <col min="3605" max="3605" width="12.28515625" style="1" customWidth="1"/>
    <col min="3606" max="3606" width="10.42578125" style="1" customWidth="1"/>
    <col min="3607" max="3607" width="13.7109375" style="1" customWidth="1"/>
    <col min="3608" max="3608" width="27.28515625" style="1" customWidth="1"/>
    <col min="3609" max="3609" width="13.42578125" style="1" customWidth="1"/>
    <col min="3610" max="3845" width="9.140625" style="1"/>
    <col min="3846" max="3846" width="21.7109375" style="1" customWidth="1"/>
    <col min="3847" max="3847" width="23.42578125" style="1" customWidth="1"/>
    <col min="3848" max="3848" width="27.7109375" style="1" customWidth="1"/>
    <col min="3849" max="3851" width="9.140625" style="1"/>
    <col min="3852" max="3852" width="13.7109375" style="1" customWidth="1"/>
    <col min="3853" max="3853" width="12.42578125" style="1" customWidth="1"/>
    <col min="3854" max="3856" width="11.140625" style="1" customWidth="1"/>
    <col min="3857" max="3857" width="12.28515625" style="1" customWidth="1"/>
    <col min="3858" max="3858" width="13" style="1" customWidth="1"/>
    <col min="3859" max="3859" width="11.42578125" style="1" customWidth="1"/>
    <col min="3860" max="3860" width="11.140625" style="1" customWidth="1"/>
    <col min="3861" max="3861" width="12.28515625" style="1" customWidth="1"/>
    <col min="3862" max="3862" width="10.42578125" style="1" customWidth="1"/>
    <col min="3863" max="3863" width="13.7109375" style="1" customWidth="1"/>
    <col min="3864" max="3864" width="27.28515625" style="1" customWidth="1"/>
    <col min="3865" max="3865" width="13.42578125" style="1" customWidth="1"/>
    <col min="3866" max="4101" width="9.140625" style="1"/>
    <col min="4102" max="4102" width="21.7109375" style="1" customWidth="1"/>
    <col min="4103" max="4103" width="23.42578125" style="1" customWidth="1"/>
    <col min="4104" max="4104" width="27.7109375" style="1" customWidth="1"/>
    <col min="4105" max="4107" width="9.140625" style="1"/>
    <col min="4108" max="4108" width="13.7109375" style="1" customWidth="1"/>
    <col min="4109" max="4109" width="12.42578125" style="1" customWidth="1"/>
    <col min="4110" max="4112" width="11.140625" style="1" customWidth="1"/>
    <col min="4113" max="4113" width="12.28515625" style="1" customWidth="1"/>
    <col min="4114" max="4114" width="13" style="1" customWidth="1"/>
    <col min="4115" max="4115" width="11.42578125" style="1" customWidth="1"/>
    <col min="4116" max="4116" width="11.140625" style="1" customWidth="1"/>
    <col min="4117" max="4117" width="12.28515625" style="1" customWidth="1"/>
    <col min="4118" max="4118" width="10.42578125" style="1" customWidth="1"/>
    <col min="4119" max="4119" width="13.7109375" style="1" customWidth="1"/>
    <col min="4120" max="4120" width="27.28515625" style="1" customWidth="1"/>
    <col min="4121" max="4121" width="13.42578125" style="1" customWidth="1"/>
    <col min="4122" max="4357" width="9.140625" style="1"/>
    <col min="4358" max="4358" width="21.7109375" style="1" customWidth="1"/>
    <col min="4359" max="4359" width="23.42578125" style="1" customWidth="1"/>
    <col min="4360" max="4360" width="27.7109375" style="1" customWidth="1"/>
    <col min="4361" max="4363" width="9.140625" style="1"/>
    <col min="4364" max="4364" width="13.7109375" style="1" customWidth="1"/>
    <col min="4365" max="4365" width="12.42578125" style="1" customWidth="1"/>
    <col min="4366" max="4368" width="11.140625" style="1" customWidth="1"/>
    <col min="4369" max="4369" width="12.28515625" style="1" customWidth="1"/>
    <col min="4370" max="4370" width="13" style="1" customWidth="1"/>
    <col min="4371" max="4371" width="11.42578125" style="1" customWidth="1"/>
    <col min="4372" max="4372" width="11.140625" style="1" customWidth="1"/>
    <col min="4373" max="4373" width="12.28515625" style="1" customWidth="1"/>
    <col min="4374" max="4374" width="10.42578125" style="1" customWidth="1"/>
    <col min="4375" max="4375" width="13.7109375" style="1" customWidth="1"/>
    <col min="4376" max="4376" width="27.28515625" style="1" customWidth="1"/>
    <col min="4377" max="4377" width="13.42578125" style="1" customWidth="1"/>
    <col min="4378" max="4613" width="9.140625" style="1"/>
    <col min="4614" max="4614" width="21.7109375" style="1" customWidth="1"/>
    <col min="4615" max="4615" width="23.42578125" style="1" customWidth="1"/>
    <col min="4616" max="4616" width="27.7109375" style="1" customWidth="1"/>
    <col min="4617" max="4619" width="9.140625" style="1"/>
    <col min="4620" max="4620" width="13.7109375" style="1" customWidth="1"/>
    <col min="4621" max="4621" width="12.42578125" style="1" customWidth="1"/>
    <col min="4622" max="4624" width="11.140625" style="1" customWidth="1"/>
    <col min="4625" max="4625" width="12.28515625" style="1" customWidth="1"/>
    <col min="4626" max="4626" width="13" style="1" customWidth="1"/>
    <col min="4627" max="4627" width="11.42578125" style="1" customWidth="1"/>
    <col min="4628" max="4628" width="11.140625" style="1" customWidth="1"/>
    <col min="4629" max="4629" width="12.28515625" style="1" customWidth="1"/>
    <col min="4630" max="4630" width="10.42578125" style="1" customWidth="1"/>
    <col min="4631" max="4631" width="13.7109375" style="1" customWidth="1"/>
    <col min="4632" max="4632" width="27.28515625" style="1" customWidth="1"/>
    <col min="4633" max="4633" width="13.42578125" style="1" customWidth="1"/>
    <col min="4634" max="4869" width="9.140625" style="1"/>
    <col min="4870" max="4870" width="21.7109375" style="1" customWidth="1"/>
    <col min="4871" max="4871" width="23.42578125" style="1" customWidth="1"/>
    <col min="4872" max="4872" width="27.7109375" style="1" customWidth="1"/>
    <col min="4873" max="4875" width="9.140625" style="1"/>
    <col min="4876" max="4876" width="13.7109375" style="1" customWidth="1"/>
    <col min="4877" max="4877" width="12.42578125" style="1" customWidth="1"/>
    <col min="4878" max="4880" width="11.140625" style="1" customWidth="1"/>
    <col min="4881" max="4881" width="12.28515625" style="1" customWidth="1"/>
    <col min="4882" max="4882" width="13" style="1" customWidth="1"/>
    <col min="4883" max="4883" width="11.42578125" style="1" customWidth="1"/>
    <col min="4884" max="4884" width="11.140625" style="1" customWidth="1"/>
    <col min="4885" max="4885" width="12.28515625" style="1" customWidth="1"/>
    <col min="4886" max="4886" width="10.42578125" style="1" customWidth="1"/>
    <col min="4887" max="4887" width="13.7109375" style="1" customWidth="1"/>
    <col min="4888" max="4888" width="27.28515625" style="1" customWidth="1"/>
    <col min="4889" max="4889" width="13.42578125" style="1" customWidth="1"/>
    <col min="4890" max="5125" width="9.140625" style="1"/>
    <col min="5126" max="5126" width="21.7109375" style="1" customWidth="1"/>
    <col min="5127" max="5127" width="23.42578125" style="1" customWidth="1"/>
    <col min="5128" max="5128" width="27.7109375" style="1" customWidth="1"/>
    <col min="5129" max="5131" width="9.140625" style="1"/>
    <col min="5132" max="5132" width="13.7109375" style="1" customWidth="1"/>
    <col min="5133" max="5133" width="12.42578125" style="1" customWidth="1"/>
    <col min="5134" max="5136" width="11.140625" style="1" customWidth="1"/>
    <col min="5137" max="5137" width="12.28515625" style="1" customWidth="1"/>
    <col min="5138" max="5138" width="13" style="1" customWidth="1"/>
    <col min="5139" max="5139" width="11.42578125" style="1" customWidth="1"/>
    <col min="5140" max="5140" width="11.140625" style="1" customWidth="1"/>
    <col min="5141" max="5141" width="12.28515625" style="1" customWidth="1"/>
    <col min="5142" max="5142" width="10.42578125" style="1" customWidth="1"/>
    <col min="5143" max="5143" width="13.7109375" style="1" customWidth="1"/>
    <col min="5144" max="5144" width="27.28515625" style="1" customWidth="1"/>
    <col min="5145" max="5145" width="13.42578125" style="1" customWidth="1"/>
    <col min="5146" max="5381" width="9.140625" style="1"/>
    <col min="5382" max="5382" width="21.7109375" style="1" customWidth="1"/>
    <col min="5383" max="5383" width="23.42578125" style="1" customWidth="1"/>
    <col min="5384" max="5384" width="27.7109375" style="1" customWidth="1"/>
    <col min="5385" max="5387" width="9.140625" style="1"/>
    <col min="5388" max="5388" width="13.7109375" style="1" customWidth="1"/>
    <col min="5389" max="5389" width="12.42578125" style="1" customWidth="1"/>
    <col min="5390" max="5392" width="11.140625" style="1" customWidth="1"/>
    <col min="5393" max="5393" width="12.28515625" style="1" customWidth="1"/>
    <col min="5394" max="5394" width="13" style="1" customWidth="1"/>
    <col min="5395" max="5395" width="11.42578125" style="1" customWidth="1"/>
    <col min="5396" max="5396" width="11.140625" style="1" customWidth="1"/>
    <col min="5397" max="5397" width="12.28515625" style="1" customWidth="1"/>
    <col min="5398" max="5398" width="10.42578125" style="1" customWidth="1"/>
    <col min="5399" max="5399" width="13.7109375" style="1" customWidth="1"/>
    <col min="5400" max="5400" width="27.28515625" style="1" customWidth="1"/>
    <col min="5401" max="5401" width="13.42578125" style="1" customWidth="1"/>
    <col min="5402" max="5637" width="9.140625" style="1"/>
    <col min="5638" max="5638" width="21.7109375" style="1" customWidth="1"/>
    <col min="5639" max="5639" width="23.42578125" style="1" customWidth="1"/>
    <col min="5640" max="5640" width="27.7109375" style="1" customWidth="1"/>
    <col min="5641" max="5643" width="9.140625" style="1"/>
    <col min="5644" max="5644" width="13.7109375" style="1" customWidth="1"/>
    <col min="5645" max="5645" width="12.42578125" style="1" customWidth="1"/>
    <col min="5646" max="5648" width="11.140625" style="1" customWidth="1"/>
    <col min="5649" max="5649" width="12.28515625" style="1" customWidth="1"/>
    <col min="5650" max="5650" width="13" style="1" customWidth="1"/>
    <col min="5651" max="5651" width="11.42578125" style="1" customWidth="1"/>
    <col min="5652" max="5652" width="11.140625" style="1" customWidth="1"/>
    <col min="5653" max="5653" width="12.28515625" style="1" customWidth="1"/>
    <col min="5654" max="5654" width="10.42578125" style="1" customWidth="1"/>
    <col min="5655" max="5655" width="13.7109375" style="1" customWidth="1"/>
    <col min="5656" max="5656" width="27.28515625" style="1" customWidth="1"/>
    <col min="5657" max="5657" width="13.42578125" style="1" customWidth="1"/>
    <col min="5658" max="5893" width="9.140625" style="1"/>
    <col min="5894" max="5894" width="21.7109375" style="1" customWidth="1"/>
    <col min="5895" max="5895" width="23.42578125" style="1" customWidth="1"/>
    <col min="5896" max="5896" width="27.7109375" style="1" customWidth="1"/>
    <col min="5897" max="5899" width="9.140625" style="1"/>
    <col min="5900" max="5900" width="13.7109375" style="1" customWidth="1"/>
    <col min="5901" max="5901" width="12.42578125" style="1" customWidth="1"/>
    <col min="5902" max="5904" width="11.140625" style="1" customWidth="1"/>
    <col min="5905" max="5905" width="12.28515625" style="1" customWidth="1"/>
    <col min="5906" max="5906" width="13" style="1" customWidth="1"/>
    <col min="5907" max="5907" width="11.42578125" style="1" customWidth="1"/>
    <col min="5908" max="5908" width="11.140625" style="1" customWidth="1"/>
    <col min="5909" max="5909" width="12.28515625" style="1" customWidth="1"/>
    <col min="5910" max="5910" width="10.42578125" style="1" customWidth="1"/>
    <col min="5911" max="5911" width="13.7109375" style="1" customWidth="1"/>
    <col min="5912" max="5912" width="27.28515625" style="1" customWidth="1"/>
    <col min="5913" max="5913" width="13.42578125" style="1" customWidth="1"/>
    <col min="5914" max="6149" width="9.140625" style="1"/>
    <col min="6150" max="6150" width="21.7109375" style="1" customWidth="1"/>
    <col min="6151" max="6151" width="23.42578125" style="1" customWidth="1"/>
    <col min="6152" max="6152" width="27.7109375" style="1" customWidth="1"/>
    <col min="6153" max="6155" width="9.140625" style="1"/>
    <col min="6156" max="6156" width="13.7109375" style="1" customWidth="1"/>
    <col min="6157" max="6157" width="12.42578125" style="1" customWidth="1"/>
    <col min="6158" max="6160" width="11.140625" style="1" customWidth="1"/>
    <col min="6161" max="6161" width="12.28515625" style="1" customWidth="1"/>
    <col min="6162" max="6162" width="13" style="1" customWidth="1"/>
    <col min="6163" max="6163" width="11.42578125" style="1" customWidth="1"/>
    <col min="6164" max="6164" width="11.140625" style="1" customWidth="1"/>
    <col min="6165" max="6165" width="12.28515625" style="1" customWidth="1"/>
    <col min="6166" max="6166" width="10.42578125" style="1" customWidth="1"/>
    <col min="6167" max="6167" width="13.7109375" style="1" customWidth="1"/>
    <col min="6168" max="6168" width="27.28515625" style="1" customWidth="1"/>
    <col min="6169" max="6169" width="13.42578125" style="1" customWidth="1"/>
    <col min="6170" max="6405" width="9.140625" style="1"/>
    <col min="6406" max="6406" width="21.7109375" style="1" customWidth="1"/>
    <col min="6407" max="6407" width="23.42578125" style="1" customWidth="1"/>
    <col min="6408" max="6408" width="27.7109375" style="1" customWidth="1"/>
    <col min="6409" max="6411" width="9.140625" style="1"/>
    <col min="6412" max="6412" width="13.7109375" style="1" customWidth="1"/>
    <col min="6413" max="6413" width="12.42578125" style="1" customWidth="1"/>
    <col min="6414" max="6416" width="11.140625" style="1" customWidth="1"/>
    <col min="6417" max="6417" width="12.28515625" style="1" customWidth="1"/>
    <col min="6418" max="6418" width="13" style="1" customWidth="1"/>
    <col min="6419" max="6419" width="11.42578125" style="1" customWidth="1"/>
    <col min="6420" max="6420" width="11.140625" style="1" customWidth="1"/>
    <col min="6421" max="6421" width="12.28515625" style="1" customWidth="1"/>
    <col min="6422" max="6422" width="10.42578125" style="1" customWidth="1"/>
    <col min="6423" max="6423" width="13.7109375" style="1" customWidth="1"/>
    <col min="6424" max="6424" width="27.28515625" style="1" customWidth="1"/>
    <col min="6425" max="6425" width="13.42578125" style="1" customWidth="1"/>
    <col min="6426" max="6661" width="9.140625" style="1"/>
    <col min="6662" max="6662" width="21.7109375" style="1" customWidth="1"/>
    <col min="6663" max="6663" width="23.42578125" style="1" customWidth="1"/>
    <col min="6664" max="6664" width="27.7109375" style="1" customWidth="1"/>
    <col min="6665" max="6667" width="9.140625" style="1"/>
    <col min="6668" max="6668" width="13.7109375" style="1" customWidth="1"/>
    <col min="6669" max="6669" width="12.42578125" style="1" customWidth="1"/>
    <col min="6670" max="6672" width="11.140625" style="1" customWidth="1"/>
    <col min="6673" max="6673" width="12.28515625" style="1" customWidth="1"/>
    <col min="6674" max="6674" width="13" style="1" customWidth="1"/>
    <col min="6675" max="6675" width="11.42578125" style="1" customWidth="1"/>
    <col min="6676" max="6676" width="11.140625" style="1" customWidth="1"/>
    <col min="6677" max="6677" width="12.28515625" style="1" customWidth="1"/>
    <col min="6678" max="6678" width="10.42578125" style="1" customWidth="1"/>
    <col min="6679" max="6679" width="13.7109375" style="1" customWidth="1"/>
    <col min="6680" max="6680" width="27.28515625" style="1" customWidth="1"/>
    <col min="6681" max="6681" width="13.42578125" style="1" customWidth="1"/>
    <col min="6682" max="6917" width="9.140625" style="1"/>
    <col min="6918" max="6918" width="21.7109375" style="1" customWidth="1"/>
    <col min="6919" max="6919" width="23.42578125" style="1" customWidth="1"/>
    <col min="6920" max="6920" width="27.7109375" style="1" customWidth="1"/>
    <col min="6921" max="6923" width="9.140625" style="1"/>
    <col min="6924" max="6924" width="13.7109375" style="1" customWidth="1"/>
    <col min="6925" max="6925" width="12.42578125" style="1" customWidth="1"/>
    <col min="6926" max="6928" width="11.140625" style="1" customWidth="1"/>
    <col min="6929" max="6929" width="12.28515625" style="1" customWidth="1"/>
    <col min="6930" max="6930" width="13" style="1" customWidth="1"/>
    <col min="6931" max="6931" width="11.42578125" style="1" customWidth="1"/>
    <col min="6932" max="6932" width="11.140625" style="1" customWidth="1"/>
    <col min="6933" max="6933" width="12.28515625" style="1" customWidth="1"/>
    <col min="6934" max="6934" width="10.42578125" style="1" customWidth="1"/>
    <col min="6935" max="6935" width="13.7109375" style="1" customWidth="1"/>
    <col min="6936" max="6936" width="27.28515625" style="1" customWidth="1"/>
    <col min="6937" max="6937" width="13.42578125" style="1" customWidth="1"/>
    <col min="6938" max="7173" width="9.140625" style="1"/>
    <col min="7174" max="7174" width="21.7109375" style="1" customWidth="1"/>
    <col min="7175" max="7175" width="23.42578125" style="1" customWidth="1"/>
    <col min="7176" max="7176" width="27.7109375" style="1" customWidth="1"/>
    <col min="7177" max="7179" width="9.140625" style="1"/>
    <col min="7180" max="7180" width="13.7109375" style="1" customWidth="1"/>
    <col min="7181" max="7181" width="12.42578125" style="1" customWidth="1"/>
    <col min="7182" max="7184" width="11.140625" style="1" customWidth="1"/>
    <col min="7185" max="7185" width="12.28515625" style="1" customWidth="1"/>
    <col min="7186" max="7186" width="13" style="1" customWidth="1"/>
    <col min="7187" max="7187" width="11.42578125" style="1" customWidth="1"/>
    <col min="7188" max="7188" width="11.140625" style="1" customWidth="1"/>
    <col min="7189" max="7189" width="12.28515625" style="1" customWidth="1"/>
    <col min="7190" max="7190" width="10.42578125" style="1" customWidth="1"/>
    <col min="7191" max="7191" width="13.7109375" style="1" customWidth="1"/>
    <col min="7192" max="7192" width="27.28515625" style="1" customWidth="1"/>
    <col min="7193" max="7193" width="13.42578125" style="1" customWidth="1"/>
    <col min="7194" max="7429" width="9.140625" style="1"/>
    <col min="7430" max="7430" width="21.7109375" style="1" customWidth="1"/>
    <col min="7431" max="7431" width="23.42578125" style="1" customWidth="1"/>
    <col min="7432" max="7432" width="27.7109375" style="1" customWidth="1"/>
    <col min="7433" max="7435" width="9.140625" style="1"/>
    <col min="7436" max="7436" width="13.7109375" style="1" customWidth="1"/>
    <col min="7437" max="7437" width="12.42578125" style="1" customWidth="1"/>
    <col min="7438" max="7440" width="11.140625" style="1" customWidth="1"/>
    <col min="7441" max="7441" width="12.28515625" style="1" customWidth="1"/>
    <col min="7442" max="7442" width="13" style="1" customWidth="1"/>
    <col min="7443" max="7443" width="11.42578125" style="1" customWidth="1"/>
    <col min="7444" max="7444" width="11.140625" style="1" customWidth="1"/>
    <col min="7445" max="7445" width="12.28515625" style="1" customWidth="1"/>
    <col min="7446" max="7446" width="10.42578125" style="1" customWidth="1"/>
    <col min="7447" max="7447" width="13.7109375" style="1" customWidth="1"/>
    <col min="7448" max="7448" width="27.28515625" style="1" customWidth="1"/>
    <col min="7449" max="7449" width="13.42578125" style="1" customWidth="1"/>
    <col min="7450" max="7685" width="9.140625" style="1"/>
    <col min="7686" max="7686" width="21.7109375" style="1" customWidth="1"/>
    <col min="7687" max="7687" width="23.42578125" style="1" customWidth="1"/>
    <col min="7688" max="7688" width="27.7109375" style="1" customWidth="1"/>
    <col min="7689" max="7691" width="9.140625" style="1"/>
    <col min="7692" max="7692" width="13.7109375" style="1" customWidth="1"/>
    <col min="7693" max="7693" width="12.42578125" style="1" customWidth="1"/>
    <col min="7694" max="7696" width="11.140625" style="1" customWidth="1"/>
    <col min="7697" max="7697" width="12.28515625" style="1" customWidth="1"/>
    <col min="7698" max="7698" width="13" style="1" customWidth="1"/>
    <col min="7699" max="7699" width="11.42578125" style="1" customWidth="1"/>
    <col min="7700" max="7700" width="11.140625" style="1" customWidth="1"/>
    <col min="7701" max="7701" width="12.28515625" style="1" customWidth="1"/>
    <col min="7702" max="7702" width="10.42578125" style="1" customWidth="1"/>
    <col min="7703" max="7703" width="13.7109375" style="1" customWidth="1"/>
    <col min="7704" max="7704" width="27.28515625" style="1" customWidth="1"/>
    <col min="7705" max="7705" width="13.42578125" style="1" customWidth="1"/>
    <col min="7706" max="7941" width="9.140625" style="1"/>
    <col min="7942" max="7942" width="21.7109375" style="1" customWidth="1"/>
    <col min="7943" max="7943" width="23.42578125" style="1" customWidth="1"/>
    <col min="7944" max="7944" width="27.7109375" style="1" customWidth="1"/>
    <col min="7945" max="7947" width="9.140625" style="1"/>
    <col min="7948" max="7948" width="13.7109375" style="1" customWidth="1"/>
    <col min="7949" max="7949" width="12.42578125" style="1" customWidth="1"/>
    <col min="7950" max="7952" width="11.140625" style="1" customWidth="1"/>
    <col min="7953" max="7953" width="12.28515625" style="1" customWidth="1"/>
    <col min="7954" max="7954" width="13" style="1" customWidth="1"/>
    <col min="7955" max="7955" width="11.42578125" style="1" customWidth="1"/>
    <col min="7956" max="7956" width="11.140625" style="1" customWidth="1"/>
    <col min="7957" max="7957" width="12.28515625" style="1" customWidth="1"/>
    <col min="7958" max="7958" width="10.42578125" style="1" customWidth="1"/>
    <col min="7959" max="7959" width="13.7109375" style="1" customWidth="1"/>
    <col min="7960" max="7960" width="27.28515625" style="1" customWidth="1"/>
    <col min="7961" max="7961" width="13.42578125" style="1" customWidth="1"/>
    <col min="7962" max="8197" width="9.140625" style="1"/>
    <col min="8198" max="8198" width="21.7109375" style="1" customWidth="1"/>
    <col min="8199" max="8199" width="23.42578125" style="1" customWidth="1"/>
    <col min="8200" max="8200" width="27.7109375" style="1" customWidth="1"/>
    <col min="8201" max="8203" width="9.140625" style="1"/>
    <col min="8204" max="8204" width="13.7109375" style="1" customWidth="1"/>
    <col min="8205" max="8205" width="12.42578125" style="1" customWidth="1"/>
    <col min="8206" max="8208" width="11.140625" style="1" customWidth="1"/>
    <col min="8209" max="8209" width="12.28515625" style="1" customWidth="1"/>
    <col min="8210" max="8210" width="13" style="1" customWidth="1"/>
    <col min="8211" max="8211" width="11.42578125" style="1" customWidth="1"/>
    <col min="8212" max="8212" width="11.140625" style="1" customWidth="1"/>
    <col min="8213" max="8213" width="12.28515625" style="1" customWidth="1"/>
    <col min="8214" max="8214" width="10.42578125" style="1" customWidth="1"/>
    <col min="8215" max="8215" width="13.7109375" style="1" customWidth="1"/>
    <col min="8216" max="8216" width="27.28515625" style="1" customWidth="1"/>
    <col min="8217" max="8217" width="13.42578125" style="1" customWidth="1"/>
    <col min="8218" max="8453" width="9.140625" style="1"/>
    <col min="8454" max="8454" width="21.7109375" style="1" customWidth="1"/>
    <col min="8455" max="8455" width="23.42578125" style="1" customWidth="1"/>
    <col min="8456" max="8456" width="27.7109375" style="1" customWidth="1"/>
    <col min="8457" max="8459" width="9.140625" style="1"/>
    <col min="8460" max="8460" width="13.7109375" style="1" customWidth="1"/>
    <col min="8461" max="8461" width="12.42578125" style="1" customWidth="1"/>
    <col min="8462" max="8464" width="11.140625" style="1" customWidth="1"/>
    <col min="8465" max="8465" width="12.28515625" style="1" customWidth="1"/>
    <col min="8466" max="8466" width="13" style="1" customWidth="1"/>
    <col min="8467" max="8467" width="11.42578125" style="1" customWidth="1"/>
    <col min="8468" max="8468" width="11.140625" style="1" customWidth="1"/>
    <col min="8469" max="8469" width="12.28515625" style="1" customWidth="1"/>
    <col min="8470" max="8470" width="10.42578125" style="1" customWidth="1"/>
    <col min="8471" max="8471" width="13.7109375" style="1" customWidth="1"/>
    <col min="8472" max="8472" width="27.28515625" style="1" customWidth="1"/>
    <col min="8473" max="8473" width="13.42578125" style="1" customWidth="1"/>
    <col min="8474" max="8709" width="9.140625" style="1"/>
    <col min="8710" max="8710" width="21.7109375" style="1" customWidth="1"/>
    <col min="8711" max="8711" width="23.42578125" style="1" customWidth="1"/>
    <col min="8712" max="8712" width="27.7109375" style="1" customWidth="1"/>
    <col min="8713" max="8715" width="9.140625" style="1"/>
    <col min="8716" max="8716" width="13.7109375" style="1" customWidth="1"/>
    <col min="8717" max="8717" width="12.42578125" style="1" customWidth="1"/>
    <col min="8718" max="8720" width="11.140625" style="1" customWidth="1"/>
    <col min="8721" max="8721" width="12.28515625" style="1" customWidth="1"/>
    <col min="8722" max="8722" width="13" style="1" customWidth="1"/>
    <col min="8723" max="8723" width="11.42578125" style="1" customWidth="1"/>
    <col min="8724" max="8724" width="11.140625" style="1" customWidth="1"/>
    <col min="8725" max="8725" width="12.28515625" style="1" customWidth="1"/>
    <col min="8726" max="8726" width="10.42578125" style="1" customWidth="1"/>
    <col min="8727" max="8727" width="13.7109375" style="1" customWidth="1"/>
    <col min="8728" max="8728" width="27.28515625" style="1" customWidth="1"/>
    <col min="8729" max="8729" width="13.42578125" style="1" customWidth="1"/>
    <col min="8730" max="8965" width="9.140625" style="1"/>
    <col min="8966" max="8966" width="21.7109375" style="1" customWidth="1"/>
    <col min="8967" max="8967" width="23.42578125" style="1" customWidth="1"/>
    <col min="8968" max="8968" width="27.7109375" style="1" customWidth="1"/>
    <col min="8969" max="8971" width="9.140625" style="1"/>
    <col min="8972" max="8972" width="13.7109375" style="1" customWidth="1"/>
    <col min="8973" max="8973" width="12.42578125" style="1" customWidth="1"/>
    <col min="8974" max="8976" width="11.140625" style="1" customWidth="1"/>
    <col min="8977" max="8977" width="12.28515625" style="1" customWidth="1"/>
    <col min="8978" max="8978" width="13" style="1" customWidth="1"/>
    <col min="8979" max="8979" width="11.42578125" style="1" customWidth="1"/>
    <col min="8980" max="8980" width="11.140625" style="1" customWidth="1"/>
    <col min="8981" max="8981" width="12.28515625" style="1" customWidth="1"/>
    <col min="8982" max="8982" width="10.42578125" style="1" customWidth="1"/>
    <col min="8983" max="8983" width="13.7109375" style="1" customWidth="1"/>
    <col min="8984" max="8984" width="27.28515625" style="1" customWidth="1"/>
    <col min="8985" max="8985" width="13.42578125" style="1" customWidth="1"/>
    <col min="8986" max="9221" width="9.140625" style="1"/>
    <col min="9222" max="9222" width="21.7109375" style="1" customWidth="1"/>
    <col min="9223" max="9223" width="23.42578125" style="1" customWidth="1"/>
    <col min="9224" max="9224" width="27.7109375" style="1" customWidth="1"/>
    <col min="9225" max="9227" width="9.140625" style="1"/>
    <col min="9228" max="9228" width="13.7109375" style="1" customWidth="1"/>
    <col min="9229" max="9229" width="12.42578125" style="1" customWidth="1"/>
    <col min="9230" max="9232" width="11.140625" style="1" customWidth="1"/>
    <col min="9233" max="9233" width="12.28515625" style="1" customWidth="1"/>
    <col min="9234" max="9234" width="13" style="1" customWidth="1"/>
    <col min="9235" max="9235" width="11.42578125" style="1" customWidth="1"/>
    <col min="9236" max="9236" width="11.140625" style="1" customWidth="1"/>
    <col min="9237" max="9237" width="12.28515625" style="1" customWidth="1"/>
    <col min="9238" max="9238" width="10.42578125" style="1" customWidth="1"/>
    <col min="9239" max="9239" width="13.7109375" style="1" customWidth="1"/>
    <col min="9240" max="9240" width="27.28515625" style="1" customWidth="1"/>
    <col min="9241" max="9241" width="13.42578125" style="1" customWidth="1"/>
    <col min="9242" max="9477" width="9.140625" style="1"/>
    <col min="9478" max="9478" width="21.7109375" style="1" customWidth="1"/>
    <col min="9479" max="9479" width="23.42578125" style="1" customWidth="1"/>
    <col min="9480" max="9480" width="27.7109375" style="1" customWidth="1"/>
    <col min="9481" max="9483" width="9.140625" style="1"/>
    <col min="9484" max="9484" width="13.7109375" style="1" customWidth="1"/>
    <col min="9485" max="9485" width="12.42578125" style="1" customWidth="1"/>
    <col min="9486" max="9488" width="11.140625" style="1" customWidth="1"/>
    <col min="9489" max="9489" width="12.28515625" style="1" customWidth="1"/>
    <col min="9490" max="9490" width="13" style="1" customWidth="1"/>
    <col min="9491" max="9491" width="11.42578125" style="1" customWidth="1"/>
    <col min="9492" max="9492" width="11.140625" style="1" customWidth="1"/>
    <col min="9493" max="9493" width="12.28515625" style="1" customWidth="1"/>
    <col min="9494" max="9494" width="10.42578125" style="1" customWidth="1"/>
    <col min="9495" max="9495" width="13.7109375" style="1" customWidth="1"/>
    <col min="9496" max="9496" width="27.28515625" style="1" customWidth="1"/>
    <col min="9497" max="9497" width="13.42578125" style="1" customWidth="1"/>
    <col min="9498" max="9733" width="9.140625" style="1"/>
    <col min="9734" max="9734" width="21.7109375" style="1" customWidth="1"/>
    <col min="9735" max="9735" width="23.42578125" style="1" customWidth="1"/>
    <col min="9736" max="9736" width="27.7109375" style="1" customWidth="1"/>
    <col min="9737" max="9739" width="9.140625" style="1"/>
    <col min="9740" max="9740" width="13.7109375" style="1" customWidth="1"/>
    <col min="9741" max="9741" width="12.42578125" style="1" customWidth="1"/>
    <col min="9742" max="9744" width="11.140625" style="1" customWidth="1"/>
    <col min="9745" max="9745" width="12.28515625" style="1" customWidth="1"/>
    <col min="9746" max="9746" width="13" style="1" customWidth="1"/>
    <col min="9747" max="9747" width="11.42578125" style="1" customWidth="1"/>
    <col min="9748" max="9748" width="11.140625" style="1" customWidth="1"/>
    <col min="9749" max="9749" width="12.28515625" style="1" customWidth="1"/>
    <col min="9750" max="9750" width="10.42578125" style="1" customWidth="1"/>
    <col min="9751" max="9751" width="13.7109375" style="1" customWidth="1"/>
    <col min="9752" max="9752" width="27.28515625" style="1" customWidth="1"/>
    <col min="9753" max="9753" width="13.42578125" style="1" customWidth="1"/>
    <col min="9754" max="9989" width="9.140625" style="1"/>
    <col min="9990" max="9990" width="21.7109375" style="1" customWidth="1"/>
    <col min="9991" max="9991" width="23.42578125" style="1" customWidth="1"/>
    <col min="9992" max="9992" width="27.7109375" style="1" customWidth="1"/>
    <col min="9993" max="9995" width="9.140625" style="1"/>
    <col min="9996" max="9996" width="13.7109375" style="1" customWidth="1"/>
    <col min="9997" max="9997" width="12.42578125" style="1" customWidth="1"/>
    <col min="9998" max="10000" width="11.140625" style="1" customWidth="1"/>
    <col min="10001" max="10001" width="12.28515625" style="1" customWidth="1"/>
    <col min="10002" max="10002" width="13" style="1" customWidth="1"/>
    <col min="10003" max="10003" width="11.42578125" style="1" customWidth="1"/>
    <col min="10004" max="10004" width="11.140625" style="1" customWidth="1"/>
    <col min="10005" max="10005" width="12.28515625" style="1" customWidth="1"/>
    <col min="10006" max="10006" width="10.42578125" style="1" customWidth="1"/>
    <col min="10007" max="10007" width="13.7109375" style="1" customWidth="1"/>
    <col min="10008" max="10008" width="27.28515625" style="1" customWidth="1"/>
    <col min="10009" max="10009" width="13.42578125" style="1" customWidth="1"/>
    <col min="10010" max="10245" width="9.140625" style="1"/>
    <col min="10246" max="10246" width="21.7109375" style="1" customWidth="1"/>
    <col min="10247" max="10247" width="23.42578125" style="1" customWidth="1"/>
    <col min="10248" max="10248" width="27.7109375" style="1" customWidth="1"/>
    <col min="10249" max="10251" width="9.140625" style="1"/>
    <col min="10252" max="10252" width="13.7109375" style="1" customWidth="1"/>
    <col min="10253" max="10253" width="12.42578125" style="1" customWidth="1"/>
    <col min="10254" max="10256" width="11.140625" style="1" customWidth="1"/>
    <col min="10257" max="10257" width="12.28515625" style="1" customWidth="1"/>
    <col min="10258" max="10258" width="13" style="1" customWidth="1"/>
    <col min="10259" max="10259" width="11.42578125" style="1" customWidth="1"/>
    <col min="10260" max="10260" width="11.140625" style="1" customWidth="1"/>
    <col min="10261" max="10261" width="12.28515625" style="1" customWidth="1"/>
    <col min="10262" max="10262" width="10.42578125" style="1" customWidth="1"/>
    <col min="10263" max="10263" width="13.7109375" style="1" customWidth="1"/>
    <col min="10264" max="10264" width="27.28515625" style="1" customWidth="1"/>
    <col min="10265" max="10265" width="13.42578125" style="1" customWidth="1"/>
    <col min="10266" max="10501" width="9.140625" style="1"/>
    <col min="10502" max="10502" width="21.7109375" style="1" customWidth="1"/>
    <col min="10503" max="10503" width="23.42578125" style="1" customWidth="1"/>
    <col min="10504" max="10504" width="27.7109375" style="1" customWidth="1"/>
    <col min="10505" max="10507" width="9.140625" style="1"/>
    <col min="10508" max="10508" width="13.7109375" style="1" customWidth="1"/>
    <col min="10509" max="10509" width="12.42578125" style="1" customWidth="1"/>
    <col min="10510" max="10512" width="11.140625" style="1" customWidth="1"/>
    <col min="10513" max="10513" width="12.28515625" style="1" customWidth="1"/>
    <col min="10514" max="10514" width="13" style="1" customWidth="1"/>
    <col min="10515" max="10515" width="11.42578125" style="1" customWidth="1"/>
    <col min="10516" max="10516" width="11.140625" style="1" customWidth="1"/>
    <col min="10517" max="10517" width="12.28515625" style="1" customWidth="1"/>
    <col min="10518" max="10518" width="10.42578125" style="1" customWidth="1"/>
    <col min="10519" max="10519" width="13.7109375" style="1" customWidth="1"/>
    <col min="10520" max="10520" width="27.28515625" style="1" customWidth="1"/>
    <col min="10521" max="10521" width="13.42578125" style="1" customWidth="1"/>
    <col min="10522" max="10757" width="9.140625" style="1"/>
    <col min="10758" max="10758" width="21.7109375" style="1" customWidth="1"/>
    <col min="10759" max="10759" width="23.42578125" style="1" customWidth="1"/>
    <col min="10760" max="10760" width="27.7109375" style="1" customWidth="1"/>
    <col min="10761" max="10763" width="9.140625" style="1"/>
    <col min="10764" max="10764" width="13.7109375" style="1" customWidth="1"/>
    <col min="10765" max="10765" width="12.42578125" style="1" customWidth="1"/>
    <col min="10766" max="10768" width="11.140625" style="1" customWidth="1"/>
    <col min="10769" max="10769" width="12.28515625" style="1" customWidth="1"/>
    <col min="10770" max="10770" width="13" style="1" customWidth="1"/>
    <col min="10771" max="10771" width="11.42578125" style="1" customWidth="1"/>
    <col min="10772" max="10772" width="11.140625" style="1" customWidth="1"/>
    <col min="10773" max="10773" width="12.28515625" style="1" customWidth="1"/>
    <col min="10774" max="10774" width="10.42578125" style="1" customWidth="1"/>
    <col min="10775" max="10775" width="13.7109375" style="1" customWidth="1"/>
    <col min="10776" max="10776" width="27.28515625" style="1" customWidth="1"/>
    <col min="10777" max="10777" width="13.42578125" style="1" customWidth="1"/>
    <col min="10778" max="11013" width="9.140625" style="1"/>
    <col min="11014" max="11014" width="21.7109375" style="1" customWidth="1"/>
    <col min="11015" max="11015" width="23.42578125" style="1" customWidth="1"/>
    <col min="11016" max="11016" width="27.7109375" style="1" customWidth="1"/>
    <col min="11017" max="11019" width="9.140625" style="1"/>
    <col min="11020" max="11020" width="13.7109375" style="1" customWidth="1"/>
    <col min="11021" max="11021" width="12.42578125" style="1" customWidth="1"/>
    <col min="11022" max="11024" width="11.140625" style="1" customWidth="1"/>
    <col min="11025" max="11025" width="12.28515625" style="1" customWidth="1"/>
    <col min="11026" max="11026" width="13" style="1" customWidth="1"/>
    <col min="11027" max="11027" width="11.42578125" style="1" customWidth="1"/>
    <col min="11028" max="11028" width="11.140625" style="1" customWidth="1"/>
    <col min="11029" max="11029" width="12.28515625" style="1" customWidth="1"/>
    <col min="11030" max="11030" width="10.42578125" style="1" customWidth="1"/>
    <col min="11031" max="11031" width="13.7109375" style="1" customWidth="1"/>
    <col min="11032" max="11032" width="27.28515625" style="1" customWidth="1"/>
    <col min="11033" max="11033" width="13.42578125" style="1" customWidth="1"/>
    <col min="11034" max="11269" width="9.140625" style="1"/>
    <col min="11270" max="11270" width="21.7109375" style="1" customWidth="1"/>
    <col min="11271" max="11271" width="23.42578125" style="1" customWidth="1"/>
    <col min="11272" max="11272" width="27.7109375" style="1" customWidth="1"/>
    <col min="11273" max="11275" width="9.140625" style="1"/>
    <col min="11276" max="11276" width="13.7109375" style="1" customWidth="1"/>
    <col min="11277" max="11277" width="12.42578125" style="1" customWidth="1"/>
    <col min="11278" max="11280" width="11.140625" style="1" customWidth="1"/>
    <col min="11281" max="11281" width="12.28515625" style="1" customWidth="1"/>
    <col min="11282" max="11282" width="13" style="1" customWidth="1"/>
    <col min="11283" max="11283" width="11.42578125" style="1" customWidth="1"/>
    <col min="11284" max="11284" width="11.140625" style="1" customWidth="1"/>
    <col min="11285" max="11285" width="12.28515625" style="1" customWidth="1"/>
    <col min="11286" max="11286" width="10.42578125" style="1" customWidth="1"/>
    <col min="11287" max="11287" width="13.7109375" style="1" customWidth="1"/>
    <col min="11288" max="11288" width="27.28515625" style="1" customWidth="1"/>
    <col min="11289" max="11289" width="13.42578125" style="1" customWidth="1"/>
    <col min="11290" max="11525" width="9.140625" style="1"/>
    <col min="11526" max="11526" width="21.7109375" style="1" customWidth="1"/>
    <col min="11527" max="11527" width="23.42578125" style="1" customWidth="1"/>
    <col min="11528" max="11528" width="27.7109375" style="1" customWidth="1"/>
    <col min="11529" max="11531" width="9.140625" style="1"/>
    <col min="11532" max="11532" width="13.7109375" style="1" customWidth="1"/>
    <col min="11533" max="11533" width="12.42578125" style="1" customWidth="1"/>
    <col min="11534" max="11536" width="11.140625" style="1" customWidth="1"/>
    <col min="11537" max="11537" width="12.28515625" style="1" customWidth="1"/>
    <col min="11538" max="11538" width="13" style="1" customWidth="1"/>
    <col min="11539" max="11539" width="11.42578125" style="1" customWidth="1"/>
    <col min="11540" max="11540" width="11.140625" style="1" customWidth="1"/>
    <col min="11541" max="11541" width="12.28515625" style="1" customWidth="1"/>
    <col min="11542" max="11542" width="10.42578125" style="1" customWidth="1"/>
    <col min="11543" max="11543" width="13.7109375" style="1" customWidth="1"/>
    <col min="11544" max="11544" width="27.28515625" style="1" customWidth="1"/>
    <col min="11545" max="11545" width="13.42578125" style="1" customWidth="1"/>
    <col min="11546" max="11781" width="9.140625" style="1"/>
    <col min="11782" max="11782" width="21.7109375" style="1" customWidth="1"/>
    <col min="11783" max="11783" width="23.42578125" style="1" customWidth="1"/>
    <col min="11784" max="11784" width="27.7109375" style="1" customWidth="1"/>
    <col min="11785" max="11787" width="9.140625" style="1"/>
    <col min="11788" max="11788" width="13.7109375" style="1" customWidth="1"/>
    <col min="11789" max="11789" width="12.42578125" style="1" customWidth="1"/>
    <col min="11790" max="11792" width="11.140625" style="1" customWidth="1"/>
    <col min="11793" max="11793" width="12.28515625" style="1" customWidth="1"/>
    <col min="11794" max="11794" width="13" style="1" customWidth="1"/>
    <col min="11795" max="11795" width="11.42578125" style="1" customWidth="1"/>
    <col min="11796" max="11796" width="11.140625" style="1" customWidth="1"/>
    <col min="11797" max="11797" width="12.28515625" style="1" customWidth="1"/>
    <col min="11798" max="11798" width="10.42578125" style="1" customWidth="1"/>
    <col min="11799" max="11799" width="13.7109375" style="1" customWidth="1"/>
    <col min="11800" max="11800" width="27.28515625" style="1" customWidth="1"/>
    <col min="11801" max="11801" width="13.42578125" style="1" customWidth="1"/>
    <col min="11802" max="12037" width="9.140625" style="1"/>
    <col min="12038" max="12038" width="21.7109375" style="1" customWidth="1"/>
    <col min="12039" max="12039" width="23.42578125" style="1" customWidth="1"/>
    <col min="12040" max="12040" width="27.7109375" style="1" customWidth="1"/>
    <col min="12041" max="12043" width="9.140625" style="1"/>
    <col min="12044" max="12044" width="13.7109375" style="1" customWidth="1"/>
    <col min="12045" max="12045" width="12.42578125" style="1" customWidth="1"/>
    <col min="12046" max="12048" width="11.140625" style="1" customWidth="1"/>
    <col min="12049" max="12049" width="12.28515625" style="1" customWidth="1"/>
    <col min="12050" max="12050" width="13" style="1" customWidth="1"/>
    <col min="12051" max="12051" width="11.42578125" style="1" customWidth="1"/>
    <col min="12052" max="12052" width="11.140625" style="1" customWidth="1"/>
    <col min="12053" max="12053" width="12.28515625" style="1" customWidth="1"/>
    <col min="12054" max="12054" width="10.42578125" style="1" customWidth="1"/>
    <col min="12055" max="12055" width="13.7109375" style="1" customWidth="1"/>
    <col min="12056" max="12056" width="27.28515625" style="1" customWidth="1"/>
    <col min="12057" max="12057" width="13.42578125" style="1" customWidth="1"/>
    <col min="12058" max="12293" width="9.140625" style="1"/>
    <col min="12294" max="12294" width="21.7109375" style="1" customWidth="1"/>
    <col min="12295" max="12295" width="23.42578125" style="1" customWidth="1"/>
    <col min="12296" max="12296" width="27.7109375" style="1" customWidth="1"/>
    <col min="12297" max="12299" width="9.140625" style="1"/>
    <col min="12300" max="12300" width="13.7109375" style="1" customWidth="1"/>
    <col min="12301" max="12301" width="12.42578125" style="1" customWidth="1"/>
    <col min="12302" max="12304" width="11.140625" style="1" customWidth="1"/>
    <col min="12305" max="12305" width="12.28515625" style="1" customWidth="1"/>
    <col min="12306" max="12306" width="13" style="1" customWidth="1"/>
    <col min="12307" max="12307" width="11.42578125" style="1" customWidth="1"/>
    <col min="12308" max="12308" width="11.140625" style="1" customWidth="1"/>
    <col min="12309" max="12309" width="12.28515625" style="1" customWidth="1"/>
    <col min="12310" max="12310" width="10.42578125" style="1" customWidth="1"/>
    <col min="12311" max="12311" width="13.7109375" style="1" customWidth="1"/>
    <col min="12312" max="12312" width="27.28515625" style="1" customWidth="1"/>
    <col min="12313" max="12313" width="13.42578125" style="1" customWidth="1"/>
    <col min="12314" max="12549" width="9.140625" style="1"/>
    <col min="12550" max="12550" width="21.7109375" style="1" customWidth="1"/>
    <col min="12551" max="12551" width="23.42578125" style="1" customWidth="1"/>
    <col min="12552" max="12552" width="27.7109375" style="1" customWidth="1"/>
    <col min="12553" max="12555" width="9.140625" style="1"/>
    <col min="12556" max="12556" width="13.7109375" style="1" customWidth="1"/>
    <col min="12557" max="12557" width="12.42578125" style="1" customWidth="1"/>
    <col min="12558" max="12560" width="11.140625" style="1" customWidth="1"/>
    <col min="12561" max="12561" width="12.28515625" style="1" customWidth="1"/>
    <col min="12562" max="12562" width="13" style="1" customWidth="1"/>
    <col min="12563" max="12563" width="11.42578125" style="1" customWidth="1"/>
    <col min="12564" max="12564" width="11.140625" style="1" customWidth="1"/>
    <col min="12565" max="12565" width="12.28515625" style="1" customWidth="1"/>
    <col min="12566" max="12566" width="10.42578125" style="1" customWidth="1"/>
    <col min="12567" max="12567" width="13.7109375" style="1" customWidth="1"/>
    <col min="12568" max="12568" width="27.28515625" style="1" customWidth="1"/>
    <col min="12569" max="12569" width="13.42578125" style="1" customWidth="1"/>
    <col min="12570" max="12805" width="9.140625" style="1"/>
    <col min="12806" max="12806" width="21.7109375" style="1" customWidth="1"/>
    <col min="12807" max="12807" width="23.42578125" style="1" customWidth="1"/>
    <col min="12808" max="12808" width="27.7109375" style="1" customWidth="1"/>
    <col min="12809" max="12811" width="9.140625" style="1"/>
    <col min="12812" max="12812" width="13.7109375" style="1" customWidth="1"/>
    <col min="12813" max="12813" width="12.42578125" style="1" customWidth="1"/>
    <col min="12814" max="12816" width="11.140625" style="1" customWidth="1"/>
    <col min="12817" max="12817" width="12.28515625" style="1" customWidth="1"/>
    <col min="12818" max="12818" width="13" style="1" customWidth="1"/>
    <col min="12819" max="12819" width="11.42578125" style="1" customWidth="1"/>
    <col min="12820" max="12820" width="11.140625" style="1" customWidth="1"/>
    <col min="12821" max="12821" width="12.28515625" style="1" customWidth="1"/>
    <col min="12822" max="12822" width="10.42578125" style="1" customWidth="1"/>
    <col min="12823" max="12823" width="13.7109375" style="1" customWidth="1"/>
    <col min="12824" max="12824" width="27.28515625" style="1" customWidth="1"/>
    <col min="12825" max="12825" width="13.42578125" style="1" customWidth="1"/>
    <col min="12826" max="13061" width="9.140625" style="1"/>
    <col min="13062" max="13062" width="21.7109375" style="1" customWidth="1"/>
    <col min="13063" max="13063" width="23.42578125" style="1" customWidth="1"/>
    <col min="13064" max="13064" width="27.7109375" style="1" customWidth="1"/>
    <col min="13065" max="13067" width="9.140625" style="1"/>
    <col min="13068" max="13068" width="13.7109375" style="1" customWidth="1"/>
    <col min="13069" max="13069" width="12.42578125" style="1" customWidth="1"/>
    <col min="13070" max="13072" width="11.140625" style="1" customWidth="1"/>
    <col min="13073" max="13073" width="12.28515625" style="1" customWidth="1"/>
    <col min="13074" max="13074" width="13" style="1" customWidth="1"/>
    <col min="13075" max="13075" width="11.42578125" style="1" customWidth="1"/>
    <col min="13076" max="13076" width="11.140625" style="1" customWidth="1"/>
    <col min="13077" max="13077" width="12.28515625" style="1" customWidth="1"/>
    <col min="13078" max="13078" width="10.42578125" style="1" customWidth="1"/>
    <col min="13079" max="13079" width="13.7109375" style="1" customWidth="1"/>
    <col min="13080" max="13080" width="27.28515625" style="1" customWidth="1"/>
    <col min="13081" max="13081" width="13.42578125" style="1" customWidth="1"/>
    <col min="13082" max="13317" width="9.140625" style="1"/>
    <col min="13318" max="13318" width="21.7109375" style="1" customWidth="1"/>
    <col min="13319" max="13319" width="23.42578125" style="1" customWidth="1"/>
    <col min="13320" max="13320" width="27.7109375" style="1" customWidth="1"/>
    <col min="13321" max="13323" width="9.140625" style="1"/>
    <col min="13324" max="13324" width="13.7109375" style="1" customWidth="1"/>
    <col min="13325" max="13325" width="12.42578125" style="1" customWidth="1"/>
    <col min="13326" max="13328" width="11.140625" style="1" customWidth="1"/>
    <col min="13329" max="13329" width="12.28515625" style="1" customWidth="1"/>
    <col min="13330" max="13330" width="13" style="1" customWidth="1"/>
    <col min="13331" max="13331" width="11.42578125" style="1" customWidth="1"/>
    <col min="13332" max="13332" width="11.140625" style="1" customWidth="1"/>
    <col min="13333" max="13333" width="12.28515625" style="1" customWidth="1"/>
    <col min="13334" max="13334" width="10.42578125" style="1" customWidth="1"/>
    <col min="13335" max="13335" width="13.7109375" style="1" customWidth="1"/>
    <col min="13336" max="13336" width="27.28515625" style="1" customWidth="1"/>
    <col min="13337" max="13337" width="13.42578125" style="1" customWidth="1"/>
    <col min="13338" max="13573" width="9.140625" style="1"/>
    <col min="13574" max="13574" width="21.7109375" style="1" customWidth="1"/>
    <col min="13575" max="13575" width="23.42578125" style="1" customWidth="1"/>
    <col min="13576" max="13576" width="27.7109375" style="1" customWidth="1"/>
    <col min="13577" max="13579" width="9.140625" style="1"/>
    <col min="13580" max="13580" width="13.7109375" style="1" customWidth="1"/>
    <col min="13581" max="13581" width="12.42578125" style="1" customWidth="1"/>
    <col min="13582" max="13584" width="11.140625" style="1" customWidth="1"/>
    <col min="13585" max="13585" width="12.28515625" style="1" customWidth="1"/>
    <col min="13586" max="13586" width="13" style="1" customWidth="1"/>
    <col min="13587" max="13587" width="11.42578125" style="1" customWidth="1"/>
    <col min="13588" max="13588" width="11.140625" style="1" customWidth="1"/>
    <col min="13589" max="13589" width="12.28515625" style="1" customWidth="1"/>
    <col min="13590" max="13590" width="10.42578125" style="1" customWidth="1"/>
    <col min="13591" max="13591" width="13.7109375" style="1" customWidth="1"/>
    <col min="13592" max="13592" width="27.28515625" style="1" customWidth="1"/>
    <col min="13593" max="13593" width="13.42578125" style="1" customWidth="1"/>
    <col min="13594" max="13829" width="9.140625" style="1"/>
    <col min="13830" max="13830" width="21.7109375" style="1" customWidth="1"/>
    <col min="13831" max="13831" width="23.42578125" style="1" customWidth="1"/>
    <col min="13832" max="13832" width="27.7109375" style="1" customWidth="1"/>
    <col min="13833" max="13835" width="9.140625" style="1"/>
    <col min="13836" max="13836" width="13.7109375" style="1" customWidth="1"/>
    <col min="13837" max="13837" width="12.42578125" style="1" customWidth="1"/>
    <col min="13838" max="13840" width="11.140625" style="1" customWidth="1"/>
    <col min="13841" max="13841" width="12.28515625" style="1" customWidth="1"/>
    <col min="13842" max="13842" width="13" style="1" customWidth="1"/>
    <col min="13843" max="13843" width="11.42578125" style="1" customWidth="1"/>
    <col min="13844" max="13844" width="11.140625" style="1" customWidth="1"/>
    <col min="13845" max="13845" width="12.28515625" style="1" customWidth="1"/>
    <col min="13846" max="13846" width="10.42578125" style="1" customWidth="1"/>
    <col min="13847" max="13847" width="13.7109375" style="1" customWidth="1"/>
    <col min="13848" max="13848" width="27.28515625" style="1" customWidth="1"/>
    <col min="13849" max="13849" width="13.42578125" style="1" customWidth="1"/>
    <col min="13850" max="14085" width="9.140625" style="1"/>
    <col min="14086" max="14086" width="21.7109375" style="1" customWidth="1"/>
    <col min="14087" max="14087" width="23.42578125" style="1" customWidth="1"/>
    <col min="14088" max="14088" width="27.7109375" style="1" customWidth="1"/>
    <col min="14089" max="14091" width="9.140625" style="1"/>
    <col min="14092" max="14092" width="13.7109375" style="1" customWidth="1"/>
    <col min="14093" max="14093" width="12.42578125" style="1" customWidth="1"/>
    <col min="14094" max="14096" width="11.140625" style="1" customWidth="1"/>
    <col min="14097" max="14097" width="12.28515625" style="1" customWidth="1"/>
    <col min="14098" max="14098" width="13" style="1" customWidth="1"/>
    <col min="14099" max="14099" width="11.42578125" style="1" customWidth="1"/>
    <col min="14100" max="14100" width="11.140625" style="1" customWidth="1"/>
    <col min="14101" max="14101" width="12.28515625" style="1" customWidth="1"/>
    <col min="14102" max="14102" width="10.42578125" style="1" customWidth="1"/>
    <col min="14103" max="14103" width="13.7109375" style="1" customWidth="1"/>
    <col min="14104" max="14104" width="27.28515625" style="1" customWidth="1"/>
    <col min="14105" max="14105" width="13.42578125" style="1" customWidth="1"/>
    <col min="14106" max="14341" width="9.140625" style="1"/>
    <col min="14342" max="14342" width="21.7109375" style="1" customWidth="1"/>
    <col min="14343" max="14343" width="23.42578125" style="1" customWidth="1"/>
    <col min="14344" max="14344" width="27.7109375" style="1" customWidth="1"/>
    <col min="14345" max="14347" width="9.140625" style="1"/>
    <col min="14348" max="14348" width="13.7109375" style="1" customWidth="1"/>
    <col min="14349" max="14349" width="12.42578125" style="1" customWidth="1"/>
    <col min="14350" max="14352" width="11.140625" style="1" customWidth="1"/>
    <col min="14353" max="14353" width="12.28515625" style="1" customWidth="1"/>
    <col min="14354" max="14354" width="13" style="1" customWidth="1"/>
    <col min="14355" max="14355" width="11.42578125" style="1" customWidth="1"/>
    <col min="14356" max="14356" width="11.140625" style="1" customWidth="1"/>
    <col min="14357" max="14357" width="12.28515625" style="1" customWidth="1"/>
    <col min="14358" max="14358" width="10.42578125" style="1" customWidth="1"/>
    <col min="14359" max="14359" width="13.7109375" style="1" customWidth="1"/>
    <col min="14360" max="14360" width="27.28515625" style="1" customWidth="1"/>
    <col min="14361" max="14361" width="13.42578125" style="1" customWidth="1"/>
    <col min="14362" max="14597" width="9.140625" style="1"/>
    <col min="14598" max="14598" width="21.7109375" style="1" customWidth="1"/>
    <col min="14599" max="14599" width="23.42578125" style="1" customWidth="1"/>
    <col min="14600" max="14600" width="27.7109375" style="1" customWidth="1"/>
    <col min="14601" max="14603" width="9.140625" style="1"/>
    <col min="14604" max="14604" width="13.7109375" style="1" customWidth="1"/>
    <col min="14605" max="14605" width="12.42578125" style="1" customWidth="1"/>
    <col min="14606" max="14608" width="11.140625" style="1" customWidth="1"/>
    <col min="14609" max="14609" width="12.28515625" style="1" customWidth="1"/>
    <col min="14610" max="14610" width="13" style="1" customWidth="1"/>
    <col min="14611" max="14611" width="11.42578125" style="1" customWidth="1"/>
    <col min="14612" max="14612" width="11.140625" style="1" customWidth="1"/>
    <col min="14613" max="14613" width="12.28515625" style="1" customWidth="1"/>
    <col min="14614" max="14614" width="10.42578125" style="1" customWidth="1"/>
    <col min="14615" max="14615" width="13.7109375" style="1" customWidth="1"/>
    <col min="14616" max="14616" width="27.28515625" style="1" customWidth="1"/>
    <col min="14617" max="14617" width="13.42578125" style="1" customWidth="1"/>
    <col min="14618" max="14853" width="9.140625" style="1"/>
    <col min="14854" max="14854" width="21.7109375" style="1" customWidth="1"/>
    <col min="14855" max="14855" width="23.42578125" style="1" customWidth="1"/>
    <col min="14856" max="14856" width="27.7109375" style="1" customWidth="1"/>
    <col min="14857" max="14859" width="9.140625" style="1"/>
    <col min="14860" max="14860" width="13.7109375" style="1" customWidth="1"/>
    <col min="14861" max="14861" width="12.42578125" style="1" customWidth="1"/>
    <col min="14862" max="14864" width="11.140625" style="1" customWidth="1"/>
    <col min="14865" max="14865" width="12.28515625" style="1" customWidth="1"/>
    <col min="14866" max="14866" width="13" style="1" customWidth="1"/>
    <col min="14867" max="14867" width="11.42578125" style="1" customWidth="1"/>
    <col min="14868" max="14868" width="11.140625" style="1" customWidth="1"/>
    <col min="14869" max="14869" width="12.28515625" style="1" customWidth="1"/>
    <col min="14870" max="14870" width="10.42578125" style="1" customWidth="1"/>
    <col min="14871" max="14871" width="13.7109375" style="1" customWidth="1"/>
    <col min="14872" max="14872" width="27.28515625" style="1" customWidth="1"/>
    <col min="14873" max="14873" width="13.42578125" style="1" customWidth="1"/>
    <col min="14874" max="15109" width="9.140625" style="1"/>
    <col min="15110" max="15110" width="21.7109375" style="1" customWidth="1"/>
    <col min="15111" max="15111" width="23.42578125" style="1" customWidth="1"/>
    <col min="15112" max="15112" width="27.7109375" style="1" customWidth="1"/>
    <col min="15113" max="15115" width="9.140625" style="1"/>
    <col min="15116" max="15116" width="13.7109375" style="1" customWidth="1"/>
    <col min="15117" max="15117" width="12.42578125" style="1" customWidth="1"/>
    <col min="15118" max="15120" width="11.140625" style="1" customWidth="1"/>
    <col min="15121" max="15121" width="12.28515625" style="1" customWidth="1"/>
    <col min="15122" max="15122" width="13" style="1" customWidth="1"/>
    <col min="15123" max="15123" width="11.42578125" style="1" customWidth="1"/>
    <col min="15124" max="15124" width="11.140625" style="1" customWidth="1"/>
    <col min="15125" max="15125" width="12.28515625" style="1" customWidth="1"/>
    <col min="15126" max="15126" width="10.42578125" style="1" customWidth="1"/>
    <col min="15127" max="15127" width="13.7109375" style="1" customWidth="1"/>
    <col min="15128" max="15128" width="27.28515625" style="1" customWidth="1"/>
    <col min="15129" max="15129" width="13.42578125" style="1" customWidth="1"/>
    <col min="15130" max="15365" width="9.140625" style="1"/>
    <col min="15366" max="15366" width="21.7109375" style="1" customWidth="1"/>
    <col min="15367" max="15367" width="23.42578125" style="1" customWidth="1"/>
    <col min="15368" max="15368" width="27.7109375" style="1" customWidth="1"/>
    <col min="15369" max="15371" width="9.140625" style="1"/>
    <col min="15372" max="15372" width="13.7109375" style="1" customWidth="1"/>
    <col min="15373" max="15373" width="12.42578125" style="1" customWidth="1"/>
    <col min="15374" max="15376" width="11.140625" style="1" customWidth="1"/>
    <col min="15377" max="15377" width="12.28515625" style="1" customWidth="1"/>
    <col min="15378" max="15378" width="13" style="1" customWidth="1"/>
    <col min="15379" max="15379" width="11.42578125" style="1" customWidth="1"/>
    <col min="15380" max="15380" width="11.140625" style="1" customWidth="1"/>
    <col min="15381" max="15381" width="12.28515625" style="1" customWidth="1"/>
    <col min="15382" max="15382" width="10.42578125" style="1" customWidth="1"/>
    <col min="15383" max="15383" width="13.7109375" style="1" customWidth="1"/>
    <col min="15384" max="15384" width="27.28515625" style="1" customWidth="1"/>
    <col min="15385" max="15385" width="13.42578125" style="1" customWidth="1"/>
    <col min="15386" max="15621" width="9.140625" style="1"/>
    <col min="15622" max="15622" width="21.7109375" style="1" customWidth="1"/>
    <col min="15623" max="15623" width="23.42578125" style="1" customWidth="1"/>
    <col min="15624" max="15624" width="27.7109375" style="1" customWidth="1"/>
    <col min="15625" max="15627" width="9.140625" style="1"/>
    <col min="15628" max="15628" width="13.7109375" style="1" customWidth="1"/>
    <col min="15629" max="15629" width="12.42578125" style="1" customWidth="1"/>
    <col min="15630" max="15632" width="11.140625" style="1" customWidth="1"/>
    <col min="15633" max="15633" width="12.28515625" style="1" customWidth="1"/>
    <col min="15634" max="15634" width="13" style="1" customWidth="1"/>
    <col min="15635" max="15635" width="11.42578125" style="1" customWidth="1"/>
    <col min="15636" max="15636" width="11.140625" style="1" customWidth="1"/>
    <col min="15637" max="15637" width="12.28515625" style="1" customWidth="1"/>
    <col min="15638" max="15638" width="10.42578125" style="1" customWidth="1"/>
    <col min="15639" max="15639" width="13.7109375" style="1" customWidth="1"/>
    <col min="15640" max="15640" width="27.28515625" style="1" customWidth="1"/>
    <col min="15641" max="15641" width="13.42578125" style="1" customWidth="1"/>
    <col min="15642" max="15877" width="9.140625" style="1"/>
    <col min="15878" max="15878" width="21.7109375" style="1" customWidth="1"/>
    <col min="15879" max="15879" width="23.42578125" style="1" customWidth="1"/>
    <col min="15880" max="15880" width="27.7109375" style="1" customWidth="1"/>
    <col min="15881" max="15883" width="9.140625" style="1"/>
    <col min="15884" max="15884" width="13.7109375" style="1" customWidth="1"/>
    <col min="15885" max="15885" width="12.42578125" style="1" customWidth="1"/>
    <col min="15886" max="15888" width="11.140625" style="1" customWidth="1"/>
    <col min="15889" max="15889" width="12.28515625" style="1" customWidth="1"/>
    <col min="15890" max="15890" width="13" style="1" customWidth="1"/>
    <col min="15891" max="15891" width="11.42578125" style="1" customWidth="1"/>
    <col min="15892" max="15892" width="11.140625" style="1" customWidth="1"/>
    <col min="15893" max="15893" width="12.28515625" style="1" customWidth="1"/>
    <col min="15894" max="15894" width="10.42578125" style="1" customWidth="1"/>
    <col min="15895" max="15895" width="13.7109375" style="1" customWidth="1"/>
    <col min="15896" max="15896" width="27.28515625" style="1" customWidth="1"/>
    <col min="15897" max="15897" width="13.42578125" style="1" customWidth="1"/>
    <col min="15898" max="16133" width="9.140625" style="1"/>
    <col min="16134" max="16134" width="21.7109375" style="1" customWidth="1"/>
    <col min="16135" max="16135" width="23.42578125" style="1" customWidth="1"/>
    <col min="16136" max="16136" width="27.7109375" style="1" customWidth="1"/>
    <col min="16137" max="16139" width="9.140625" style="1"/>
    <col min="16140" max="16140" width="13.7109375" style="1" customWidth="1"/>
    <col min="16141" max="16141" width="12.42578125" style="1" customWidth="1"/>
    <col min="16142" max="16144" width="11.140625" style="1" customWidth="1"/>
    <col min="16145" max="16145" width="12.28515625" style="1" customWidth="1"/>
    <col min="16146" max="16146" width="13" style="1" customWidth="1"/>
    <col min="16147" max="16147" width="11.42578125" style="1" customWidth="1"/>
    <col min="16148" max="16148" width="11.140625" style="1" customWidth="1"/>
    <col min="16149" max="16149" width="12.28515625" style="1" customWidth="1"/>
    <col min="16150" max="16150" width="10.42578125" style="1" customWidth="1"/>
    <col min="16151" max="16151" width="13.7109375" style="1" customWidth="1"/>
    <col min="16152" max="16152" width="27.28515625" style="1" customWidth="1"/>
    <col min="16153" max="16153" width="13.42578125" style="1" customWidth="1"/>
    <col min="16154" max="16384" width="9.140625" style="1"/>
  </cols>
  <sheetData>
    <row r="9" spans="21:24" x14ac:dyDescent="0.25">
      <c r="X9" s="18"/>
    </row>
    <row r="10" spans="21:24" x14ac:dyDescent="0.25">
      <c r="X10" s="18"/>
    </row>
    <row r="11" spans="21:24" x14ac:dyDescent="0.25">
      <c r="X11" s="18"/>
    </row>
    <row r="12" spans="21:24" x14ac:dyDescent="0.25">
      <c r="X12" s="18"/>
    </row>
    <row r="13" spans="21:24" ht="15" customHeight="1" x14ac:dyDescent="0.25">
      <c r="V13" s="35"/>
      <c r="X13" s="18"/>
    </row>
    <row r="14" spans="21:24" ht="15" customHeight="1" x14ac:dyDescent="0.25">
      <c r="U14" s="148">
        <f>40*1000</f>
        <v>40000</v>
      </c>
      <c r="V14" s="149"/>
      <c r="X14" s="18"/>
    </row>
    <row r="15" spans="21:24" x14ac:dyDescent="0.25">
      <c r="U15" s="150"/>
      <c r="V15" s="151"/>
    </row>
    <row r="17" spans="2:25" ht="15" customHeight="1" x14ac:dyDescent="0.25"/>
    <row r="18" spans="2:25" ht="15" customHeight="1" x14ac:dyDescent="0.25"/>
    <row r="19" spans="2:25" ht="14.45" customHeight="1" x14ac:dyDescent="0.25"/>
    <row r="20" spans="2:25" ht="14.45" customHeight="1" x14ac:dyDescent="0.25">
      <c r="U20" s="152">
        <v>400</v>
      </c>
      <c r="V20" s="153"/>
    </row>
    <row r="21" spans="2:25" ht="17.25" customHeight="1" x14ac:dyDescent="0.25">
      <c r="U21" s="154"/>
      <c r="V21" s="155"/>
    </row>
    <row r="22" spans="2:25" ht="15" customHeight="1" x14ac:dyDescent="0.25">
      <c r="B22" s="3"/>
      <c r="C22" s="3"/>
      <c r="D22" s="3"/>
      <c r="E22" s="3"/>
      <c r="F22" s="3"/>
      <c r="I22" s="3"/>
      <c r="J22" s="3"/>
    </row>
    <row r="23" spans="2:25" ht="16.5" customHeight="1" x14ac:dyDescent="0.25">
      <c r="B23" s="3"/>
      <c r="C23" s="3"/>
      <c r="D23" s="3"/>
      <c r="E23" s="3"/>
      <c r="F23" s="3"/>
      <c r="G23" s="3"/>
      <c r="H23" s="3"/>
      <c r="I23" s="3"/>
      <c r="J23" s="3"/>
      <c r="U23" s="152">
        <v>800</v>
      </c>
      <c r="V23" s="153"/>
    </row>
    <row r="24" spans="2:25" ht="15" customHeight="1" x14ac:dyDescent="0.25">
      <c r="B24" s="3"/>
      <c r="C24" s="3"/>
      <c r="D24" s="3"/>
      <c r="E24" s="3"/>
      <c r="F24" s="3"/>
      <c r="G24" s="3"/>
      <c r="H24" s="3"/>
      <c r="I24" s="3"/>
      <c r="J24" s="3"/>
      <c r="U24" s="154"/>
      <c r="V24" s="155"/>
    </row>
    <row r="25" spans="2:25" ht="15" customHeight="1" x14ac:dyDescent="0.25">
      <c r="B25" s="3"/>
      <c r="C25" s="3"/>
      <c r="D25" s="3"/>
      <c r="E25" s="3"/>
      <c r="F25" s="3"/>
      <c r="G25" s="15">
        <v>121</v>
      </c>
      <c r="H25" s="16"/>
      <c r="I25" s="3"/>
      <c r="J25" s="3"/>
    </row>
    <row r="26" spans="2:25" ht="32.25" customHeight="1" x14ac:dyDescent="0.25">
      <c r="B26" s="3"/>
      <c r="C26" s="3"/>
      <c r="D26" s="3"/>
      <c r="E26" s="3"/>
      <c r="F26" s="3"/>
      <c r="I26" s="3"/>
      <c r="J26" s="3"/>
      <c r="U26" s="146">
        <v>500</v>
      </c>
      <c r="V26" s="147"/>
    </row>
    <row r="27" spans="2:25" ht="20.25" customHeight="1" x14ac:dyDescent="0.25">
      <c r="C27" s="8"/>
      <c r="D27" s="8"/>
      <c r="E27" s="8"/>
      <c r="F27" s="8"/>
      <c r="G27" s="3"/>
      <c r="H27" s="3"/>
      <c r="I27" s="3">
        <v>2000</v>
      </c>
      <c r="J27" s="2"/>
    </row>
    <row r="28" spans="2:25" ht="34.5" customHeight="1" x14ac:dyDescent="0.25">
      <c r="C28" s="3"/>
      <c r="D28" s="3"/>
      <c r="E28" s="3"/>
      <c r="F28" s="3"/>
      <c r="G28" s="3"/>
      <c r="H28" s="3"/>
      <c r="I28" s="3"/>
      <c r="J28" s="3"/>
      <c r="U28" s="146">
        <v>900</v>
      </c>
      <c r="V28" s="147"/>
    </row>
    <row r="29" spans="2:25" ht="25.5" customHeight="1" x14ac:dyDescent="0.25">
      <c r="C29" s="3"/>
      <c r="D29" s="3"/>
      <c r="E29" s="3"/>
      <c r="F29" s="3"/>
      <c r="G29" s="3"/>
      <c r="H29" s="3"/>
      <c r="I29" s="3"/>
      <c r="J29" s="3"/>
    </row>
    <row r="30" spans="2:25" ht="25.5" customHeight="1" x14ac:dyDescent="0.25">
      <c r="C30" s="3"/>
      <c r="D30" s="3"/>
      <c r="E30" s="3"/>
      <c r="F30" s="3"/>
      <c r="G30" s="3"/>
      <c r="H30" s="3"/>
      <c r="I30" s="3"/>
      <c r="J30" s="3"/>
    </row>
    <row r="31" spans="2:25" ht="27.75" customHeight="1" x14ac:dyDescent="0.25">
      <c r="C31" s="3"/>
      <c r="D31" s="3"/>
      <c r="E31" s="135"/>
      <c r="F31" s="135"/>
      <c r="G31" s="135"/>
      <c r="H31" s="135"/>
      <c r="I31" s="3"/>
      <c r="J31" s="3"/>
    </row>
    <row r="32" spans="2:25" ht="27.75" customHeight="1" x14ac:dyDescent="0.25">
      <c r="C32" s="3"/>
      <c r="D32" s="3"/>
      <c r="E32" s="135"/>
      <c r="F32" s="135"/>
      <c r="G32" s="135"/>
      <c r="H32" s="135"/>
      <c r="I32" s="3"/>
      <c r="J32" s="3"/>
      <c r="K32" s="3"/>
      <c r="L32" s="3"/>
      <c r="M32" s="3"/>
      <c r="N32" s="3"/>
      <c r="O32" s="3"/>
      <c r="P32" s="3"/>
      <c r="U32" s="146">
        <f>1000-U20</f>
        <v>600</v>
      </c>
      <c r="V32" s="147"/>
      <c r="X32" s="143"/>
      <c r="Y32" s="143"/>
    </row>
    <row r="33" spans="3:25" ht="15" customHeight="1" x14ac:dyDescent="0.25">
      <c r="C33" s="3"/>
      <c r="D33" s="3"/>
      <c r="E33" s="3"/>
      <c r="F33" s="3"/>
      <c r="G33" s="3"/>
      <c r="H33" s="3"/>
      <c r="I33" s="3"/>
      <c r="J33" s="3"/>
      <c r="K33" s="3"/>
      <c r="L33" s="3"/>
      <c r="M33" s="4"/>
      <c r="N33" s="6">
        <v>75</v>
      </c>
      <c r="O33" s="6"/>
      <c r="P33" s="6"/>
      <c r="U33" s="164"/>
      <c r="V33" s="164"/>
      <c r="X33" s="143"/>
      <c r="Y33" s="143"/>
    </row>
    <row r="34" spans="3:25" ht="15" customHeight="1" x14ac:dyDescent="0.25">
      <c r="M34" s="4"/>
      <c r="N34" s="6">
        <v>25</v>
      </c>
      <c r="O34" s="6"/>
      <c r="P34" s="6"/>
      <c r="Q34" s="6"/>
      <c r="R34" s="6">
        <v>43</v>
      </c>
      <c r="S34" s="4"/>
      <c r="T34" s="4"/>
      <c r="U34" s="146">
        <f>1000-U23</f>
        <v>200</v>
      </c>
      <c r="V34" s="147"/>
    </row>
    <row r="35" spans="3:25" ht="14.45" customHeight="1" x14ac:dyDescent="0.25">
      <c r="M35" s="4"/>
      <c r="N35" s="6">
        <v>100</v>
      </c>
      <c r="O35" s="6"/>
      <c r="P35" s="6"/>
      <c r="Q35" s="6"/>
      <c r="R35" s="6">
        <v>61</v>
      </c>
      <c r="S35" s="4"/>
      <c r="T35" s="4"/>
      <c r="U35" s="146"/>
      <c r="V35" s="147"/>
    </row>
    <row r="36" spans="3:25" ht="14.45" customHeight="1" x14ac:dyDescent="0.25">
      <c r="M36" s="4"/>
      <c r="N36" s="6">
        <v>100</v>
      </c>
      <c r="O36" s="6"/>
      <c r="P36" s="6"/>
      <c r="Q36" s="6"/>
      <c r="R36" s="6">
        <v>30</v>
      </c>
      <c r="S36" s="4"/>
      <c r="T36" s="4"/>
    </row>
    <row r="37" spans="3:25" ht="15" customHeight="1" x14ac:dyDescent="0.25">
      <c r="M37" s="4"/>
      <c r="N37" s="5"/>
      <c r="O37" s="5"/>
      <c r="P37" s="5"/>
      <c r="Q37" s="5"/>
      <c r="R37" s="4"/>
      <c r="S37" s="4"/>
      <c r="T37" s="4"/>
      <c r="U37" s="146">
        <f>1000-U26</f>
        <v>500</v>
      </c>
      <c r="V37" s="147"/>
    </row>
    <row r="38" spans="3:25" ht="15" customHeight="1" x14ac:dyDescent="0.25">
      <c r="U38" s="146"/>
      <c r="V38" s="147"/>
    </row>
    <row r="40" spans="3:25" ht="15" customHeight="1" x14ac:dyDescent="0.25">
      <c r="U40" s="146">
        <f>1000-U28</f>
        <v>100</v>
      </c>
      <c r="V40" s="147"/>
    </row>
    <row r="41" spans="3:25" ht="15" customHeight="1" x14ac:dyDescent="0.25">
      <c r="U41" s="146"/>
      <c r="V41" s="147"/>
    </row>
    <row r="42" spans="3:25" ht="15" customHeight="1" x14ac:dyDescent="0.25"/>
    <row r="44" spans="3:25" x14ac:dyDescent="0.25">
      <c r="U44" s="165">
        <f>U32+U34+U37+U40</f>
        <v>1400</v>
      </c>
      <c r="V44" s="166"/>
      <c r="X44" s="18"/>
    </row>
    <row r="45" spans="3:25" x14ac:dyDescent="0.25">
      <c r="U45" s="165"/>
      <c r="V45" s="166"/>
      <c r="X45" s="18"/>
    </row>
    <row r="46" spans="3:25" x14ac:dyDescent="0.25">
      <c r="X46" s="18"/>
    </row>
    <row r="47" spans="3:25" x14ac:dyDescent="0.25">
      <c r="X47" s="18"/>
    </row>
    <row r="48" spans="3:25" x14ac:dyDescent="0.25">
      <c r="X48" s="18"/>
    </row>
    <row r="49" spans="17:23" x14ac:dyDescent="0.25">
      <c r="U49" s="167">
        <f>U14-U44</f>
        <v>38600</v>
      </c>
      <c r="V49" s="168"/>
      <c r="W49" s="169"/>
    </row>
    <row r="50" spans="17:23" ht="15" customHeight="1" x14ac:dyDescent="0.25">
      <c r="Q50" s="144">
        <f>40000-800</f>
        <v>39200</v>
      </c>
      <c r="R50" s="145"/>
      <c r="U50" s="170"/>
      <c r="V50" s="171"/>
      <c r="W50" s="172"/>
    </row>
    <row r="51" spans="17:23" ht="15" customHeight="1" x14ac:dyDescent="0.25">
      <c r="Q51" s="144"/>
      <c r="R51" s="145"/>
      <c r="U51" s="44"/>
      <c r="V51" s="44"/>
      <c r="W51" s="44"/>
    </row>
    <row r="53" spans="17:23" ht="15" customHeight="1" x14ac:dyDescent="0.25">
      <c r="U53" s="156">
        <f>4/U49</f>
        <v>1.0362694300518135E-4</v>
      </c>
      <c r="V53" s="157"/>
      <c r="W53" s="158"/>
    </row>
    <row r="54" spans="17:23" ht="15" customHeight="1" x14ac:dyDescent="0.25">
      <c r="U54" s="159"/>
      <c r="V54" s="160"/>
      <c r="W54" s="161"/>
    </row>
    <row r="57" spans="17:23" x14ac:dyDescent="0.25">
      <c r="U57" s="162">
        <f>1/U53</f>
        <v>9650</v>
      </c>
      <c r="V57" s="163"/>
      <c r="W57" s="163"/>
    </row>
    <row r="58" spans="17:23" x14ac:dyDescent="0.25">
      <c r="U58" s="162"/>
      <c r="V58" s="163"/>
      <c r="W58" s="163"/>
    </row>
  </sheetData>
  <mergeCells count="18">
    <mergeCell ref="U14:V15"/>
    <mergeCell ref="U20:V21"/>
    <mergeCell ref="U23:V24"/>
    <mergeCell ref="U53:W54"/>
    <mergeCell ref="U57:W58"/>
    <mergeCell ref="U32:V32"/>
    <mergeCell ref="U33:V33"/>
    <mergeCell ref="U37:V38"/>
    <mergeCell ref="U40:V41"/>
    <mergeCell ref="U44:V45"/>
    <mergeCell ref="U49:W50"/>
    <mergeCell ref="U34:V35"/>
    <mergeCell ref="X32:Y33"/>
    <mergeCell ref="Q50:R51"/>
    <mergeCell ref="U28:V28"/>
    <mergeCell ref="U26:V26"/>
    <mergeCell ref="E31:F32"/>
    <mergeCell ref="G31:H32"/>
  </mergeCells>
  <pageMargins left="0.7" right="0.7" top="0.75" bottom="0.75" header="0.3" footer="0.3"/>
  <pageSetup scale="4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4"/>
  <sheetViews>
    <sheetView showRowColHeaders="0" zoomScale="70" zoomScaleNormal="70" workbookViewId="0"/>
  </sheetViews>
  <sheetFormatPr defaultColWidth="9.140625" defaultRowHeight="15" x14ac:dyDescent="0.25"/>
  <cols>
    <col min="1" max="6" width="9.140625" style="1"/>
    <col min="7" max="7" width="10.140625" style="1" customWidth="1"/>
    <col min="8" max="11" width="9.140625" style="1"/>
    <col min="12" max="12" width="7" style="1" customWidth="1"/>
    <col min="13" max="13" width="8.140625" style="1" customWidth="1"/>
    <col min="14" max="14" width="14.7109375" style="1" customWidth="1"/>
    <col min="15" max="15" width="10.5703125" style="1" customWidth="1"/>
    <col min="16" max="16" width="7.7109375" style="1" customWidth="1"/>
    <col min="17" max="17" width="6.28515625" style="1" customWidth="1"/>
    <col min="18" max="18" width="7" style="1" customWidth="1"/>
    <col min="19" max="19" width="6.28515625" style="1" customWidth="1"/>
    <col min="20" max="20" width="7.140625" style="1" customWidth="1"/>
    <col min="21" max="21" width="8" style="1" customWidth="1"/>
    <col min="22" max="22" width="8.28515625" style="1" customWidth="1"/>
    <col min="23" max="23" width="7.140625" style="1" customWidth="1"/>
    <col min="24" max="24" width="6.42578125" style="1" customWidth="1"/>
    <col min="25" max="25" width="4.42578125" style="1" customWidth="1"/>
    <col min="26" max="26" width="9.140625" style="1"/>
    <col min="27" max="27" width="13.7109375" style="1" customWidth="1"/>
    <col min="28" max="261" width="9.140625" style="1"/>
    <col min="262" max="262" width="10.140625" style="1" customWidth="1"/>
    <col min="263" max="266" width="9.140625" style="1"/>
    <col min="267" max="267" width="7" style="1" customWidth="1"/>
    <col min="268" max="268" width="8.140625" style="1" customWidth="1"/>
    <col min="269" max="269" width="14.7109375" style="1" customWidth="1"/>
    <col min="270" max="270" width="12.28515625" style="1" customWidth="1"/>
    <col min="271" max="271" width="16.7109375" style="1" customWidth="1"/>
    <col min="272" max="272" width="13.85546875" style="1" customWidth="1"/>
    <col min="273" max="273" width="6.28515625" style="1" customWidth="1"/>
    <col min="274" max="274" width="12.7109375" style="1" customWidth="1"/>
    <col min="275" max="275" width="6.28515625" style="1" customWidth="1"/>
    <col min="276" max="276" width="13.28515625" style="1" customWidth="1"/>
    <col min="277" max="277" width="9.140625" style="1"/>
    <col min="278" max="278" width="13.28515625" style="1" customWidth="1"/>
    <col min="279" max="279" width="9.140625" style="1"/>
    <col min="280" max="280" width="13" style="1" customWidth="1"/>
    <col min="281" max="282" width="9.140625" style="1"/>
    <col min="283" max="283" width="13.7109375" style="1" customWidth="1"/>
    <col min="284" max="517" width="9.140625" style="1"/>
    <col min="518" max="518" width="10.140625" style="1" customWidth="1"/>
    <col min="519" max="522" width="9.140625" style="1"/>
    <col min="523" max="523" width="7" style="1" customWidth="1"/>
    <col min="524" max="524" width="8.140625" style="1" customWidth="1"/>
    <col min="525" max="525" width="14.7109375" style="1" customWidth="1"/>
    <col min="526" max="526" width="12.28515625" style="1" customWidth="1"/>
    <col min="527" max="527" width="16.7109375" style="1" customWidth="1"/>
    <col min="528" max="528" width="13.85546875" style="1" customWidth="1"/>
    <col min="529" max="529" width="6.28515625" style="1" customWidth="1"/>
    <col min="530" max="530" width="12.7109375" style="1" customWidth="1"/>
    <col min="531" max="531" width="6.28515625" style="1" customWidth="1"/>
    <col min="532" max="532" width="13.28515625" style="1" customWidth="1"/>
    <col min="533" max="533" width="9.140625" style="1"/>
    <col min="534" max="534" width="13.28515625" style="1" customWidth="1"/>
    <col min="535" max="535" width="9.140625" style="1"/>
    <col min="536" max="536" width="13" style="1" customWidth="1"/>
    <col min="537" max="538" width="9.140625" style="1"/>
    <col min="539" max="539" width="13.7109375" style="1" customWidth="1"/>
    <col min="540" max="773" width="9.140625" style="1"/>
    <col min="774" max="774" width="10.140625" style="1" customWidth="1"/>
    <col min="775" max="778" width="9.140625" style="1"/>
    <col min="779" max="779" width="7" style="1" customWidth="1"/>
    <col min="780" max="780" width="8.140625" style="1" customWidth="1"/>
    <col min="781" max="781" width="14.7109375" style="1" customWidth="1"/>
    <col min="782" max="782" width="12.28515625" style="1" customWidth="1"/>
    <col min="783" max="783" width="16.7109375" style="1" customWidth="1"/>
    <col min="784" max="784" width="13.85546875" style="1" customWidth="1"/>
    <col min="785" max="785" width="6.28515625" style="1" customWidth="1"/>
    <col min="786" max="786" width="12.7109375" style="1" customWidth="1"/>
    <col min="787" max="787" width="6.28515625" style="1" customWidth="1"/>
    <col min="788" max="788" width="13.28515625" style="1" customWidth="1"/>
    <col min="789" max="789" width="9.140625" style="1"/>
    <col min="790" max="790" width="13.28515625" style="1" customWidth="1"/>
    <col min="791" max="791" width="9.140625" style="1"/>
    <col min="792" max="792" width="13" style="1" customWidth="1"/>
    <col min="793" max="794" width="9.140625" style="1"/>
    <col min="795" max="795" width="13.7109375" style="1" customWidth="1"/>
    <col min="796" max="1029" width="9.140625" style="1"/>
    <col min="1030" max="1030" width="10.140625" style="1" customWidth="1"/>
    <col min="1031" max="1034" width="9.140625" style="1"/>
    <col min="1035" max="1035" width="7" style="1" customWidth="1"/>
    <col min="1036" max="1036" width="8.140625" style="1" customWidth="1"/>
    <col min="1037" max="1037" width="14.7109375" style="1" customWidth="1"/>
    <col min="1038" max="1038" width="12.28515625" style="1" customWidth="1"/>
    <col min="1039" max="1039" width="16.7109375" style="1" customWidth="1"/>
    <col min="1040" max="1040" width="13.85546875" style="1" customWidth="1"/>
    <col min="1041" max="1041" width="6.28515625" style="1" customWidth="1"/>
    <col min="1042" max="1042" width="12.7109375" style="1" customWidth="1"/>
    <col min="1043" max="1043" width="6.28515625" style="1" customWidth="1"/>
    <col min="1044" max="1044" width="13.28515625" style="1" customWidth="1"/>
    <col min="1045" max="1045" width="9.140625" style="1"/>
    <col min="1046" max="1046" width="13.28515625" style="1" customWidth="1"/>
    <col min="1047" max="1047" width="9.140625" style="1"/>
    <col min="1048" max="1048" width="13" style="1" customWidth="1"/>
    <col min="1049" max="1050" width="9.140625" style="1"/>
    <col min="1051" max="1051" width="13.7109375" style="1" customWidth="1"/>
    <col min="1052" max="1285" width="9.140625" style="1"/>
    <col min="1286" max="1286" width="10.140625" style="1" customWidth="1"/>
    <col min="1287" max="1290" width="9.140625" style="1"/>
    <col min="1291" max="1291" width="7" style="1" customWidth="1"/>
    <col min="1292" max="1292" width="8.140625" style="1" customWidth="1"/>
    <col min="1293" max="1293" width="14.7109375" style="1" customWidth="1"/>
    <col min="1294" max="1294" width="12.28515625" style="1" customWidth="1"/>
    <col min="1295" max="1295" width="16.7109375" style="1" customWidth="1"/>
    <col min="1296" max="1296" width="13.85546875" style="1" customWidth="1"/>
    <col min="1297" max="1297" width="6.28515625" style="1" customWidth="1"/>
    <col min="1298" max="1298" width="12.7109375" style="1" customWidth="1"/>
    <col min="1299" max="1299" width="6.28515625" style="1" customWidth="1"/>
    <col min="1300" max="1300" width="13.28515625" style="1" customWidth="1"/>
    <col min="1301" max="1301" width="9.140625" style="1"/>
    <col min="1302" max="1302" width="13.28515625" style="1" customWidth="1"/>
    <col min="1303" max="1303" width="9.140625" style="1"/>
    <col min="1304" max="1304" width="13" style="1" customWidth="1"/>
    <col min="1305" max="1306" width="9.140625" style="1"/>
    <col min="1307" max="1307" width="13.7109375" style="1" customWidth="1"/>
    <col min="1308" max="1541" width="9.140625" style="1"/>
    <col min="1542" max="1542" width="10.140625" style="1" customWidth="1"/>
    <col min="1543" max="1546" width="9.140625" style="1"/>
    <col min="1547" max="1547" width="7" style="1" customWidth="1"/>
    <col min="1548" max="1548" width="8.140625" style="1" customWidth="1"/>
    <col min="1549" max="1549" width="14.7109375" style="1" customWidth="1"/>
    <col min="1550" max="1550" width="12.28515625" style="1" customWidth="1"/>
    <col min="1551" max="1551" width="16.7109375" style="1" customWidth="1"/>
    <col min="1552" max="1552" width="13.85546875" style="1" customWidth="1"/>
    <col min="1553" max="1553" width="6.28515625" style="1" customWidth="1"/>
    <col min="1554" max="1554" width="12.7109375" style="1" customWidth="1"/>
    <col min="1555" max="1555" width="6.28515625" style="1" customWidth="1"/>
    <col min="1556" max="1556" width="13.28515625" style="1" customWidth="1"/>
    <col min="1557" max="1557" width="9.140625" style="1"/>
    <col min="1558" max="1558" width="13.28515625" style="1" customWidth="1"/>
    <col min="1559" max="1559" width="9.140625" style="1"/>
    <col min="1560" max="1560" width="13" style="1" customWidth="1"/>
    <col min="1561" max="1562" width="9.140625" style="1"/>
    <col min="1563" max="1563" width="13.7109375" style="1" customWidth="1"/>
    <col min="1564" max="1797" width="9.140625" style="1"/>
    <col min="1798" max="1798" width="10.140625" style="1" customWidth="1"/>
    <col min="1799" max="1802" width="9.140625" style="1"/>
    <col min="1803" max="1803" width="7" style="1" customWidth="1"/>
    <col min="1804" max="1804" width="8.140625" style="1" customWidth="1"/>
    <col min="1805" max="1805" width="14.7109375" style="1" customWidth="1"/>
    <col min="1806" max="1806" width="12.28515625" style="1" customWidth="1"/>
    <col min="1807" max="1807" width="16.7109375" style="1" customWidth="1"/>
    <col min="1808" max="1808" width="13.85546875" style="1" customWidth="1"/>
    <col min="1809" max="1809" width="6.28515625" style="1" customWidth="1"/>
    <col min="1810" max="1810" width="12.7109375" style="1" customWidth="1"/>
    <col min="1811" max="1811" width="6.28515625" style="1" customWidth="1"/>
    <col min="1812" max="1812" width="13.28515625" style="1" customWidth="1"/>
    <col min="1813" max="1813" width="9.140625" style="1"/>
    <col min="1814" max="1814" width="13.28515625" style="1" customWidth="1"/>
    <col min="1815" max="1815" width="9.140625" style="1"/>
    <col min="1816" max="1816" width="13" style="1" customWidth="1"/>
    <col min="1817" max="1818" width="9.140625" style="1"/>
    <col min="1819" max="1819" width="13.7109375" style="1" customWidth="1"/>
    <col min="1820" max="2053" width="9.140625" style="1"/>
    <col min="2054" max="2054" width="10.140625" style="1" customWidth="1"/>
    <col min="2055" max="2058" width="9.140625" style="1"/>
    <col min="2059" max="2059" width="7" style="1" customWidth="1"/>
    <col min="2060" max="2060" width="8.140625" style="1" customWidth="1"/>
    <col min="2061" max="2061" width="14.7109375" style="1" customWidth="1"/>
    <col min="2062" max="2062" width="12.28515625" style="1" customWidth="1"/>
    <col min="2063" max="2063" width="16.7109375" style="1" customWidth="1"/>
    <col min="2064" max="2064" width="13.85546875" style="1" customWidth="1"/>
    <col min="2065" max="2065" width="6.28515625" style="1" customWidth="1"/>
    <col min="2066" max="2066" width="12.7109375" style="1" customWidth="1"/>
    <col min="2067" max="2067" width="6.28515625" style="1" customWidth="1"/>
    <col min="2068" max="2068" width="13.28515625" style="1" customWidth="1"/>
    <col min="2069" max="2069" width="9.140625" style="1"/>
    <col min="2070" max="2070" width="13.28515625" style="1" customWidth="1"/>
    <col min="2071" max="2071" width="9.140625" style="1"/>
    <col min="2072" max="2072" width="13" style="1" customWidth="1"/>
    <col min="2073" max="2074" width="9.140625" style="1"/>
    <col min="2075" max="2075" width="13.7109375" style="1" customWidth="1"/>
    <col min="2076" max="2309" width="9.140625" style="1"/>
    <col min="2310" max="2310" width="10.140625" style="1" customWidth="1"/>
    <col min="2311" max="2314" width="9.140625" style="1"/>
    <col min="2315" max="2315" width="7" style="1" customWidth="1"/>
    <col min="2316" max="2316" width="8.140625" style="1" customWidth="1"/>
    <col min="2317" max="2317" width="14.7109375" style="1" customWidth="1"/>
    <col min="2318" max="2318" width="12.28515625" style="1" customWidth="1"/>
    <col min="2319" max="2319" width="16.7109375" style="1" customWidth="1"/>
    <col min="2320" max="2320" width="13.85546875" style="1" customWidth="1"/>
    <col min="2321" max="2321" width="6.28515625" style="1" customWidth="1"/>
    <col min="2322" max="2322" width="12.7109375" style="1" customWidth="1"/>
    <col min="2323" max="2323" width="6.28515625" style="1" customWidth="1"/>
    <col min="2324" max="2324" width="13.28515625" style="1" customWidth="1"/>
    <col min="2325" max="2325" width="9.140625" style="1"/>
    <col min="2326" max="2326" width="13.28515625" style="1" customWidth="1"/>
    <col min="2327" max="2327" width="9.140625" style="1"/>
    <col min="2328" max="2328" width="13" style="1" customWidth="1"/>
    <col min="2329" max="2330" width="9.140625" style="1"/>
    <col min="2331" max="2331" width="13.7109375" style="1" customWidth="1"/>
    <col min="2332" max="2565" width="9.140625" style="1"/>
    <col min="2566" max="2566" width="10.140625" style="1" customWidth="1"/>
    <col min="2567" max="2570" width="9.140625" style="1"/>
    <col min="2571" max="2571" width="7" style="1" customWidth="1"/>
    <col min="2572" max="2572" width="8.140625" style="1" customWidth="1"/>
    <col min="2573" max="2573" width="14.7109375" style="1" customWidth="1"/>
    <col min="2574" max="2574" width="12.28515625" style="1" customWidth="1"/>
    <col min="2575" max="2575" width="16.7109375" style="1" customWidth="1"/>
    <col min="2576" max="2576" width="13.85546875" style="1" customWidth="1"/>
    <col min="2577" max="2577" width="6.28515625" style="1" customWidth="1"/>
    <col min="2578" max="2578" width="12.7109375" style="1" customWidth="1"/>
    <col min="2579" max="2579" width="6.28515625" style="1" customWidth="1"/>
    <col min="2580" max="2580" width="13.28515625" style="1" customWidth="1"/>
    <col min="2581" max="2581" width="9.140625" style="1"/>
    <col min="2582" max="2582" width="13.28515625" style="1" customWidth="1"/>
    <col min="2583" max="2583" width="9.140625" style="1"/>
    <col min="2584" max="2584" width="13" style="1" customWidth="1"/>
    <col min="2585" max="2586" width="9.140625" style="1"/>
    <col min="2587" max="2587" width="13.7109375" style="1" customWidth="1"/>
    <col min="2588" max="2821" width="9.140625" style="1"/>
    <col min="2822" max="2822" width="10.140625" style="1" customWidth="1"/>
    <col min="2823" max="2826" width="9.140625" style="1"/>
    <col min="2827" max="2827" width="7" style="1" customWidth="1"/>
    <col min="2828" max="2828" width="8.140625" style="1" customWidth="1"/>
    <col min="2829" max="2829" width="14.7109375" style="1" customWidth="1"/>
    <col min="2830" max="2830" width="12.28515625" style="1" customWidth="1"/>
    <col min="2831" max="2831" width="16.7109375" style="1" customWidth="1"/>
    <col min="2832" max="2832" width="13.85546875" style="1" customWidth="1"/>
    <col min="2833" max="2833" width="6.28515625" style="1" customWidth="1"/>
    <col min="2834" max="2834" width="12.7109375" style="1" customWidth="1"/>
    <col min="2835" max="2835" width="6.28515625" style="1" customWidth="1"/>
    <col min="2836" max="2836" width="13.28515625" style="1" customWidth="1"/>
    <col min="2837" max="2837" width="9.140625" style="1"/>
    <col min="2838" max="2838" width="13.28515625" style="1" customWidth="1"/>
    <col min="2839" max="2839" width="9.140625" style="1"/>
    <col min="2840" max="2840" width="13" style="1" customWidth="1"/>
    <col min="2841" max="2842" width="9.140625" style="1"/>
    <col min="2843" max="2843" width="13.7109375" style="1" customWidth="1"/>
    <col min="2844" max="3077" width="9.140625" style="1"/>
    <col min="3078" max="3078" width="10.140625" style="1" customWidth="1"/>
    <col min="3079" max="3082" width="9.140625" style="1"/>
    <col min="3083" max="3083" width="7" style="1" customWidth="1"/>
    <col min="3084" max="3084" width="8.140625" style="1" customWidth="1"/>
    <col min="3085" max="3085" width="14.7109375" style="1" customWidth="1"/>
    <col min="3086" max="3086" width="12.28515625" style="1" customWidth="1"/>
    <col min="3087" max="3087" width="16.7109375" style="1" customWidth="1"/>
    <col min="3088" max="3088" width="13.85546875" style="1" customWidth="1"/>
    <col min="3089" max="3089" width="6.28515625" style="1" customWidth="1"/>
    <col min="3090" max="3090" width="12.7109375" style="1" customWidth="1"/>
    <col min="3091" max="3091" width="6.28515625" style="1" customWidth="1"/>
    <col min="3092" max="3092" width="13.28515625" style="1" customWidth="1"/>
    <col min="3093" max="3093" width="9.140625" style="1"/>
    <col min="3094" max="3094" width="13.28515625" style="1" customWidth="1"/>
    <col min="3095" max="3095" width="9.140625" style="1"/>
    <col min="3096" max="3096" width="13" style="1" customWidth="1"/>
    <col min="3097" max="3098" width="9.140625" style="1"/>
    <col min="3099" max="3099" width="13.7109375" style="1" customWidth="1"/>
    <col min="3100" max="3333" width="9.140625" style="1"/>
    <col min="3334" max="3334" width="10.140625" style="1" customWidth="1"/>
    <col min="3335" max="3338" width="9.140625" style="1"/>
    <col min="3339" max="3339" width="7" style="1" customWidth="1"/>
    <col min="3340" max="3340" width="8.140625" style="1" customWidth="1"/>
    <col min="3341" max="3341" width="14.7109375" style="1" customWidth="1"/>
    <col min="3342" max="3342" width="12.28515625" style="1" customWidth="1"/>
    <col min="3343" max="3343" width="16.7109375" style="1" customWidth="1"/>
    <col min="3344" max="3344" width="13.85546875" style="1" customWidth="1"/>
    <col min="3345" max="3345" width="6.28515625" style="1" customWidth="1"/>
    <col min="3346" max="3346" width="12.7109375" style="1" customWidth="1"/>
    <col min="3347" max="3347" width="6.28515625" style="1" customWidth="1"/>
    <col min="3348" max="3348" width="13.28515625" style="1" customWidth="1"/>
    <col min="3349" max="3349" width="9.140625" style="1"/>
    <col min="3350" max="3350" width="13.28515625" style="1" customWidth="1"/>
    <col min="3351" max="3351" width="9.140625" style="1"/>
    <col min="3352" max="3352" width="13" style="1" customWidth="1"/>
    <col min="3353" max="3354" width="9.140625" style="1"/>
    <col min="3355" max="3355" width="13.7109375" style="1" customWidth="1"/>
    <col min="3356" max="3589" width="9.140625" style="1"/>
    <col min="3590" max="3590" width="10.140625" style="1" customWidth="1"/>
    <col min="3591" max="3594" width="9.140625" style="1"/>
    <col min="3595" max="3595" width="7" style="1" customWidth="1"/>
    <col min="3596" max="3596" width="8.140625" style="1" customWidth="1"/>
    <col min="3597" max="3597" width="14.7109375" style="1" customWidth="1"/>
    <col min="3598" max="3598" width="12.28515625" style="1" customWidth="1"/>
    <col min="3599" max="3599" width="16.7109375" style="1" customWidth="1"/>
    <col min="3600" max="3600" width="13.85546875" style="1" customWidth="1"/>
    <col min="3601" max="3601" width="6.28515625" style="1" customWidth="1"/>
    <col min="3602" max="3602" width="12.7109375" style="1" customWidth="1"/>
    <col min="3603" max="3603" width="6.28515625" style="1" customWidth="1"/>
    <col min="3604" max="3604" width="13.28515625" style="1" customWidth="1"/>
    <col min="3605" max="3605" width="9.140625" style="1"/>
    <col min="3606" max="3606" width="13.28515625" style="1" customWidth="1"/>
    <col min="3607" max="3607" width="9.140625" style="1"/>
    <col min="3608" max="3608" width="13" style="1" customWidth="1"/>
    <col min="3609" max="3610" width="9.140625" style="1"/>
    <col min="3611" max="3611" width="13.7109375" style="1" customWidth="1"/>
    <col min="3612" max="3845" width="9.140625" style="1"/>
    <col min="3846" max="3846" width="10.140625" style="1" customWidth="1"/>
    <col min="3847" max="3850" width="9.140625" style="1"/>
    <col min="3851" max="3851" width="7" style="1" customWidth="1"/>
    <col min="3852" max="3852" width="8.140625" style="1" customWidth="1"/>
    <col min="3853" max="3853" width="14.7109375" style="1" customWidth="1"/>
    <col min="3854" max="3854" width="12.28515625" style="1" customWidth="1"/>
    <col min="3855" max="3855" width="16.7109375" style="1" customWidth="1"/>
    <col min="3856" max="3856" width="13.85546875" style="1" customWidth="1"/>
    <col min="3857" max="3857" width="6.28515625" style="1" customWidth="1"/>
    <col min="3858" max="3858" width="12.7109375" style="1" customWidth="1"/>
    <col min="3859" max="3859" width="6.28515625" style="1" customWidth="1"/>
    <col min="3860" max="3860" width="13.28515625" style="1" customWidth="1"/>
    <col min="3861" max="3861" width="9.140625" style="1"/>
    <col min="3862" max="3862" width="13.28515625" style="1" customWidth="1"/>
    <col min="3863" max="3863" width="9.140625" style="1"/>
    <col min="3864" max="3864" width="13" style="1" customWidth="1"/>
    <col min="3865" max="3866" width="9.140625" style="1"/>
    <col min="3867" max="3867" width="13.7109375" style="1" customWidth="1"/>
    <col min="3868" max="4101" width="9.140625" style="1"/>
    <col min="4102" max="4102" width="10.140625" style="1" customWidth="1"/>
    <col min="4103" max="4106" width="9.140625" style="1"/>
    <col min="4107" max="4107" width="7" style="1" customWidth="1"/>
    <col min="4108" max="4108" width="8.140625" style="1" customWidth="1"/>
    <col min="4109" max="4109" width="14.7109375" style="1" customWidth="1"/>
    <col min="4110" max="4110" width="12.28515625" style="1" customWidth="1"/>
    <col min="4111" max="4111" width="16.7109375" style="1" customWidth="1"/>
    <col min="4112" max="4112" width="13.85546875" style="1" customWidth="1"/>
    <col min="4113" max="4113" width="6.28515625" style="1" customWidth="1"/>
    <col min="4114" max="4114" width="12.7109375" style="1" customWidth="1"/>
    <col min="4115" max="4115" width="6.28515625" style="1" customWidth="1"/>
    <col min="4116" max="4116" width="13.28515625" style="1" customWidth="1"/>
    <col min="4117" max="4117" width="9.140625" style="1"/>
    <col min="4118" max="4118" width="13.28515625" style="1" customWidth="1"/>
    <col min="4119" max="4119" width="9.140625" style="1"/>
    <col min="4120" max="4120" width="13" style="1" customWidth="1"/>
    <col min="4121" max="4122" width="9.140625" style="1"/>
    <col min="4123" max="4123" width="13.7109375" style="1" customWidth="1"/>
    <col min="4124" max="4357" width="9.140625" style="1"/>
    <col min="4358" max="4358" width="10.140625" style="1" customWidth="1"/>
    <col min="4359" max="4362" width="9.140625" style="1"/>
    <col min="4363" max="4363" width="7" style="1" customWidth="1"/>
    <col min="4364" max="4364" width="8.140625" style="1" customWidth="1"/>
    <col min="4365" max="4365" width="14.7109375" style="1" customWidth="1"/>
    <col min="4366" max="4366" width="12.28515625" style="1" customWidth="1"/>
    <col min="4367" max="4367" width="16.7109375" style="1" customWidth="1"/>
    <col min="4368" max="4368" width="13.85546875" style="1" customWidth="1"/>
    <col min="4369" max="4369" width="6.28515625" style="1" customWidth="1"/>
    <col min="4370" max="4370" width="12.7109375" style="1" customWidth="1"/>
    <col min="4371" max="4371" width="6.28515625" style="1" customWidth="1"/>
    <col min="4372" max="4372" width="13.28515625" style="1" customWidth="1"/>
    <col min="4373" max="4373" width="9.140625" style="1"/>
    <col min="4374" max="4374" width="13.28515625" style="1" customWidth="1"/>
    <col min="4375" max="4375" width="9.140625" style="1"/>
    <col min="4376" max="4376" width="13" style="1" customWidth="1"/>
    <col min="4377" max="4378" width="9.140625" style="1"/>
    <col min="4379" max="4379" width="13.7109375" style="1" customWidth="1"/>
    <col min="4380" max="4613" width="9.140625" style="1"/>
    <col min="4614" max="4614" width="10.140625" style="1" customWidth="1"/>
    <col min="4615" max="4618" width="9.140625" style="1"/>
    <col min="4619" max="4619" width="7" style="1" customWidth="1"/>
    <col min="4620" max="4620" width="8.140625" style="1" customWidth="1"/>
    <col min="4621" max="4621" width="14.7109375" style="1" customWidth="1"/>
    <col min="4622" max="4622" width="12.28515625" style="1" customWidth="1"/>
    <col min="4623" max="4623" width="16.7109375" style="1" customWidth="1"/>
    <col min="4624" max="4624" width="13.85546875" style="1" customWidth="1"/>
    <col min="4625" max="4625" width="6.28515625" style="1" customWidth="1"/>
    <col min="4626" max="4626" width="12.7109375" style="1" customWidth="1"/>
    <col min="4627" max="4627" width="6.28515625" style="1" customWidth="1"/>
    <col min="4628" max="4628" width="13.28515625" style="1" customWidth="1"/>
    <col min="4629" max="4629" width="9.140625" style="1"/>
    <col min="4630" max="4630" width="13.28515625" style="1" customWidth="1"/>
    <col min="4631" max="4631" width="9.140625" style="1"/>
    <col min="4632" max="4632" width="13" style="1" customWidth="1"/>
    <col min="4633" max="4634" width="9.140625" style="1"/>
    <col min="4635" max="4635" width="13.7109375" style="1" customWidth="1"/>
    <col min="4636" max="4869" width="9.140625" style="1"/>
    <col min="4870" max="4870" width="10.140625" style="1" customWidth="1"/>
    <col min="4871" max="4874" width="9.140625" style="1"/>
    <col min="4875" max="4875" width="7" style="1" customWidth="1"/>
    <col min="4876" max="4876" width="8.140625" style="1" customWidth="1"/>
    <col min="4877" max="4877" width="14.7109375" style="1" customWidth="1"/>
    <col min="4878" max="4878" width="12.28515625" style="1" customWidth="1"/>
    <col min="4879" max="4879" width="16.7109375" style="1" customWidth="1"/>
    <col min="4880" max="4880" width="13.85546875" style="1" customWidth="1"/>
    <col min="4881" max="4881" width="6.28515625" style="1" customWidth="1"/>
    <col min="4882" max="4882" width="12.7109375" style="1" customWidth="1"/>
    <col min="4883" max="4883" width="6.28515625" style="1" customWidth="1"/>
    <col min="4884" max="4884" width="13.28515625" style="1" customWidth="1"/>
    <col min="4885" max="4885" width="9.140625" style="1"/>
    <col min="4886" max="4886" width="13.28515625" style="1" customWidth="1"/>
    <col min="4887" max="4887" width="9.140625" style="1"/>
    <col min="4888" max="4888" width="13" style="1" customWidth="1"/>
    <col min="4889" max="4890" width="9.140625" style="1"/>
    <col min="4891" max="4891" width="13.7109375" style="1" customWidth="1"/>
    <col min="4892" max="5125" width="9.140625" style="1"/>
    <col min="5126" max="5126" width="10.140625" style="1" customWidth="1"/>
    <col min="5127" max="5130" width="9.140625" style="1"/>
    <col min="5131" max="5131" width="7" style="1" customWidth="1"/>
    <col min="5132" max="5132" width="8.140625" style="1" customWidth="1"/>
    <col min="5133" max="5133" width="14.7109375" style="1" customWidth="1"/>
    <col min="5134" max="5134" width="12.28515625" style="1" customWidth="1"/>
    <col min="5135" max="5135" width="16.7109375" style="1" customWidth="1"/>
    <col min="5136" max="5136" width="13.85546875" style="1" customWidth="1"/>
    <col min="5137" max="5137" width="6.28515625" style="1" customWidth="1"/>
    <col min="5138" max="5138" width="12.7109375" style="1" customWidth="1"/>
    <col min="5139" max="5139" width="6.28515625" style="1" customWidth="1"/>
    <col min="5140" max="5140" width="13.28515625" style="1" customWidth="1"/>
    <col min="5141" max="5141" width="9.140625" style="1"/>
    <col min="5142" max="5142" width="13.28515625" style="1" customWidth="1"/>
    <col min="5143" max="5143" width="9.140625" style="1"/>
    <col min="5144" max="5144" width="13" style="1" customWidth="1"/>
    <col min="5145" max="5146" width="9.140625" style="1"/>
    <col min="5147" max="5147" width="13.7109375" style="1" customWidth="1"/>
    <col min="5148" max="5381" width="9.140625" style="1"/>
    <col min="5382" max="5382" width="10.140625" style="1" customWidth="1"/>
    <col min="5383" max="5386" width="9.140625" style="1"/>
    <col min="5387" max="5387" width="7" style="1" customWidth="1"/>
    <col min="5388" max="5388" width="8.140625" style="1" customWidth="1"/>
    <col min="5389" max="5389" width="14.7109375" style="1" customWidth="1"/>
    <col min="5390" max="5390" width="12.28515625" style="1" customWidth="1"/>
    <col min="5391" max="5391" width="16.7109375" style="1" customWidth="1"/>
    <col min="5392" max="5392" width="13.85546875" style="1" customWidth="1"/>
    <col min="5393" max="5393" width="6.28515625" style="1" customWidth="1"/>
    <col min="5394" max="5394" width="12.7109375" style="1" customWidth="1"/>
    <col min="5395" max="5395" width="6.28515625" style="1" customWidth="1"/>
    <col min="5396" max="5396" width="13.28515625" style="1" customWidth="1"/>
    <col min="5397" max="5397" width="9.140625" style="1"/>
    <col min="5398" max="5398" width="13.28515625" style="1" customWidth="1"/>
    <col min="5399" max="5399" width="9.140625" style="1"/>
    <col min="5400" max="5400" width="13" style="1" customWidth="1"/>
    <col min="5401" max="5402" width="9.140625" style="1"/>
    <col min="5403" max="5403" width="13.7109375" style="1" customWidth="1"/>
    <col min="5404" max="5637" width="9.140625" style="1"/>
    <col min="5638" max="5638" width="10.140625" style="1" customWidth="1"/>
    <col min="5639" max="5642" width="9.140625" style="1"/>
    <col min="5643" max="5643" width="7" style="1" customWidth="1"/>
    <col min="5644" max="5644" width="8.140625" style="1" customWidth="1"/>
    <col min="5645" max="5645" width="14.7109375" style="1" customWidth="1"/>
    <col min="5646" max="5646" width="12.28515625" style="1" customWidth="1"/>
    <col min="5647" max="5647" width="16.7109375" style="1" customWidth="1"/>
    <col min="5648" max="5648" width="13.85546875" style="1" customWidth="1"/>
    <col min="5649" max="5649" width="6.28515625" style="1" customWidth="1"/>
    <col min="5650" max="5650" width="12.7109375" style="1" customWidth="1"/>
    <col min="5651" max="5651" width="6.28515625" style="1" customWidth="1"/>
    <col min="5652" max="5652" width="13.28515625" style="1" customWidth="1"/>
    <col min="5653" max="5653" width="9.140625" style="1"/>
    <col min="5654" max="5654" width="13.28515625" style="1" customWidth="1"/>
    <col min="5655" max="5655" width="9.140625" style="1"/>
    <col min="5656" max="5656" width="13" style="1" customWidth="1"/>
    <col min="5657" max="5658" width="9.140625" style="1"/>
    <col min="5659" max="5659" width="13.7109375" style="1" customWidth="1"/>
    <col min="5660" max="5893" width="9.140625" style="1"/>
    <col min="5894" max="5894" width="10.140625" style="1" customWidth="1"/>
    <col min="5895" max="5898" width="9.140625" style="1"/>
    <col min="5899" max="5899" width="7" style="1" customWidth="1"/>
    <col min="5900" max="5900" width="8.140625" style="1" customWidth="1"/>
    <col min="5901" max="5901" width="14.7109375" style="1" customWidth="1"/>
    <col min="5902" max="5902" width="12.28515625" style="1" customWidth="1"/>
    <col min="5903" max="5903" width="16.7109375" style="1" customWidth="1"/>
    <col min="5904" max="5904" width="13.85546875" style="1" customWidth="1"/>
    <col min="5905" max="5905" width="6.28515625" style="1" customWidth="1"/>
    <col min="5906" max="5906" width="12.7109375" style="1" customWidth="1"/>
    <col min="5907" max="5907" width="6.28515625" style="1" customWidth="1"/>
    <col min="5908" max="5908" width="13.28515625" style="1" customWidth="1"/>
    <col min="5909" max="5909" width="9.140625" style="1"/>
    <col min="5910" max="5910" width="13.28515625" style="1" customWidth="1"/>
    <col min="5911" max="5911" width="9.140625" style="1"/>
    <col min="5912" max="5912" width="13" style="1" customWidth="1"/>
    <col min="5913" max="5914" width="9.140625" style="1"/>
    <col min="5915" max="5915" width="13.7109375" style="1" customWidth="1"/>
    <col min="5916" max="6149" width="9.140625" style="1"/>
    <col min="6150" max="6150" width="10.140625" style="1" customWidth="1"/>
    <col min="6151" max="6154" width="9.140625" style="1"/>
    <col min="6155" max="6155" width="7" style="1" customWidth="1"/>
    <col min="6156" max="6156" width="8.140625" style="1" customWidth="1"/>
    <col min="6157" max="6157" width="14.7109375" style="1" customWidth="1"/>
    <col min="6158" max="6158" width="12.28515625" style="1" customWidth="1"/>
    <col min="6159" max="6159" width="16.7109375" style="1" customWidth="1"/>
    <col min="6160" max="6160" width="13.85546875" style="1" customWidth="1"/>
    <col min="6161" max="6161" width="6.28515625" style="1" customWidth="1"/>
    <col min="6162" max="6162" width="12.7109375" style="1" customWidth="1"/>
    <col min="6163" max="6163" width="6.28515625" style="1" customWidth="1"/>
    <col min="6164" max="6164" width="13.28515625" style="1" customWidth="1"/>
    <col min="6165" max="6165" width="9.140625" style="1"/>
    <col min="6166" max="6166" width="13.28515625" style="1" customWidth="1"/>
    <col min="6167" max="6167" width="9.140625" style="1"/>
    <col min="6168" max="6168" width="13" style="1" customWidth="1"/>
    <col min="6169" max="6170" width="9.140625" style="1"/>
    <col min="6171" max="6171" width="13.7109375" style="1" customWidth="1"/>
    <col min="6172" max="6405" width="9.140625" style="1"/>
    <col min="6406" max="6406" width="10.140625" style="1" customWidth="1"/>
    <col min="6407" max="6410" width="9.140625" style="1"/>
    <col min="6411" max="6411" width="7" style="1" customWidth="1"/>
    <col min="6412" max="6412" width="8.140625" style="1" customWidth="1"/>
    <col min="6413" max="6413" width="14.7109375" style="1" customWidth="1"/>
    <col min="6414" max="6414" width="12.28515625" style="1" customWidth="1"/>
    <col min="6415" max="6415" width="16.7109375" style="1" customWidth="1"/>
    <col min="6416" max="6416" width="13.85546875" style="1" customWidth="1"/>
    <col min="6417" max="6417" width="6.28515625" style="1" customWidth="1"/>
    <col min="6418" max="6418" width="12.7109375" style="1" customWidth="1"/>
    <col min="6419" max="6419" width="6.28515625" style="1" customWidth="1"/>
    <col min="6420" max="6420" width="13.28515625" style="1" customWidth="1"/>
    <col min="6421" max="6421" width="9.140625" style="1"/>
    <col min="6422" max="6422" width="13.28515625" style="1" customWidth="1"/>
    <col min="6423" max="6423" width="9.140625" style="1"/>
    <col min="6424" max="6424" width="13" style="1" customWidth="1"/>
    <col min="6425" max="6426" width="9.140625" style="1"/>
    <col min="6427" max="6427" width="13.7109375" style="1" customWidth="1"/>
    <col min="6428" max="6661" width="9.140625" style="1"/>
    <col min="6662" max="6662" width="10.140625" style="1" customWidth="1"/>
    <col min="6663" max="6666" width="9.140625" style="1"/>
    <col min="6667" max="6667" width="7" style="1" customWidth="1"/>
    <col min="6668" max="6668" width="8.140625" style="1" customWidth="1"/>
    <col min="6669" max="6669" width="14.7109375" style="1" customWidth="1"/>
    <col min="6670" max="6670" width="12.28515625" style="1" customWidth="1"/>
    <col min="6671" max="6671" width="16.7109375" style="1" customWidth="1"/>
    <col min="6672" max="6672" width="13.85546875" style="1" customWidth="1"/>
    <col min="6673" max="6673" width="6.28515625" style="1" customWidth="1"/>
    <col min="6674" max="6674" width="12.7109375" style="1" customWidth="1"/>
    <col min="6675" max="6675" width="6.28515625" style="1" customWidth="1"/>
    <col min="6676" max="6676" width="13.28515625" style="1" customWidth="1"/>
    <col min="6677" max="6677" width="9.140625" style="1"/>
    <col min="6678" max="6678" width="13.28515625" style="1" customWidth="1"/>
    <col min="6679" max="6679" width="9.140625" style="1"/>
    <col min="6680" max="6680" width="13" style="1" customWidth="1"/>
    <col min="6681" max="6682" width="9.140625" style="1"/>
    <col min="6683" max="6683" width="13.7109375" style="1" customWidth="1"/>
    <col min="6684" max="6917" width="9.140625" style="1"/>
    <col min="6918" max="6918" width="10.140625" style="1" customWidth="1"/>
    <col min="6919" max="6922" width="9.140625" style="1"/>
    <col min="6923" max="6923" width="7" style="1" customWidth="1"/>
    <col min="6924" max="6924" width="8.140625" style="1" customWidth="1"/>
    <col min="6925" max="6925" width="14.7109375" style="1" customWidth="1"/>
    <col min="6926" max="6926" width="12.28515625" style="1" customWidth="1"/>
    <col min="6927" max="6927" width="16.7109375" style="1" customWidth="1"/>
    <col min="6928" max="6928" width="13.85546875" style="1" customWidth="1"/>
    <col min="6929" max="6929" width="6.28515625" style="1" customWidth="1"/>
    <col min="6930" max="6930" width="12.7109375" style="1" customWidth="1"/>
    <col min="6931" max="6931" width="6.28515625" style="1" customWidth="1"/>
    <col min="6932" max="6932" width="13.28515625" style="1" customWidth="1"/>
    <col min="6933" max="6933" width="9.140625" style="1"/>
    <col min="6934" max="6934" width="13.28515625" style="1" customWidth="1"/>
    <col min="6935" max="6935" width="9.140625" style="1"/>
    <col min="6936" max="6936" width="13" style="1" customWidth="1"/>
    <col min="6937" max="6938" width="9.140625" style="1"/>
    <col min="6939" max="6939" width="13.7109375" style="1" customWidth="1"/>
    <col min="6940" max="7173" width="9.140625" style="1"/>
    <col min="7174" max="7174" width="10.140625" style="1" customWidth="1"/>
    <col min="7175" max="7178" width="9.140625" style="1"/>
    <col min="7179" max="7179" width="7" style="1" customWidth="1"/>
    <col min="7180" max="7180" width="8.140625" style="1" customWidth="1"/>
    <col min="7181" max="7181" width="14.7109375" style="1" customWidth="1"/>
    <col min="7182" max="7182" width="12.28515625" style="1" customWidth="1"/>
    <col min="7183" max="7183" width="16.7109375" style="1" customWidth="1"/>
    <col min="7184" max="7184" width="13.85546875" style="1" customWidth="1"/>
    <col min="7185" max="7185" width="6.28515625" style="1" customWidth="1"/>
    <col min="7186" max="7186" width="12.7109375" style="1" customWidth="1"/>
    <col min="7187" max="7187" width="6.28515625" style="1" customWidth="1"/>
    <col min="7188" max="7188" width="13.28515625" style="1" customWidth="1"/>
    <col min="7189" max="7189" width="9.140625" style="1"/>
    <col min="7190" max="7190" width="13.28515625" style="1" customWidth="1"/>
    <col min="7191" max="7191" width="9.140625" style="1"/>
    <col min="7192" max="7192" width="13" style="1" customWidth="1"/>
    <col min="7193" max="7194" width="9.140625" style="1"/>
    <col min="7195" max="7195" width="13.7109375" style="1" customWidth="1"/>
    <col min="7196" max="7429" width="9.140625" style="1"/>
    <col min="7430" max="7430" width="10.140625" style="1" customWidth="1"/>
    <col min="7431" max="7434" width="9.140625" style="1"/>
    <col min="7435" max="7435" width="7" style="1" customWidth="1"/>
    <col min="7436" max="7436" width="8.140625" style="1" customWidth="1"/>
    <col min="7437" max="7437" width="14.7109375" style="1" customWidth="1"/>
    <col min="7438" max="7438" width="12.28515625" style="1" customWidth="1"/>
    <col min="7439" max="7439" width="16.7109375" style="1" customWidth="1"/>
    <col min="7440" max="7440" width="13.85546875" style="1" customWidth="1"/>
    <col min="7441" max="7441" width="6.28515625" style="1" customWidth="1"/>
    <col min="7442" max="7442" width="12.7109375" style="1" customWidth="1"/>
    <col min="7443" max="7443" width="6.28515625" style="1" customWidth="1"/>
    <col min="7444" max="7444" width="13.28515625" style="1" customWidth="1"/>
    <col min="7445" max="7445" width="9.140625" style="1"/>
    <col min="7446" max="7446" width="13.28515625" style="1" customWidth="1"/>
    <col min="7447" max="7447" width="9.140625" style="1"/>
    <col min="7448" max="7448" width="13" style="1" customWidth="1"/>
    <col min="7449" max="7450" width="9.140625" style="1"/>
    <col min="7451" max="7451" width="13.7109375" style="1" customWidth="1"/>
    <col min="7452" max="7685" width="9.140625" style="1"/>
    <col min="7686" max="7686" width="10.140625" style="1" customWidth="1"/>
    <col min="7687" max="7690" width="9.140625" style="1"/>
    <col min="7691" max="7691" width="7" style="1" customWidth="1"/>
    <col min="7692" max="7692" width="8.140625" style="1" customWidth="1"/>
    <col min="7693" max="7693" width="14.7109375" style="1" customWidth="1"/>
    <col min="7694" max="7694" width="12.28515625" style="1" customWidth="1"/>
    <col min="7695" max="7695" width="16.7109375" style="1" customWidth="1"/>
    <col min="7696" max="7696" width="13.85546875" style="1" customWidth="1"/>
    <col min="7697" max="7697" width="6.28515625" style="1" customWidth="1"/>
    <col min="7698" max="7698" width="12.7109375" style="1" customWidth="1"/>
    <col min="7699" max="7699" width="6.28515625" style="1" customWidth="1"/>
    <col min="7700" max="7700" width="13.28515625" style="1" customWidth="1"/>
    <col min="7701" max="7701" width="9.140625" style="1"/>
    <col min="7702" max="7702" width="13.28515625" style="1" customWidth="1"/>
    <col min="7703" max="7703" width="9.140625" style="1"/>
    <col min="7704" max="7704" width="13" style="1" customWidth="1"/>
    <col min="7705" max="7706" width="9.140625" style="1"/>
    <col min="7707" max="7707" width="13.7109375" style="1" customWidth="1"/>
    <col min="7708" max="7941" width="9.140625" style="1"/>
    <col min="7942" max="7942" width="10.140625" style="1" customWidth="1"/>
    <col min="7943" max="7946" width="9.140625" style="1"/>
    <col min="7947" max="7947" width="7" style="1" customWidth="1"/>
    <col min="7948" max="7948" width="8.140625" style="1" customWidth="1"/>
    <col min="7949" max="7949" width="14.7109375" style="1" customWidth="1"/>
    <col min="7950" max="7950" width="12.28515625" style="1" customWidth="1"/>
    <col min="7951" max="7951" width="16.7109375" style="1" customWidth="1"/>
    <col min="7952" max="7952" width="13.85546875" style="1" customWidth="1"/>
    <col min="7953" max="7953" width="6.28515625" style="1" customWidth="1"/>
    <col min="7954" max="7954" width="12.7109375" style="1" customWidth="1"/>
    <col min="7955" max="7955" width="6.28515625" style="1" customWidth="1"/>
    <col min="7956" max="7956" width="13.28515625" style="1" customWidth="1"/>
    <col min="7957" max="7957" width="9.140625" style="1"/>
    <col min="7958" max="7958" width="13.28515625" style="1" customWidth="1"/>
    <col min="7959" max="7959" width="9.140625" style="1"/>
    <col min="7960" max="7960" width="13" style="1" customWidth="1"/>
    <col min="7961" max="7962" width="9.140625" style="1"/>
    <col min="7963" max="7963" width="13.7109375" style="1" customWidth="1"/>
    <col min="7964" max="8197" width="9.140625" style="1"/>
    <col min="8198" max="8198" width="10.140625" style="1" customWidth="1"/>
    <col min="8199" max="8202" width="9.140625" style="1"/>
    <col min="8203" max="8203" width="7" style="1" customWidth="1"/>
    <col min="8204" max="8204" width="8.140625" style="1" customWidth="1"/>
    <col min="8205" max="8205" width="14.7109375" style="1" customWidth="1"/>
    <col min="8206" max="8206" width="12.28515625" style="1" customWidth="1"/>
    <col min="8207" max="8207" width="16.7109375" style="1" customWidth="1"/>
    <col min="8208" max="8208" width="13.85546875" style="1" customWidth="1"/>
    <col min="8209" max="8209" width="6.28515625" style="1" customWidth="1"/>
    <col min="8210" max="8210" width="12.7109375" style="1" customWidth="1"/>
    <col min="8211" max="8211" width="6.28515625" style="1" customWidth="1"/>
    <col min="8212" max="8212" width="13.28515625" style="1" customWidth="1"/>
    <col min="8213" max="8213" width="9.140625" style="1"/>
    <col min="8214" max="8214" width="13.28515625" style="1" customWidth="1"/>
    <col min="8215" max="8215" width="9.140625" style="1"/>
    <col min="8216" max="8216" width="13" style="1" customWidth="1"/>
    <col min="8217" max="8218" width="9.140625" style="1"/>
    <col min="8219" max="8219" width="13.7109375" style="1" customWidth="1"/>
    <col min="8220" max="8453" width="9.140625" style="1"/>
    <col min="8454" max="8454" width="10.140625" style="1" customWidth="1"/>
    <col min="8455" max="8458" width="9.140625" style="1"/>
    <col min="8459" max="8459" width="7" style="1" customWidth="1"/>
    <col min="8460" max="8460" width="8.140625" style="1" customWidth="1"/>
    <col min="8461" max="8461" width="14.7109375" style="1" customWidth="1"/>
    <col min="8462" max="8462" width="12.28515625" style="1" customWidth="1"/>
    <col min="8463" max="8463" width="16.7109375" style="1" customWidth="1"/>
    <col min="8464" max="8464" width="13.85546875" style="1" customWidth="1"/>
    <col min="8465" max="8465" width="6.28515625" style="1" customWidth="1"/>
    <col min="8466" max="8466" width="12.7109375" style="1" customWidth="1"/>
    <col min="8467" max="8467" width="6.28515625" style="1" customWidth="1"/>
    <col min="8468" max="8468" width="13.28515625" style="1" customWidth="1"/>
    <col min="8469" max="8469" width="9.140625" style="1"/>
    <col min="8470" max="8470" width="13.28515625" style="1" customWidth="1"/>
    <col min="8471" max="8471" width="9.140625" style="1"/>
    <col min="8472" max="8472" width="13" style="1" customWidth="1"/>
    <col min="8473" max="8474" width="9.140625" style="1"/>
    <col min="8475" max="8475" width="13.7109375" style="1" customWidth="1"/>
    <col min="8476" max="8709" width="9.140625" style="1"/>
    <col min="8710" max="8710" width="10.140625" style="1" customWidth="1"/>
    <col min="8711" max="8714" width="9.140625" style="1"/>
    <col min="8715" max="8715" width="7" style="1" customWidth="1"/>
    <col min="8716" max="8716" width="8.140625" style="1" customWidth="1"/>
    <col min="8717" max="8717" width="14.7109375" style="1" customWidth="1"/>
    <col min="8718" max="8718" width="12.28515625" style="1" customWidth="1"/>
    <col min="8719" max="8719" width="16.7109375" style="1" customWidth="1"/>
    <col min="8720" max="8720" width="13.85546875" style="1" customWidth="1"/>
    <col min="8721" max="8721" width="6.28515625" style="1" customWidth="1"/>
    <col min="8722" max="8722" width="12.7109375" style="1" customWidth="1"/>
    <col min="8723" max="8723" width="6.28515625" style="1" customWidth="1"/>
    <col min="8724" max="8724" width="13.28515625" style="1" customWidth="1"/>
    <col min="8725" max="8725" width="9.140625" style="1"/>
    <col min="8726" max="8726" width="13.28515625" style="1" customWidth="1"/>
    <col min="8727" max="8727" width="9.140625" style="1"/>
    <col min="8728" max="8728" width="13" style="1" customWidth="1"/>
    <col min="8729" max="8730" width="9.140625" style="1"/>
    <col min="8731" max="8731" width="13.7109375" style="1" customWidth="1"/>
    <col min="8732" max="8965" width="9.140625" style="1"/>
    <col min="8966" max="8966" width="10.140625" style="1" customWidth="1"/>
    <col min="8967" max="8970" width="9.140625" style="1"/>
    <col min="8971" max="8971" width="7" style="1" customWidth="1"/>
    <col min="8972" max="8972" width="8.140625" style="1" customWidth="1"/>
    <col min="8973" max="8973" width="14.7109375" style="1" customWidth="1"/>
    <col min="8974" max="8974" width="12.28515625" style="1" customWidth="1"/>
    <col min="8975" max="8975" width="16.7109375" style="1" customWidth="1"/>
    <col min="8976" max="8976" width="13.85546875" style="1" customWidth="1"/>
    <col min="8977" max="8977" width="6.28515625" style="1" customWidth="1"/>
    <col min="8978" max="8978" width="12.7109375" style="1" customWidth="1"/>
    <col min="8979" max="8979" width="6.28515625" style="1" customWidth="1"/>
    <col min="8980" max="8980" width="13.28515625" style="1" customWidth="1"/>
    <col min="8981" max="8981" width="9.140625" style="1"/>
    <col min="8982" max="8982" width="13.28515625" style="1" customWidth="1"/>
    <col min="8983" max="8983" width="9.140625" style="1"/>
    <col min="8984" max="8984" width="13" style="1" customWidth="1"/>
    <col min="8985" max="8986" width="9.140625" style="1"/>
    <col min="8987" max="8987" width="13.7109375" style="1" customWidth="1"/>
    <col min="8988" max="9221" width="9.140625" style="1"/>
    <col min="9222" max="9222" width="10.140625" style="1" customWidth="1"/>
    <col min="9223" max="9226" width="9.140625" style="1"/>
    <col min="9227" max="9227" width="7" style="1" customWidth="1"/>
    <col min="9228" max="9228" width="8.140625" style="1" customWidth="1"/>
    <col min="9229" max="9229" width="14.7109375" style="1" customWidth="1"/>
    <col min="9230" max="9230" width="12.28515625" style="1" customWidth="1"/>
    <col min="9231" max="9231" width="16.7109375" style="1" customWidth="1"/>
    <col min="9232" max="9232" width="13.85546875" style="1" customWidth="1"/>
    <col min="9233" max="9233" width="6.28515625" style="1" customWidth="1"/>
    <col min="9234" max="9234" width="12.7109375" style="1" customWidth="1"/>
    <col min="9235" max="9235" width="6.28515625" style="1" customWidth="1"/>
    <col min="9236" max="9236" width="13.28515625" style="1" customWidth="1"/>
    <col min="9237" max="9237" width="9.140625" style="1"/>
    <col min="9238" max="9238" width="13.28515625" style="1" customWidth="1"/>
    <col min="9239" max="9239" width="9.140625" style="1"/>
    <col min="9240" max="9240" width="13" style="1" customWidth="1"/>
    <col min="9241" max="9242" width="9.140625" style="1"/>
    <col min="9243" max="9243" width="13.7109375" style="1" customWidth="1"/>
    <col min="9244" max="9477" width="9.140625" style="1"/>
    <col min="9478" max="9478" width="10.140625" style="1" customWidth="1"/>
    <col min="9479" max="9482" width="9.140625" style="1"/>
    <col min="9483" max="9483" width="7" style="1" customWidth="1"/>
    <col min="9484" max="9484" width="8.140625" style="1" customWidth="1"/>
    <col min="9485" max="9485" width="14.7109375" style="1" customWidth="1"/>
    <col min="9486" max="9486" width="12.28515625" style="1" customWidth="1"/>
    <col min="9487" max="9487" width="16.7109375" style="1" customWidth="1"/>
    <col min="9488" max="9488" width="13.85546875" style="1" customWidth="1"/>
    <col min="9489" max="9489" width="6.28515625" style="1" customWidth="1"/>
    <col min="9490" max="9490" width="12.7109375" style="1" customWidth="1"/>
    <col min="9491" max="9491" width="6.28515625" style="1" customWidth="1"/>
    <col min="9492" max="9492" width="13.28515625" style="1" customWidth="1"/>
    <col min="9493" max="9493" width="9.140625" style="1"/>
    <col min="9494" max="9494" width="13.28515625" style="1" customWidth="1"/>
    <col min="9495" max="9495" width="9.140625" style="1"/>
    <col min="9496" max="9496" width="13" style="1" customWidth="1"/>
    <col min="9497" max="9498" width="9.140625" style="1"/>
    <col min="9499" max="9499" width="13.7109375" style="1" customWidth="1"/>
    <col min="9500" max="9733" width="9.140625" style="1"/>
    <col min="9734" max="9734" width="10.140625" style="1" customWidth="1"/>
    <col min="9735" max="9738" width="9.140625" style="1"/>
    <col min="9739" max="9739" width="7" style="1" customWidth="1"/>
    <col min="9740" max="9740" width="8.140625" style="1" customWidth="1"/>
    <col min="9741" max="9741" width="14.7109375" style="1" customWidth="1"/>
    <col min="9742" max="9742" width="12.28515625" style="1" customWidth="1"/>
    <col min="9743" max="9743" width="16.7109375" style="1" customWidth="1"/>
    <col min="9744" max="9744" width="13.85546875" style="1" customWidth="1"/>
    <col min="9745" max="9745" width="6.28515625" style="1" customWidth="1"/>
    <col min="9746" max="9746" width="12.7109375" style="1" customWidth="1"/>
    <col min="9747" max="9747" width="6.28515625" style="1" customWidth="1"/>
    <col min="9748" max="9748" width="13.28515625" style="1" customWidth="1"/>
    <col min="9749" max="9749" width="9.140625" style="1"/>
    <col min="9750" max="9750" width="13.28515625" style="1" customWidth="1"/>
    <col min="9751" max="9751" width="9.140625" style="1"/>
    <col min="9752" max="9752" width="13" style="1" customWidth="1"/>
    <col min="9753" max="9754" width="9.140625" style="1"/>
    <col min="9755" max="9755" width="13.7109375" style="1" customWidth="1"/>
    <col min="9756" max="9989" width="9.140625" style="1"/>
    <col min="9990" max="9990" width="10.140625" style="1" customWidth="1"/>
    <col min="9991" max="9994" width="9.140625" style="1"/>
    <col min="9995" max="9995" width="7" style="1" customWidth="1"/>
    <col min="9996" max="9996" width="8.140625" style="1" customWidth="1"/>
    <col min="9997" max="9997" width="14.7109375" style="1" customWidth="1"/>
    <col min="9998" max="9998" width="12.28515625" style="1" customWidth="1"/>
    <col min="9999" max="9999" width="16.7109375" style="1" customWidth="1"/>
    <col min="10000" max="10000" width="13.85546875" style="1" customWidth="1"/>
    <col min="10001" max="10001" width="6.28515625" style="1" customWidth="1"/>
    <col min="10002" max="10002" width="12.7109375" style="1" customWidth="1"/>
    <col min="10003" max="10003" width="6.28515625" style="1" customWidth="1"/>
    <col min="10004" max="10004" width="13.28515625" style="1" customWidth="1"/>
    <col min="10005" max="10005" width="9.140625" style="1"/>
    <col min="10006" max="10006" width="13.28515625" style="1" customWidth="1"/>
    <col min="10007" max="10007" width="9.140625" style="1"/>
    <col min="10008" max="10008" width="13" style="1" customWidth="1"/>
    <col min="10009" max="10010" width="9.140625" style="1"/>
    <col min="10011" max="10011" width="13.7109375" style="1" customWidth="1"/>
    <col min="10012" max="10245" width="9.140625" style="1"/>
    <col min="10246" max="10246" width="10.140625" style="1" customWidth="1"/>
    <col min="10247" max="10250" width="9.140625" style="1"/>
    <col min="10251" max="10251" width="7" style="1" customWidth="1"/>
    <col min="10252" max="10252" width="8.140625" style="1" customWidth="1"/>
    <col min="10253" max="10253" width="14.7109375" style="1" customWidth="1"/>
    <col min="10254" max="10254" width="12.28515625" style="1" customWidth="1"/>
    <col min="10255" max="10255" width="16.7109375" style="1" customWidth="1"/>
    <col min="10256" max="10256" width="13.85546875" style="1" customWidth="1"/>
    <col min="10257" max="10257" width="6.28515625" style="1" customWidth="1"/>
    <col min="10258" max="10258" width="12.7109375" style="1" customWidth="1"/>
    <col min="10259" max="10259" width="6.28515625" style="1" customWidth="1"/>
    <col min="10260" max="10260" width="13.28515625" style="1" customWidth="1"/>
    <col min="10261" max="10261" width="9.140625" style="1"/>
    <col min="10262" max="10262" width="13.28515625" style="1" customWidth="1"/>
    <col min="10263" max="10263" width="9.140625" style="1"/>
    <col min="10264" max="10264" width="13" style="1" customWidth="1"/>
    <col min="10265" max="10266" width="9.140625" style="1"/>
    <col min="10267" max="10267" width="13.7109375" style="1" customWidth="1"/>
    <col min="10268" max="10501" width="9.140625" style="1"/>
    <col min="10502" max="10502" width="10.140625" style="1" customWidth="1"/>
    <col min="10503" max="10506" width="9.140625" style="1"/>
    <col min="10507" max="10507" width="7" style="1" customWidth="1"/>
    <col min="10508" max="10508" width="8.140625" style="1" customWidth="1"/>
    <col min="10509" max="10509" width="14.7109375" style="1" customWidth="1"/>
    <col min="10510" max="10510" width="12.28515625" style="1" customWidth="1"/>
    <col min="10511" max="10511" width="16.7109375" style="1" customWidth="1"/>
    <col min="10512" max="10512" width="13.85546875" style="1" customWidth="1"/>
    <col min="10513" max="10513" width="6.28515625" style="1" customWidth="1"/>
    <col min="10514" max="10514" width="12.7109375" style="1" customWidth="1"/>
    <col min="10515" max="10515" width="6.28515625" style="1" customWidth="1"/>
    <col min="10516" max="10516" width="13.28515625" style="1" customWidth="1"/>
    <col min="10517" max="10517" width="9.140625" style="1"/>
    <col min="10518" max="10518" width="13.28515625" style="1" customWidth="1"/>
    <col min="10519" max="10519" width="9.140625" style="1"/>
    <col min="10520" max="10520" width="13" style="1" customWidth="1"/>
    <col min="10521" max="10522" width="9.140625" style="1"/>
    <col min="10523" max="10523" width="13.7109375" style="1" customWidth="1"/>
    <col min="10524" max="10757" width="9.140625" style="1"/>
    <col min="10758" max="10758" width="10.140625" style="1" customWidth="1"/>
    <col min="10759" max="10762" width="9.140625" style="1"/>
    <col min="10763" max="10763" width="7" style="1" customWidth="1"/>
    <col min="10764" max="10764" width="8.140625" style="1" customWidth="1"/>
    <col min="10765" max="10765" width="14.7109375" style="1" customWidth="1"/>
    <col min="10766" max="10766" width="12.28515625" style="1" customWidth="1"/>
    <col min="10767" max="10767" width="16.7109375" style="1" customWidth="1"/>
    <col min="10768" max="10768" width="13.85546875" style="1" customWidth="1"/>
    <col min="10769" max="10769" width="6.28515625" style="1" customWidth="1"/>
    <col min="10770" max="10770" width="12.7109375" style="1" customWidth="1"/>
    <col min="10771" max="10771" width="6.28515625" style="1" customWidth="1"/>
    <col min="10772" max="10772" width="13.28515625" style="1" customWidth="1"/>
    <col min="10773" max="10773" width="9.140625" style="1"/>
    <col min="10774" max="10774" width="13.28515625" style="1" customWidth="1"/>
    <col min="10775" max="10775" width="9.140625" style="1"/>
    <col min="10776" max="10776" width="13" style="1" customWidth="1"/>
    <col min="10777" max="10778" width="9.140625" style="1"/>
    <col min="10779" max="10779" width="13.7109375" style="1" customWidth="1"/>
    <col min="10780" max="11013" width="9.140625" style="1"/>
    <col min="11014" max="11014" width="10.140625" style="1" customWidth="1"/>
    <col min="11015" max="11018" width="9.140625" style="1"/>
    <col min="11019" max="11019" width="7" style="1" customWidth="1"/>
    <col min="11020" max="11020" width="8.140625" style="1" customWidth="1"/>
    <col min="11021" max="11021" width="14.7109375" style="1" customWidth="1"/>
    <col min="11022" max="11022" width="12.28515625" style="1" customWidth="1"/>
    <col min="11023" max="11023" width="16.7109375" style="1" customWidth="1"/>
    <col min="11024" max="11024" width="13.85546875" style="1" customWidth="1"/>
    <col min="11025" max="11025" width="6.28515625" style="1" customWidth="1"/>
    <col min="11026" max="11026" width="12.7109375" style="1" customWidth="1"/>
    <col min="11027" max="11027" width="6.28515625" style="1" customWidth="1"/>
    <col min="11028" max="11028" width="13.28515625" style="1" customWidth="1"/>
    <col min="11029" max="11029" width="9.140625" style="1"/>
    <col min="11030" max="11030" width="13.28515625" style="1" customWidth="1"/>
    <col min="11031" max="11031" width="9.140625" style="1"/>
    <col min="11032" max="11032" width="13" style="1" customWidth="1"/>
    <col min="11033" max="11034" width="9.140625" style="1"/>
    <col min="11035" max="11035" width="13.7109375" style="1" customWidth="1"/>
    <col min="11036" max="11269" width="9.140625" style="1"/>
    <col min="11270" max="11270" width="10.140625" style="1" customWidth="1"/>
    <col min="11271" max="11274" width="9.140625" style="1"/>
    <col min="11275" max="11275" width="7" style="1" customWidth="1"/>
    <col min="11276" max="11276" width="8.140625" style="1" customWidth="1"/>
    <col min="11277" max="11277" width="14.7109375" style="1" customWidth="1"/>
    <col min="11278" max="11278" width="12.28515625" style="1" customWidth="1"/>
    <col min="11279" max="11279" width="16.7109375" style="1" customWidth="1"/>
    <col min="11280" max="11280" width="13.85546875" style="1" customWidth="1"/>
    <col min="11281" max="11281" width="6.28515625" style="1" customWidth="1"/>
    <col min="11282" max="11282" width="12.7109375" style="1" customWidth="1"/>
    <col min="11283" max="11283" width="6.28515625" style="1" customWidth="1"/>
    <col min="11284" max="11284" width="13.28515625" style="1" customWidth="1"/>
    <col min="11285" max="11285" width="9.140625" style="1"/>
    <col min="11286" max="11286" width="13.28515625" style="1" customWidth="1"/>
    <col min="11287" max="11287" width="9.140625" style="1"/>
    <col min="11288" max="11288" width="13" style="1" customWidth="1"/>
    <col min="11289" max="11290" width="9.140625" style="1"/>
    <col min="11291" max="11291" width="13.7109375" style="1" customWidth="1"/>
    <col min="11292" max="11525" width="9.140625" style="1"/>
    <col min="11526" max="11526" width="10.140625" style="1" customWidth="1"/>
    <col min="11527" max="11530" width="9.140625" style="1"/>
    <col min="11531" max="11531" width="7" style="1" customWidth="1"/>
    <col min="11532" max="11532" width="8.140625" style="1" customWidth="1"/>
    <col min="11533" max="11533" width="14.7109375" style="1" customWidth="1"/>
    <col min="11534" max="11534" width="12.28515625" style="1" customWidth="1"/>
    <col min="11535" max="11535" width="16.7109375" style="1" customWidth="1"/>
    <col min="11536" max="11536" width="13.85546875" style="1" customWidth="1"/>
    <col min="11537" max="11537" width="6.28515625" style="1" customWidth="1"/>
    <col min="11538" max="11538" width="12.7109375" style="1" customWidth="1"/>
    <col min="11539" max="11539" width="6.28515625" style="1" customWidth="1"/>
    <col min="11540" max="11540" width="13.28515625" style="1" customWidth="1"/>
    <col min="11541" max="11541" width="9.140625" style="1"/>
    <col min="11542" max="11542" width="13.28515625" style="1" customWidth="1"/>
    <col min="11543" max="11543" width="9.140625" style="1"/>
    <col min="11544" max="11544" width="13" style="1" customWidth="1"/>
    <col min="11545" max="11546" width="9.140625" style="1"/>
    <col min="11547" max="11547" width="13.7109375" style="1" customWidth="1"/>
    <col min="11548" max="11781" width="9.140625" style="1"/>
    <col min="11782" max="11782" width="10.140625" style="1" customWidth="1"/>
    <col min="11783" max="11786" width="9.140625" style="1"/>
    <col min="11787" max="11787" width="7" style="1" customWidth="1"/>
    <col min="11788" max="11788" width="8.140625" style="1" customWidth="1"/>
    <col min="11789" max="11789" width="14.7109375" style="1" customWidth="1"/>
    <col min="11790" max="11790" width="12.28515625" style="1" customWidth="1"/>
    <col min="11791" max="11791" width="16.7109375" style="1" customWidth="1"/>
    <col min="11792" max="11792" width="13.85546875" style="1" customWidth="1"/>
    <col min="11793" max="11793" width="6.28515625" style="1" customWidth="1"/>
    <col min="11794" max="11794" width="12.7109375" style="1" customWidth="1"/>
    <col min="11795" max="11795" width="6.28515625" style="1" customWidth="1"/>
    <col min="11796" max="11796" width="13.28515625" style="1" customWidth="1"/>
    <col min="11797" max="11797" width="9.140625" style="1"/>
    <col min="11798" max="11798" width="13.28515625" style="1" customWidth="1"/>
    <col min="11799" max="11799" width="9.140625" style="1"/>
    <col min="11800" max="11800" width="13" style="1" customWidth="1"/>
    <col min="11801" max="11802" width="9.140625" style="1"/>
    <col min="11803" max="11803" width="13.7109375" style="1" customWidth="1"/>
    <col min="11804" max="12037" width="9.140625" style="1"/>
    <col min="12038" max="12038" width="10.140625" style="1" customWidth="1"/>
    <col min="12039" max="12042" width="9.140625" style="1"/>
    <col min="12043" max="12043" width="7" style="1" customWidth="1"/>
    <col min="12044" max="12044" width="8.140625" style="1" customWidth="1"/>
    <col min="12045" max="12045" width="14.7109375" style="1" customWidth="1"/>
    <col min="12046" max="12046" width="12.28515625" style="1" customWidth="1"/>
    <col min="12047" max="12047" width="16.7109375" style="1" customWidth="1"/>
    <col min="12048" max="12048" width="13.85546875" style="1" customWidth="1"/>
    <col min="12049" max="12049" width="6.28515625" style="1" customWidth="1"/>
    <col min="12050" max="12050" width="12.7109375" style="1" customWidth="1"/>
    <col min="12051" max="12051" width="6.28515625" style="1" customWidth="1"/>
    <col min="12052" max="12052" width="13.28515625" style="1" customWidth="1"/>
    <col min="12053" max="12053" width="9.140625" style="1"/>
    <col min="12054" max="12054" width="13.28515625" style="1" customWidth="1"/>
    <col min="12055" max="12055" width="9.140625" style="1"/>
    <col min="12056" max="12056" width="13" style="1" customWidth="1"/>
    <col min="12057" max="12058" width="9.140625" style="1"/>
    <col min="12059" max="12059" width="13.7109375" style="1" customWidth="1"/>
    <col min="12060" max="12293" width="9.140625" style="1"/>
    <col min="12294" max="12294" width="10.140625" style="1" customWidth="1"/>
    <col min="12295" max="12298" width="9.140625" style="1"/>
    <col min="12299" max="12299" width="7" style="1" customWidth="1"/>
    <col min="12300" max="12300" width="8.140625" style="1" customWidth="1"/>
    <col min="12301" max="12301" width="14.7109375" style="1" customWidth="1"/>
    <col min="12302" max="12302" width="12.28515625" style="1" customWidth="1"/>
    <col min="12303" max="12303" width="16.7109375" style="1" customWidth="1"/>
    <col min="12304" max="12304" width="13.85546875" style="1" customWidth="1"/>
    <col min="12305" max="12305" width="6.28515625" style="1" customWidth="1"/>
    <col min="12306" max="12306" width="12.7109375" style="1" customWidth="1"/>
    <col min="12307" max="12307" width="6.28515625" style="1" customWidth="1"/>
    <col min="12308" max="12308" width="13.28515625" style="1" customWidth="1"/>
    <col min="12309" max="12309" width="9.140625" style="1"/>
    <col min="12310" max="12310" width="13.28515625" style="1" customWidth="1"/>
    <col min="12311" max="12311" width="9.140625" style="1"/>
    <col min="12312" max="12312" width="13" style="1" customWidth="1"/>
    <col min="12313" max="12314" width="9.140625" style="1"/>
    <col min="12315" max="12315" width="13.7109375" style="1" customWidth="1"/>
    <col min="12316" max="12549" width="9.140625" style="1"/>
    <col min="12550" max="12550" width="10.140625" style="1" customWidth="1"/>
    <col min="12551" max="12554" width="9.140625" style="1"/>
    <col min="12555" max="12555" width="7" style="1" customWidth="1"/>
    <col min="12556" max="12556" width="8.140625" style="1" customWidth="1"/>
    <col min="12557" max="12557" width="14.7109375" style="1" customWidth="1"/>
    <col min="12558" max="12558" width="12.28515625" style="1" customWidth="1"/>
    <col min="12559" max="12559" width="16.7109375" style="1" customWidth="1"/>
    <col min="12560" max="12560" width="13.85546875" style="1" customWidth="1"/>
    <col min="12561" max="12561" width="6.28515625" style="1" customWidth="1"/>
    <col min="12562" max="12562" width="12.7109375" style="1" customWidth="1"/>
    <col min="12563" max="12563" width="6.28515625" style="1" customWidth="1"/>
    <col min="12564" max="12564" width="13.28515625" style="1" customWidth="1"/>
    <col min="12565" max="12565" width="9.140625" style="1"/>
    <col min="12566" max="12566" width="13.28515625" style="1" customWidth="1"/>
    <col min="12567" max="12567" width="9.140625" style="1"/>
    <col min="12568" max="12568" width="13" style="1" customWidth="1"/>
    <col min="12569" max="12570" width="9.140625" style="1"/>
    <col min="12571" max="12571" width="13.7109375" style="1" customWidth="1"/>
    <col min="12572" max="12805" width="9.140625" style="1"/>
    <col min="12806" max="12806" width="10.140625" style="1" customWidth="1"/>
    <col min="12807" max="12810" width="9.140625" style="1"/>
    <col min="12811" max="12811" width="7" style="1" customWidth="1"/>
    <col min="12812" max="12812" width="8.140625" style="1" customWidth="1"/>
    <col min="12813" max="12813" width="14.7109375" style="1" customWidth="1"/>
    <col min="12814" max="12814" width="12.28515625" style="1" customWidth="1"/>
    <col min="12815" max="12815" width="16.7109375" style="1" customWidth="1"/>
    <col min="12816" max="12816" width="13.85546875" style="1" customWidth="1"/>
    <col min="12817" max="12817" width="6.28515625" style="1" customWidth="1"/>
    <col min="12818" max="12818" width="12.7109375" style="1" customWidth="1"/>
    <col min="12819" max="12819" width="6.28515625" style="1" customWidth="1"/>
    <col min="12820" max="12820" width="13.28515625" style="1" customWidth="1"/>
    <col min="12821" max="12821" width="9.140625" style="1"/>
    <col min="12822" max="12822" width="13.28515625" style="1" customWidth="1"/>
    <col min="12823" max="12823" width="9.140625" style="1"/>
    <col min="12824" max="12824" width="13" style="1" customWidth="1"/>
    <col min="12825" max="12826" width="9.140625" style="1"/>
    <col min="12827" max="12827" width="13.7109375" style="1" customWidth="1"/>
    <col min="12828" max="13061" width="9.140625" style="1"/>
    <col min="13062" max="13062" width="10.140625" style="1" customWidth="1"/>
    <col min="13063" max="13066" width="9.140625" style="1"/>
    <col min="13067" max="13067" width="7" style="1" customWidth="1"/>
    <col min="13068" max="13068" width="8.140625" style="1" customWidth="1"/>
    <col min="13069" max="13069" width="14.7109375" style="1" customWidth="1"/>
    <col min="13070" max="13070" width="12.28515625" style="1" customWidth="1"/>
    <col min="13071" max="13071" width="16.7109375" style="1" customWidth="1"/>
    <col min="13072" max="13072" width="13.85546875" style="1" customWidth="1"/>
    <col min="13073" max="13073" width="6.28515625" style="1" customWidth="1"/>
    <col min="13074" max="13074" width="12.7109375" style="1" customWidth="1"/>
    <col min="13075" max="13075" width="6.28515625" style="1" customWidth="1"/>
    <col min="13076" max="13076" width="13.28515625" style="1" customWidth="1"/>
    <col min="13077" max="13077" width="9.140625" style="1"/>
    <col min="13078" max="13078" width="13.28515625" style="1" customWidth="1"/>
    <col min="13079" max="13079" width="9.140625" style="1"/>
    <col min="13080" max="13080" width="13" style="1" customWidth="1"/>
    <col min="13081" max="13082" width="9.140625" style="1"/>
    <col min="13083" max="13083" width="13.7109375" style="1" customWidth="1"/>
    <col min="13084" max="13317" width="9.140625" style="1"/>
    <col min="13318" max="13318" width="10.140625" style="1" customWidth="1"/>
    <col min="13319" max="13322" width="9.140625" style="1"/>
    <col min="13323" max="13323" width="7" style="1" customWidth="1"/>
    <col min="13324" max="13324" width="8.140625" style="1" customWidth="1"/>
    <col min="13325" max="13325" width="14.7109375" style="1" customWidth="1"/>
    <col min="13326" max="13326" width="12.28515625" style="1" customWidth="1"/>
    <col min="13327" max="13327" width="16.7109375" style="1" customWidth="1"/>
    <col min="13328" max="13328" width="13.85546875" style="1" customWidth="1"/>
    <col min="13329" max="13329" width="6.28515625" style="1" customWidth="1"/>
    <col min="13330" max="13330" width="12.7109375" style="1" customWidth="1"/>
    <col min="13331" max="13331" width="6.28515625" style="1" customWidth="1"/>
    <col min="13332" max="13332" width="13.28515625" style="1" customWidth="1"/>
    <col min="13333" max="13333" width="9.140625" style="1"/>
    <col min="13334" max="13334" width="13.28515625" style="1" customWidth="1"/>
    <col min="13335" max="13335" width="9.140625" style="1"/>
    <col min="13336" max="13336" width="13" style="1" customWidth="1"/>
    <col min="13337" max="13338" width="9.140625" style="1"/>
    <col min="13339" max="13339" width="13.7109375" style="1" customWidth="1"/>
    <col min="13340" max="13573" width="9.140625" style="1"/>
    <col min="13574" max="13574" width="10.140625" style="1" customWidth="1"/>
    <col min="13575" max="13578" width="9.140625" style="1"/>
    <col min="13579" max="13579" width="7" style="1" customWidth="1"/>
    <col min="13580" max="13580" width="8.140625" style="1" customWidth="1"/>
    <col min="13581" max="13581" width="14.7109375" style="1" customWidth="1"/>
    <col min="13582" max="13582" width="12.28515625" style="1" customWidth="1"/>
    <col min="13583" max="13583" width="16.7109375" style="1" customWidth="1"/>
    <col min="13584" max="13584" width="13.85546875" style="1" customWidth="1"/>
    <col min="13585" max="13585" width="6.28515625" style="1" customWidth="1"/>
    <col min="13586" max="13586" width="12.7109375" style="1" customWidth="1"/>
    <col min="13587" max="13587" width="6.28515625" style="1" customWidth="1"/>
    <col min="13588" max="13588" width="13.28515625" style="1" customWidth="1"/>
    <col min="13589" max="13589" width="9.140625" style="1"/>
    <col min="13590" max="13590" width="13.28515625" style="1" customWidth="1"/>
    <col min="13591" max="13591" width="9.140625" style="1"/>
    <col min="13592" max="13592" width="13" style="1" customWidth="1"/>
    <col min="13593" max="13594" width="9.140625" style="1"/>
    <col min="13595" max="13595" width="13.7109375" style="1" customWidth="1"/>
    <col min="13596" max="13829" width="9.140625" style="1"/>
    <col min="13830" max="13830" width="10.140625" style="1" customWidth="1"/>
    <col min="13831" max="13834" width="9.140625" style="1"/>
    <col min="13835" max="13835" width="7" style="1" customWidth="1"/>
    <col min="13836" max="13836" width="8.140625" style="1" customWidth="1"/>
    <col min="13837" max="13837" width="14.7109375" style="1" customWidth="1"/>
    <col min="13838" max="13838" width="12.28515625" style="1" customWidth="1"/>
    <col min="13839" max="13839" width="16.7109375" style="1" customWidth="1"/>
    <col min="13840" max="13840" width="13.85546875" style="1" customWidth="1"/>
    <col min="13841" max="13841" width="6.28515625" style="1" customWidth="1"/>
    <col min="13842" max="13842" width="12.7109375" style="1" customWidth="1"/>
    <col min="13843" max="13843" width="6.28515625" style="1" customWidth="1"/>
    <col min="13844" max="13844" width="13.28515625" style="1" customWidth="1"/>
    <col min="13845" max="13845" width="9.140625" style="1"/>
    <col min="13846" max="13846" width="13.28515625" style="1" customWidth="1"/>
    <col min="13847" max="13847" width="9.140625" style="1"/>
    <col min="13848" max="13848" width="13" style="1" customWidth="1"/>
    <col min="13849" max="13850" width="9.140625" style="1"/>
    <col min="13851" max="13851" width="13.7109375" style="1" customWidth="1"/>
    <col min="13852" max="14085" width="9.140625" style="1"/>
    <col min="14086" max="14086" width="10.140625" style="1" customWidth="1"/>
    <col min="14087" max="14090" width="9.140625" style="1"/>
    <col min="14091" max="14091" width="7" style="1" customWidth="1"/>
    <col min="14092" max="14092" width="8.140625" style="1" customWidth="1"/>
    <col min="14093" max="14093" width="14.7109375" style="1" customWidth="1"/>
    <col min="14094" max="14094" width="12.28515625" style="1" customWidth="1"/>
    <col min="14095" max="14095" width="16.7109375" style="1" customWidth="1"/>
    <col min="14096" max="14096" width="13.85546875" style="1" customWidth="1"/>
    <col min="14097" max="14097" width="6.28515625" style="1" customWidth="1"/>
    <col min="14098" max="14098" width="12.7109375" style="1" customWidth="1"/>
    <col min="14099" max="14099" width="6.28515625" style="1" customWidth="1"/>
    <col min="14100" max="14100" width="13.28515625" style="1" customWidth="1"/>
    <col min="14101" max="14101" width="9.140625" style="1"/>
    <col min="14102" max="14102" width="13.28515625" style="1" customWidth="1"/>
    <col min="14103" max="14103" width="9.140625" style="1"/>
    <col min="14104" max="14104" width="13" style="1" customWidth="1"/>
    <col min="14105" max="14106" width="9.140625" style="1"/>
    <col min="14107" max="14107" width="13.7109375" style="1" customWidth="1"/>
    <col min="14108" max="14341" width="9.140625" style="1"/>
    <col min="14342" max="14342" width="10.140625" style="1" customWidth="1"/>
    <col min="14343" max="14346" width="9.140625" style="1"/>
    <col min="14347" max="14347" width="7" style="1" customWidth="1"/>
    <col min="14348" max="14348" width="8.140625" style="1" customWidth="1"/>
    <col min="14349" max="14349" width="14.7109375" style="1" customWidth="1"/>
    <col min="14350" max="14350" width="12.28515625" style="1" customWidth="1"/>
    <col min="14351" max="14351" width="16.7109375" style="1" customWidth="1"/>
    <col min="14352" max="14352" width="13.85546875" style="1" customWidth="1"/>
    <col min="14353" max="14353" width="6.28515625" style="1" customWidth="1"/>
    <col min="14354" max="14354" width="12.7109375" style="1" customWidth="1"/>
    <col min="14355" max="14355" width="6.28515625" style="1" customWidth="1"/>
    <col min="14356" max="14356" width="13.28515625" style="1" customWidth="1"/>
    <col min="14357" max="14357" width="9.140625" style="1"/>
    <col min="14358" max="14358" width="13.28515625" style="1" customWidth="1"/>
    <col min="14359" max="14359" width="9.140625" style="1"/>
    <col min="14360" max="14360" width="13" style="1" customWidth="1"/>
    <col min="14361" max="14362" width="9.140625" style="1"/>
    <col min="14363" max="14363" width="13.7109375" style="1" customWidth="1"/>
    <col min="14364" max="14597" width="9.140625" style="1"/>
    <col min="14598" max="14598" width="10.140625" style="1" customWidth="1"/>
    <col min="14599" max="14602" width="9.140625" style="1"/>
    <col min="14603" max="14603" width="7" style="1" customWidth="1"/>
    <col min="14604" max="14604" width="8.140625" style="1" customWidth="1"/>
    <col min="14605" max="14605" width="14.7109375" style="1" customWidth="1"/>
    <col min="14606" max="14606" width="12.28515625" style="1" customWidth="1"/>
    <col min="14607" max="14607" width="16.7109375" style="1" customWidth="1"/>
    <col min="14608" max="14608" width="13.85546875" style="1" customWidth="1"/>
    <col min="14609" max="14609" width="6.28515625" style="1" customWidth="1"/>
    <col min="14610" max="14610" width="12.7109375" style="1" customWidth="1"/>
    <col min="14611" max="14611" width="6.28515625" style="1" customWidth="1"/>
    <col min="14612" max="14612" width="13.28515625" style="1" customWidth="1"/>
    <col min="14613" max="14613" width="9.140625" style="1"/>
    <col min="14614" max="14614" width="13.28515625" style="1" customWidth="1"/>
    <col min="14615" max="14615" width="9.140625" style="1"/>
    <col min="14616" max="14616" width="13" style="1" customWidth="1"/>
    <col min="14617" max="14618" width="9.140625" style="1"/>
    <col min="14619" max="14619" width="13.7109375" style="1" customWidth="1"/>
    <col min="14620" max="14853" width="9.140625" style="1"/>
    <col min="14854" max="14854" width="10.140625" style="1" customWidth="1"/>
    <col min="14855" max="14858" width="9.140625" style="1"/>
    <col min="14859" max="14859" width="7" style="1" customWidth="1"/>
    <col min="14860" max="14860" width="8.140625" style="1" customWidth="1"/>
    <col min="14861" max="14861" width="14.7109375" style="1" customWidth="1"/>
    <col min="14862" max="14862" width="12.28515625" style="1" customWidth="1"/>
    <col min="14863" max="14863" width="16.7109375" style="1" customWidth="1"/>
    <col min="14864" max="14864" width="13.85546875" style="1" customWidth="1"/>
    <col min="14865" max="14865" width="6.28515625" style="1" customWidth="1"/>
    <col min="14866" max="14866" width="12.7109375" style="1" customWidth="1"/>
    <col min="14867" max="14867" width="6.28515625" style="1" customWidth="1"/>
    <col min="14868" max="14868" width="13.28515625" style="1" customWidth="1"/>
    <col min="14869" max="14869" width="9.140625" style="1"/>
    <col min="14870" max="14870" width="13.28515625" style="1" customWidth="1"/>
    <col min="14871" max="14871" width="9.140625" style="1"/>
    <col min="14872" max="14872" width="13" style="1" customWidth="1"/>
    <col min="14873" max="14874" width="9.140625" style="1"/>
    <col min="14875" max="14875" width="13.7109375" style="1" customWidth="1"/>
    <col min="14876" max="15109" width="9.140625" style="1"/>
    <col min="15110" max="15110" width="10.140625" style="1" customWidth="1"/>
    <col min="15111" max="15114" width="9.140625" style="1"/>
    <col min="15115" max="15115" width="7" style="1" customWidth="1"/>
    <col min="15116" max="15116" width="8.140625" style="1" customWidth="1"/>
    <col min="15117" max="15117" width="14.7109375" style="1" customWidth="1"/>
    <col min="15118" max="15118" width="12.28515625" style="1" customWidth="1"/>
    <col min="15119" max="15119" width="16.7109375" style="1" customWidth="1"/>
    <col min="15120" max="15120" width="13.85546875" style="1" customWidth="1"/>
    <col min="15121" max="15121" width="6.28515625" style="1" customWidth="1"/>
    <col min="15122" max="15122" width="12.7109375" style="1" customWidth="1"/>
    <col min="15123" max="15123" width="6.28515625" style="1" customWidth="1"/>
    <col min="15124" max="15124" width="13.28515625" style="1" customWidth="1"/>
    <col min="15125" max="15125" width="9.140625" style="1"/>
    <col min="15126" max="15126" width="13.28515625" style="1" customWidth="1"/>
    <col min="15127" max="15127" width="9.140625" style="1"/>
    <col min="15128" max="15128" width="13" style="1" customWidth="1"/>
    <col min="15129" max="15130" width="9.140625" style="1"/>
    <col min="15131" max="15131" width="13.7109375" style="1" customWidth="1"/>
    <col min="15132" max="15365" width="9.140625" style="1"/>
    <col min="15366" max="15366" width="10.140625" style="1" customWidth="1"/>
    <col min="15367" max="15370" width="9.140625" style="1"/>
    <col min="15371" max="15371" width="7" style="1" customWidth="1"/>
    <col min="15372" max="15372" width="8.140625" style="1" customWidth="1"/>
    <col min="15373" max="15373" width="14.7109375" style="1" customWidth="1"/>
    <col min="15374" max="15374" width="12.28515625" style="1" customWidth="1"/>
    <col min="15375" max="15375" width="16.7109375" style="1" customWidth="1"/>
    <col min="15376" max="15376" width="13.85546875" style="1" customWidth="1"/>
    <col min="15377" max="15377" width="6.28515625" style="1" customWidth="1"/>
    <col min="15378" max="15378" width="12.7109375" style="1" customWidth="1"/>
    <col min="15379" max="15379" width="6.28515625" style="1" customWidth="1"/>
    <col min="15380" max="15380" width="13.28515625" style="1" customWidth="1"/>
    <col min="15381" max="15381" width="9.140625" style="1"/>
    <col min="15382" max="15382" width="13.28515625" style="1" customWidth="1"/>
    <col min="15383" max="15383" width="9.140625" style="1"/>
    <col min="15384" max="15384" width="13" style="1" customWidth="1"/>
    <col min="15385" max="15386" width="9.140625" style="1"/>
    <col min="15387" max="15387" width="13.7109375" style="1" customWidth="1"/>
    <col min="15388" max="15621" width="9.140625" style="1"/>
    <col min="15622" max="15622" width="10.140625" style="1" customWidth="1"/>
    <col min="15623" max="15626" width="9.140625" style="1"/>
    <col min="15627" max="15627" width="7" style="1" customWidth="1"/>
    <col min="15628" max="15628" width="8.140625" style="1" customWidth="1"/>
    <col min="15629" max="15629" width="14.7109375" style="1" customWidth="1"/>
    <col min="15630" max="15630" width="12.28515625" style="1" customWidth="1"/>
    <col min="15631" max="15631" width="16.7109375" style="1" customWidth="1"/>
    <col min="15632" max="15632" width="13.85546875" style="1" customWidth="1"/>
    <col min="15633" max="15633" width="6.28515625" style="1" customWidth="1"/>
    <col min="15634" max="15634" width="12.7109375" style="1" customWidth="1"/>
    <col min="15635" max="15635" width="6.28515625" style="1" customWidth="1"/>
    <col min="15636" max="15636" width="13.28515625" style="1" customWidth="1"/>
    <col min="15637" max="15637" width="9.140625" style="1"/>
    <col min="15638" max="15638" width="13.28515625" style="1" customWidth="1"/>
    <col min="15639" max="15639" width="9.140625" style="1"/>
    <col min="15640" max="15640" width="13" style="1" customWidth="1"/>
    <col min="15641" max="15642" width="9.140625" style="1"/>
    <col min="15643" max="15643" width="13.7109375" style="1" customWidth="1"/>
    <col min="15644" max="15877" width="9.140625" style="1"/>
    <col min="15878" max="15878" width="10.140625" style="1" customWidth="1"/>
    <col min="15879" max="15882" width="9.140625" style="1"/>
    <col min="15883" max="15883" width="7" style="1" customWidth="1"/>
    <col min="15884" max="15884" width="8.140625" style="1" customWidth="1"/>
    <col min="15885" max="15885" width="14.7109375" style="1" customWidth="1"/>
    <col min="15886" max="15886" width="12.28515625" style="1" customWidth="1"/>
    <col min="15887" max="15887" width="16.7109375" style="1" customWidth="1"/>
    <col min="15888" max="15888" width="13.85546875" style="1" customWidth="1"/>
    <col min="15889" max="15889" width="6.28515625" style="1" customWidth="1"/>
    <col min="15890" max="15890" width="12.7109375" style="1" customWidth="1"/>
    <col min="15891" max="15891" width="6.28515625" style="1" customWidth="1"/>
    <col min="15892" max="15892" width="13.28515625" style="1" customWidth="1"/>
    <col min="15893" max="15893" width="9.140625" style="1"/>
    <col min="15894" max="15894" width="13.28515625" style="1" customWidth="1"/>
    <col min="15895" max="15895" width="9.140625" style="1"/>
    <col min="15896" max="15896" width="13" style="1" customWidth="1"/>
    <col min="15897" max="15898" width="9.140625" style="1"/>
    <col min="15899" max="15899" width="13.7109375" style="1" customWidth="1"/>
    <col min="15900" max="16133" width="9.140625" style="1"/>
    <col min="16134" max="16134" width="10.140625" style="1" customWidth="1"/>
    <col min="16135" max="16138" width="9.140625" style="1"/>
    <col min="16139" max="16139" width="7" style="1" customWidth="1"/>
    <col min="16140" max="16140" width="8.140625" style="1" customWidth="1"/>
    <col min="16141" max="16141" width="14.7109375" style="1" customWidth="1"/>
    <col min="16142" max="16142" width="12.28515625" style="1" customWidth="1"/>
    <col min="16143" max="16143" width="16.7109375" style="1" customWidth="1"/>
    <col min="16144" max="16144" width="13.85546875" style="1" customWidth="1"/>
    <col min="16145" max="16145" width="6.28515625" style="1" customWidth="1"/>
    <col min="16146" max="16146" width="12.7109375" style="1" customWidth="1"/>
    <col min="16147" max="16147" width="6.28515625" style="1" customWidth="1"/>
    <col min="16148" max="16148" width="13.28515625" style="1" customWidth="1"/>
    <col min="16149" max="16149" width="9.140625" style="1"/>
    <col min="16150" max="16150" width="13.28515625" style="1" customWidth="1"/>
    <col min="16151" max="16151" width="9.140625" style="1"/>
    <col min="16152" max="16152" width="13" style="1" customWidth="1"/>
    <col min="16153" max="16154" width="9.140625" style="1"/>
    <col min="16155" max="16155" width="13.7109375" style="1" customWidth="1"/>
    <col min="16156" max="16384" width="9.140625" style="1"/>
  </cols>
  <sheetData>
    <row r="1" spans="1:1" x14ac:dyDescent="0.25">
      <c r="A1" s="41"/>
    </row>
    <row r="18" spans="15:15" ht="15" customHeight="1" x14ac:dyDescent="0.25"/>
    <row r="19" spans="15:15" ht="15" customHeight="1" x14ac:dyDescent="0.25"/>
    <row r="20" spans="15:15" ht="15" customHeight="1" x14ac:dyDescent="0.25"/>
    <row r="21" spans="15:15" ht="17.25" customHeight="1" x14ac:dyDescent="0.25"/>
    <row r="22" spans="15:15" ht="15" customHeight="1" x14ac:dyDescent="0.25"/>
    <row r="23" spans="15:15" ht="15" customHeight="1" x14ac:dyDescent="0.25"/>
    <row r="24" spans="15:15" ht="15" customHeight="1" x14ac:dyDescent="0.25"/>
    <row r="25" spans="15:15" ht="15" customHeight="1" x14ac:dyDescent="0.25"/>
    <row r="26" spans="15:15" ht="15" customHeight="1" x14ac:dyDescent="0.25"/>
    <row r="27" spans="15:15" ht="15" customHeight="1" x14ac:dyDescent="0.25"/>
    <row r="28" spans="15:15" ht="16.5" customHeight="1" x14ac:dyDescent="0.35">
      <c r="O28" s="14"/>
    </row>
    <row r="29" spans="15:15" ht="20.25" customHeight="1" x14ac:dyDescent="0.35">
      <c r="O29" s="14"/>
    </row>
    <row r="30" spans="15:15" ht="14.45" customHeight="1" x14ac:dyDescent="0.25"/>
    <row r="31" spans="15:15" ht="18" customHeight="1" x14ac:dyDescent="0.25"/>
    <row r="32" spans="15:15" ht="21.75" customHeight="1" x14ac:dyDescent="0.25"/>
    <row r="33" spans="2:18" ht="40.5" customHeight="1" x14ac:dyDescent="0.25">
      <c r="B33" s="3"/>
      <c r="C33" s="3"/>
      <c r="D33" s="3"/>
      <c r="E33" s="3"/>
      <c r="F33" s="3"/>
    </row>
    <row r="34" spans="2:18" ht="15" customHeight="1" x14ac:dyDescent="0.25">
      <c r="B34" s="3"/>
      <c r="C34" s="3"/>
      <c r="D34" s="3"/>
      <c r="E34" s="3"/>
      <c r="F34" s="3"/>
      <c r="I34" s="3"/>
      <c r="J34" s="3"/>
      <c r="K34" s="3"/>
      <c r="L34" s="3"/>
    </row>
    <row r="35" spans="2:18" ht="37.5" customHeight="1" x14ac:dyDescent="0.25">
      <c r="B35" s="3"/>
      <c r="C35" s="3"/>
      <c r="D35" s="3"/>
      <c r="E35" s="3"/>
      <c r="F35" s="3"/>
      <c r="G35" s="3"/>
      <c r="H35" s="3"/>
      <c r="I35" s="3"/>
      <c r="J35" s="3"/>
      <c r="K35" s="3"/>
      <c r="L35" s="3"/>
    </row>
    <row r="36" spans="2:18" ht="18.75" customHeight="1" x14ac:dyDescent="0.25">
      <c r="B36" s="3"/>
      <c r="C36" s="3"/>
      <c r="D36" s="3"/>
      <c r="E36" s="3"/>
      <c r="F36" s="3"/>
      <c r="G36" s="15">
        <v>121</v>
      </c>
      <c r="H36" s="16"/>
      <c r="I36" s="3"/>
      <c r="J36" s="3"/>
      <c r="K36" s="3"/>
      <c r="L36" s="3"/>
    </row>
    <row r="37" spans="2:18" ht="36.75" customHeight="1" x14ac:dyDescent="0.25">
      <c r="B37" s="3"/>
      <c r="C37" s="3"/>
      <c r="D37" s="3"/>
      <c r="E37" s="3"/>
      <c r="F37" s="3"/>
      <c r="I37" s="3"/>
      <c r="J37" s="3"/>
      <c r="K37" s="3"/>
      <c r="L37" s="3"/>
    </row>
    <row r="38" spans="2:18" ht="21" customHeight="1" x14ac:dyDescent="0.25"/>
    <row r="39" spans="2:18" ht="39" customHeight="1" x14ac:dyDescent="0.25"/>
    <row r="40" spans="2:18" ht="43.5" customHeight="1" x14ac:dyDescent="0.25"/>
    <row r="41" spans="2:18" ht="25.5" customHeight="1" x14ac:dyDescent="0.25">
      <c r="C41" s="3"/>
      <c r="D41" s="3"/>
      <c r="E41" s="3"/>
      <c r="F41" s="3"/>
      <c r="G41" s="3"/>
      <c r="H41" s="3"/>
      <c r="I41" s="3"/>
      <c r="J41" s="3"/>
      <c r="K41" s="129"/>
      <c r="L41" s="3"/>
      <c r="M41" s="3"/>
    </row>
    <row r="42" spans="2:18" ht="40.5" customHeight="1" x14ac:dyDescent="0.25">
      <c r="C42" s="3"/>
      <c r="D42" s="3"/>
      <c r="E42" s="3"/>
      <c r="F42" s="3"/>
      <c r="G42" s="3"/>
      <c r="H42" s="3"/>
      <c r="I42" s="3"/>
      <c r="J42" s="3"/>
      <c r="K42" s="129"/>
      <c r="L42" s="3"/>
      <c r="M42" s="3"/>
    </row>
    <row r="43" spans="2:18" ht="27.75" customHeight="1" x14ac:dyDescent="0.25">
      <c r="C43" s="3"/>
      <c r="D43" s="3"/>
      <c r="E43" s="135"/>
      <c r="F43" s="135"/>
      <c r="G43" s="135"/>
      <c r="H43" s="135"/>
      <c r="I43" s="3"/>
      <c r="J43" s="3"/>
      <c r="K43" s="3"/>
      <c r="L43" s="3"/>
      <c r="M43" s="3"/>
    </row>
    <row r="44" spans="2:18" ht="27" customHeight="1" x14ac:dyDescent="0.25">
      <c r="C44" s="3"/>
      <c r="D44" s="3"/>
      <c r="E44" s="135"/>
      <c r="F44" s="135"/>
      <c r="G44" s="135"/>
      <c r="H44" s="135"/>
      <c r="I44" s="3"/>
      <c r="J44" s="3"/>
      <c r="K44" s="3"/>
      <c r="L44" s="3"/>
      <c r="M44" s="3"/>
      <c r="N44" s="3"/>
      <c r="O44" s="3"/>
      <c r="P44" s="3"/>
      <c r="Q44" s="3"/>
      <c r="R44" s="3"/>
    </row>
    <row r="45" spans="2:18" ht="15" customHeight="1" x14ac:dyDescent="0.25">
      <c r="C45" s="3"/>
      <c r="D45" s="3"/>
      <c r="E45" s="3"/>
      <c r="F45" s="3"/>
      <c r="G45" s="3"/>
      <c r="H45" s="3"/>
      <c r="I45" s="3"/>
      <c r="J45" s="3"/>
      <c r="K45" s="3"/>
      <c r="L45" s="3"/>
      <c r="M45" s="4"/>
      <c r="N45" s="6">
        <v>75</v>
      </c>
      <c r="O45" s="6"/>
      <c r="P45" s="4"/>
      <c r="Q45" s="4"/>
      <c r="R45" s="3"/>
    </row>
    <row r="46" spans="2:18" x14ac:dyDescent="0.25">
      <c r="M46" s="4"/>
      <c r="N46" s="6">
        <v>45</v>
      </c>
      <c r="O46" s="6"/>
      <c r="P46" s="4"/>
      <c r="Q46" s="4"/>
    </row>
    <row r="47" spans="2:18" x14ac:dyDescent="0.25">
      <c r="M47" s="4"/>
      <c r="N47" s="6">
        <v>25</v>
      </c>
      <c r="O47" s="6"/>
      <c r="P47" s="4"/>
      <c r="Q47" s="4"/>
    </row>
    <row r="48" spans="2:18" x14ac:dyDescent="0.25">
      <c r="M48" s="4"/>
      <c r="N48" s="6">
        <v>100</v>
      </c>
      <c r="O48" s="6"/>
      <c r="P48" s="4"/>
      <c r="Q48" s="4"/>
    </row>
    <row r="49" spans="13:19" x14ac:dyDescent="0.25">
      <c r="M49" s="4"/>
      <c r="N49" s="6">
        <v>100</v>
      </c>
      <c r="O49" s="6"/>
      <c r="P49" s="4"/>
      <c r="Q49" s="4"/>
    </row>
    <row r="50" spans="13:19" x14ac:dyDescent="0.25">
      <c r="M50" s="4"/>
      <c r="N50" s="5"/>
      <c r="O50" s="4"/>
      <c r="P50" s="4"/>
      <c r="Q50" s="4"/>
    </row>
    <row r="51" spans="13:19" x14ac:dyDescent="0.25">
      <c r="M51" s="4"/>
      <c r="N51" s="5"/>
      <c r="O51" s="4"/>
      <c r="P51" s="4"/>
      <c r="Q51" s="4"/>
    </row>
    <row r="54" spans="13:19" x14ac:dyDescent="0.25">
      <c r="S54" s="17"/>
    </row>
  </sheetData>
  <mergeCells count="3">
    <mergeCell ref="K41:K42"/>
    <mergeCell ref="E43:F44"/>
    <mergeCell ref="G43:H44"/>
  </mergeCells>
  <pageMargins left="0.7" right="0.7" top="0.75" bottom="0.75" header="0.3" footer="0.3"/>
  <pageSetup scale="4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54"/>
  <sheetViews>
    <sheetView showRowColHeaders="0" zoomScale="70" zoomScaleNormal="70" workbookViewId="0"/>
  </sheetViews>
  <sheetFormatPr defaultColWidth="9.140625" defaultRowHeight="15" x14ac:dyDescent="0.25"/>
  <cols>
    <col min="1" max="6" width="9.140625" style="1"/>
    <col min="7" max="7" width="10.140625" style="1" customWidth="1"/>
    <col min="8" max="11" width="9.140625" style="1"/>
    <col min="12" max="12" width="7" style="1" customWidth="1"/>
    <col min="13" max="13" width="8.140625" style="1" customWidth="1"/>
    <col min="14" max="14" width="14.7109375" style="1" customWidth="1"/>
    <col min="15" max="15" width="10.5703125" style="1" customWidth="1"/>
    <col min="16" max="16" width="7.7109375" style="1" customWidth="1"/>
    <col min="17" max="17" width="6.28515625" style="1" customWidth="1"/>
    <col min="18" max="18" width="7" style="1" customWidth="1"/>
    <col min="19" max="19" width="6.28515625" style="1" customWidth="1"/>
    <col min="20" max="20" width="7.140625" style="1" customWidth="1"/>
    <col min="21" max="21" width="8" style="1" customWidth="1"/>
    <col min="22" max="22" width="8.28515625" style="1" customWidth="1"/>
    <col min="23" max="23" width="7.140625" style="1" customWidth="1"/>
    <col min="24" max="24" width="6.42578125" style="1" customWidth="1"/>
    <col min="25" max="25" width="4.42578125" style="1" customWidth="1"/>
    <col min="26" max="26" width="9.140625" style="1"/>
    <col min="27" max="27" width="13.7109375" style="1" customWidth="1"/>
    <col min="28" max="261" width="9.140625" style="1"/>
    <col min="262" max="262" width="10.140625" style="1" customWidth="1"/>
    <col min="263" max="266" width="9.140625" style="1"/>
    <col min="267" max="267" width="7" style="1" customWidth="1"/>
    <col min="268" max="268" width="8.140625" style="1" customWidth="1"/>
    <col min="269" max="269" width="14.7109375" style="1" customWidth="1"/>
    <col min="270" max="270" width="12.28515625" style="1" customWidth="1"/>
    <col min="271" max="271" width="16.7109375" style="1" customWidth="1"/>
    <col min="272" max="272" width="13.85546875" style="1" customWidth="1"/>
    <col min="273" max="273" width="6.28515625" style="1" customWidth="1"/>
    <col min="274" max="274" width="12.7109375" style="1" customWidth="1"/>
    <col min="275" max="275" width="6.28515625" style="1" customWidth="1"/>
    <col min="276" max="276" width="13.28515625" style="1" customWidth="1"/>
    <col min="277" max="277" width="9.140625" style="1"/>
    <col min="278" max="278" width="13.28515625" style="1" customWidth="1"/>
    <col min="279" max="279" width="9.140625" style="1"/>
    <col min="280" max="280" width="13" style="1" customWidth="1"/>
    <col min="281" max="282" width="9.140625" style="1"/>
    <col min="283" max="283" width="13.7109375" style="1" customWidth="1"/>
    <col min="284" max="517" width="9.140625" style="1"/>
    <col min="518" max="518" width="10.140625" style="1" customWidth="1"/>
    <col min="519" max="522" width="9.140625" style="1"/>
    <col min="523" max="523" width="7" style="1" customWidth="1"/>
    <col min="524" max="524" width="8.140625" style="1" customWidth="1"/>
    <col min="525" max="525" width="14.7109375" style="1" customWidth="1"/>
    <col min="526" max="526" width="12.28515625" style="1" customWidth="1"/>
    <col min="527" max="527" width="16.7109375" style="1" customWidth="1"/>
    <col min="528" max="528" width="13.85546875" style="1" customWidth="1"/>
    <col min="529" max="529" width="6.28515625" style="1" customWidth="1"/>
    <col min="530" max="530" width="12.7109375" style="1" customWidth="1"/>
    <col min="531" max="531" width="6.28515625" style="1" customWidth="1"/>
    <col min="532" max="532" width="13.28515625" style="1" customWidth="1"/>
    <col min="533" max="533" width="9.140625" style="1"/>
    <col min="534" max="534" width="13.28515625" style="1" customWidth="1"/>
    <col min="535" max="535" width="9.140625" style="1"/>
    <col min="536" max="536" width="13" style="1" customWidth="1"/>
    <col min="537" max="538" width="9.140625" style="1"/>
    <col min="539" max="539" width="13.7109375" style="1" customWidth="1"/>
    <col min="540" max="773" width="9.140625" style="1"/>
    <col min="774" max="774" width="10.140625" style="1" customWidth="1"/>
    <col min="775" max="778" width="9.140625" style="1"/>
    <col min="779" max="779" width="7" style="1" customWidth="1"/>
    <col min="780" max="780" width="8.140625" style="1" customWidth="1"/>
    <col min="781" max="781" width="14.7109375" style="1" customWidth="1"/>
    <col min="782" max="782" width="12.28515625" style="1" customWidth="1"/>
    <col min="783" max="783" width="16.7109375" style="1" customWidth="1"/>
    <col min="784" max="784" width="13.85546875" style="1" customWidth="1"/>
    <col min="785" max="785" width="6.28515625" style="1" customWidth="1"/>
    <col min="786" max="786" width="12.7109375" style="1" customWidth="1"/>
    <col min="787" max="787" width="6.28515625" style="1" customWidth="1"/>
    <col min="788" max="788" width="13.28515625" style="1" customWidth="1"/>
    <col min="789" max="789" width="9.140625" style="1"/>
    <col min="790" max="790" width="13.28515625" style="1" customWidth="1"/>
    <col min="791" max="791" width="9.140625" style="1"/>
    <col min="792" max="792" width="13" style="1" customWidth="1"/>
    <col min="793" max="794" width="9.140625" style="1"/>
    <col min="795" max="795" width="13.7109375" style="1" customWidth="1"/>
    <col min="796" max="1029" width="9.140625" style="1"/>
    <col min="1030" max="1030" width="10.140625" style="1" customWidth="1"/>
    <col min="1031" max="1034" width="9.140625" style="1"/>
    <col min="1035" max="1035" width="7" style="1" customWidth="1"/>
    <col min="1036" max="1036" width="8.140625" style="1" customWidth="1"/>
    <col min="1037" max="1037" width="14.7109375" style="1" customWidth="1"/>
    <col min="1038" max="1038" width="12.28515625" style="1" customWidth="1"/>
    <col min="1039" max="1039" width="16.7109375" style="1" customWidth="1"/>
    <col min="1040" max="1040" width="13.85546875" style="1" customWidth="1"/>
    <col min="1041" max="1041" width="6.28515625" style="1" customWidth="1"/>
    <col min="1042" max="1042" width="12.7109375" style="1" customWidth="1"/>
    <col min="1043" max="1043" width="6.28515625" style="1" customWidth="1"/>
    <col min="1044" max="1044" width="13.28515625" style="1" customWidth="1"/>
    <col min="1045" max="1045" width="9.140625" style="1"/>
    <col min="1046" max="1046" width="13.28515625" style="1" customWidth="1"/>
    <col min="1047" max="1047" width="9.140625" style="1"/>
    <col min="1048" max="1048" width="13" style="1" customWidth="1"/>
    <col min="1049" max="1050" width="9.140625" style="1"/>
    <col min="1051" max="1051" width="13.7109375" style="1" customWidth="1"/>
    <col min="1052" max="1285" width="9.140625" style="1"/>
    <col min="1286" max="1286" width="10.140625" style="1" customWidth="1"/>
    <col min="1287" max="1290" width="9.140625" style="1"/>
    <col min="1291" max="1291" width="7" style="1" customWidth="1"/>
    <col min="1292" max="1292" width="8.140625" style="1" customWidth="1"/>
    <col min="1293" max="1293" width="14.7109375" style="1" customWidth="1"/>
    <col min="1294" max="1294" width="12.28515625" style="1" customWidth="1"/>
    <col min="1295" max="1295" width="16.7109375" style="1" customWidth="1"/>
    <col min="1296" max="1296" width="13.85546875" style="1" customWidth="1"/>
    <col min="1297" max="1297" width="6.28515625" style="1" customWidth="1"/>
    <col min="1298" max="1298" width="12.7109375" style="1" customWidth="1"/>
    <col min="1299" max="1299" width="6.28515625" style="1" customWidth="1"/>
    <col min="1300" max="1300" width="13.28515625" style="1" customWidth="1"/>
    <col min="1301" max="1301" width="9.140625" style="1"/>
    <col min="1302" max="1302" width="13.28515625" style="1" customWidth="1"/>
    <col min="1303" max="1303" width="9.140625" style="1"/>
    <col min="1304" max="1304" width="13" style="1" customWidth="1"/>
    <col min="1305" max="1306" width="9.140625" style="1"/>
    <col min="1307" max="1307" width="13.7109375" style="1" customWidth="1"/>
    <col min="1308" max="1541" width="9.140625" style="1"/>
    <col min="1542" max="1542" width="10.140625" style="1" customWidth="1"/>
    <col min="1543" max="1546" width="9.140625" style="1"/>
    <col min="1547" max="1547" width="7" style="1" customWidth="1"/>
    <col min="1548" max="1548" width="8.140625" style="1" customWidth="1"/>
    <col min="1549" max="1549" width="14.7109375" style="1" customWidth="1"/>
    <col min="1550" max="1550" width="12.28515625" style="1" customWidth="1"/>
    <col min="1551" max="1551" width="16.7109375" style="1" customWidth="1"/>
    <col min="1552" max="1552" width="13.85546875" style="1" customWidth="1"/>
    <col min="1553" max="1553" width="6.28515625" style="1" customWidth="1"/>
    <col min="1554" max="1554" width="12.7109375" style="1" customWidth="1"/>
    <col min="1555" max="1555" width="6.28515625" style="1" customWidth="1"/>
    <col min="1556" max="1556" width="13.28515625" style="1" customWidth="1"/>
    <col min="1557" max="1557" width="9.140625" style="1"/>
    <col min="1558" max="1558" width="13.28515625" style="1" customWidth="1"/>
    <col min="1559" max="1559" width="9.140625" style="1"/>
    <col min="1560" max="1560" width="13" style="1" customWidth="1"/>
    <col min="1561" max="1562" width="9.140625" style="1"/>
    <col min="1563" max="1563" width="13.7109375" style="1" customWidth="1"/>
    <col min="1564" max="1797" width="9.140625" style="1"/>
    <col min="1798" max="1798" width="10.140625" style="1" customWidth="1"/>
    <col min="1799" max="1802" width="9.140625" style="1"/>
    <col min="1803" max="1803" width="7" style="1" customWidth="1"/>
    <col min="1804" max="1804" width="8.140625" style="1" customWidth="1"/>
    <col min="1805" max="1805" width="14.7109375" style="1" customWidth="1"/>
    <col min="1806" max="1806" width="12.28515625" style="1" customWidth="1"/>
    <col min="1807" max="1807" width="16.7109375" style="1" customWidth="1"/>
    <col min="1808" max="1808" width="13.85546875" style="1" customWidth="1"/>
    <col min="1809" max="1809" width="6.28515625" style="1" customWidth="1"/>
    <col min="1810" max="1810" width="12.7109375" style="1" customWidth="1"/>
    <col min="1811" max="1811" width="6.28515625" style="1" customWidth="1"/>
    <col min="1812" max="1812" width="13.28515625" style="1" customWidth="1"/>
    <col min="1813" max="1813" width="9.140625" style="1"/>
    <col min="1814" max="1814" width="13.28515625" style="1" customWidth="1"/>
    <col min="1815" max="1815" width="9.140625" style="1"/>
    <col min="1816" max="1816" width="13" style="1" customWidth="1"/>
    <col min="1817" max="1818" width="9.140625" style="1"/>
    <col min="1819" max="1819" width="13.7109375" style="1" customWidth="1"/>
    <col min="1820" max="2053" width="9.140625" style="1"/>
    <col min="2054" max="2054" width="10.140625" style="1" customWidth="1"/>
    <col min="2055" max="2058" width="9.140625" style="1"/>
    <col min="2059" max="2059" width="7" style="1" customWidth="1"/>
    <col min="2060" max="2060" width="8.140625" style="1" customWidth="1"/>
    <col min="2061" max="2061" width="14.7109375" style="1" customWidth="1"/>
    <col min="2062" max="2062" width="12.28515625" style="1" customWidth="1"/>
    <col min="2063" max="2063" width="16.7109375" style="1" customWidth="1"/>
    <col min="2064" max="2064" width="13.85546875" style="1" customWidth="1"/>
    <col min="2065" max="2065" width="6.28515625" style="1" customWidth="1"/>
    <col min="2066" max="2066" width="12.7109375" style="1" customWidth="1"/>
    <col min="2067" max="2067" width="6.28515625" style="1" customWidth="1"/>
    <col min="2068" max="2068" width="13.28515625" style="1" customWidth="1"/>
    <col min="2069" max="2069" width="9.140625" style="1"/>
    <col min="2070" max="2070" width="13.28515625" style="1" customWidth="1"/>
    <col min="2071" max="2071" width="9.140625" style="1"/>
    <col min="2072" max="2072" width="13" style="1" customWidth="1"/>
    <col min="2073" max="2074" width="9.140625" style="1"/>
    <col min="2075" max="2075" width="13.7109375" style="1" customWidth="1"/>
    <col min="2076" max="2309" width="9.140625" style="1"/>
    <col min="2310" max="2310" width="10.140625" style="1" customWidth="1"/>
    <col min="2311" max="2314" width="9.140625" style="1"/>
    <col min="2315" max="2315" width="7" style="1" customWidth="1"/>
    <col min="2316" max="2316" width="8.140625" style="1" customWidth="1"/>
    <col min="2317" max="2317" width="14.7109375" style="1" customWidth="1"/>
    <col min="2318" max="2318" width="12.28515625" style="1" customWidth="1"/>
    <col min="2319" max="2319" width="16.7109375" style="1" customWidth="1"/>
    <col min="2320" max="2320" width="13.85546875" style="1" customWidth="1"/>
    <col min="2321" max="2321" width="6.28515625" style="1" customWidth="1"/>
    <col min="2322" max="2322" width="12.7109375" style="1" customWidth="1"/>
    <col min="2323" max="2323" width="6.28515625" style="1" customWidth="1"/>
    <col min="2324" max="2324" width="13.28515625" style="1" customWidth="1"/>
    <col min="2325" max="2325" width="9.140625" style="1"/>
    <col min="2326" max="2326" width="13.28515625" style="1" customWidth="1"/>
    <col min="2327" max="2327" width="9.140625" style="1"/>
    <col min="2328" max="2328" width="13" style="1" customWidth="1"/>
    <col min="2329" max="2330" width="9.140625" style="1"/>
    <col min="2331" max="2331" width="13.7109375" style="1" customWidth="1"/>
    <col min="2332" max="2565" width="9.140625" style="1"/>
    <col min="2566" max="2566" width="10.140625" style="1" customWidth="1"/>
    <col min="2567" max="2570" width="9.140625" style="1"/>
    <col min="2571" max="2571" width="7" style="1" customWidth="1"/>
    <col min="2572" max="2572" width="8.140625" style="1" customWidth="1"/>
    <col min="2573" max="2573" width="14.7109375" style="1" customWidth="1"/>
    <col min="2574" max="2574" width="12.28515625" style="1" customWidth="1"/>
    <col min="2575" max="2575" width="16.7109375" style="1" customWidth="1"/>
    <col min="2576" max="2576" width="13.85546875" style="1" customWidth="1"/>
    <col min="2577" max="2577" width="6.28515625" style="1" customWidth="1"/>
    <col min="2578" max="2578" width="12.7109375" style="1" customWidth="1"/>
    <col min="2579" max="2579" width="6.28515625" style="1" customWidth="1"/>
    <col min="2580" max="2580" width="13.28515625" style="1" customWidth="1"/>
    <col min="2581" max="2581" width="9.140625" style="1"/>
    <col min="2582" max="2582" width="13.28515625" style="1" customWidth="1"/>
    <col min="2583" max="2583" width="9.140625" style="1"/>
    <col min="2584" max="2584" width="13" style="1" customWidth="1"/>
    <col min="2585" max="2586" width="9.140625" style="1"/>
    <col min="2587" max="2587" width="13.7109375" style="1" customWidth="1"/>
    <col min="2588" max="2821" width="9.140625" style="1"/>
    <col min="2822" max="2822" width="10.140625" style="1" customWidth="1"/>
    <col min="2823" max="2826" width="9.140625" style="1"/>
    <col min="2827" max="2827" width="7" style="1" customWidth="1"/>
    <col min="2828" max="2828" width="8.140625" style="1" customWidth="1"/>
    <col min="2829" max="2829" width="14.7109375" style="1" customWidth="1"/>
    <col min="2830" max="2830" width="12.28515625" style="1" customWidth="1"/>
    <col min="2831" max="2831" width="16.7109375" style="1" customWidth="1"/>
    <col min="2832" max="2832" width="13.85546875" style="1" customWidth="1"/>
    <col min="2833" max="2833" width="6.28515625" style="1" customWidth="1"/>
    <col min="2834" max="2834" width="12.7109375" style="1" customWidth="1"/>
    <col min="2835" max="2835" width="6.28515625" style="1" customWidth="1"/>
    <col min="2836" max="2836" width="13.28515625" style="1" customWidth="1"/>
    <col min="2837" max="2837" width="9.140625" style="1"/>
    <col min="2838" max="2838" width="13.28515625" style="1" customWidth="1"/>
    <col min="2839" max="2839" width="9.140625" style="1"/>
    <col min="2840" max="2840" width="13" style="1" customWidth="1"/>
    <col min="2841" max="2842" width="9.140625" style="1"/>
    <col min="2843" max="2843" width="13.7109375" style="1" customWidth="1"/>
    <col min="2844" max="3077" width="9.140625" style="1"/>
    <col min="3078" max="3078" width="10.140625" style="1" customWidth="1"/>
    <col min="3079" max="3082" width="9.140625" style="1"/>
    <col min="3083" max="3083" width="7" style="1" customWidth="1"/>
    <col min="3084" max="3084" width="8.140625" style="1" customWidth="1"/>
    <col min="3085" max="3085" width="14.7109375" style="1" customWidth="1"/>
    <col min="3086" max="3086" width="12.28515625" style="1" customWidth="1"/>
    <col min="3087" max="3087" width="16.7109375" style="1" customWidth="1"/>
    <col min="3088" max="3088" width="13.85546875" style="1" customWidth="1"/>
    <col min="3089" max="3089" width="6.28515625" style="1" customWidth="1"/>
    <col min="3090" max="3090" width="12.7109375" style="1" customWidth="1"/>
    <col min="3091" max="3091" width="6.28515625" style="1" customWidth="1"/>
    <col min="3092" max="3092" width="13.28515625" style="1" customWidth="1"/>
    <col min="3093" max="3093" width="9.140625" style="1"/>
    <col min="3094" max="3094" width="13.28515625" style="1" customWidth="1"/>
    <col min="3095" max="3095" width="9.140625" style="1"/>
    <col min="3096" max="3096" width="13" style="1" customWidth="1"/>
    <col min="3097" max="3098" width="9.140625" style="1"/>
    <col min="3099" max="3099" width="13.7109375" style="1" customWidth="1"/>
    <col min="3100" max="3333" width="9.140625" style="1"/>
    <col min="3334" max="3334" width="10.140625" style="1" customWidth="1"/>
    <col min="3335" max="3338" width="9.140625" style="1"/>
    <col min="3339" max="3339" width="7" style="1" customWidth="1"/>
    <col min="3340" max="3340" width="8.140625" style="1" customWidth="1"/>
    <col min="3341" max="3341" width="14.7109375" style="1" customWidth="1"/>
    <col min="3342" max="3342" width="12.28515625" style="1" customWidth="1"/>
    <col min="3343" max="3343" width="16.7109375" style="1" customWidth="1"/>
    <col min="3344" max="3344" width="13.85546875" style="1" customWidth="1"/>
    <col min="3345" max="3345" width="6.28515625" style="1" customWidth="1"/>
    <col min="3346" max="3346" width="12.7109375" style="1" customWidth="1"/>
    <col min="3347" max="3347" width="6.28515625" style="1" customWidth="1"/>
    <col min="3348" max="3348" width="13.28515625" style="1" customWidth="1"/>
    <col min="3349" max="3349" width="9.140625" style="1"/>
    <col min="3350" max="3350" width="13.28515625" style="1" customWidth="1"/>
    <col min="3351" max="3351" width="9.140625" style="1"/>
    <col min="3352" max="3352" width="13" style="1" customWidth="1"/>
    <col min="3353" max="3354" width="9.140625" style="1"/>
    <col min="3355" max="3355" width="13.7109375" style="1" customWidth="1"/>
    <col min="3356" max="3589" width="9.140625" style="1"/>
    <col min="3590" max="3590" width="10.140625" style="1" customWidth="1"/>
    <col min="3591" max="3594" width="9.140625" style="1"/>
    <col min="3595" max="3595" width="7" style="1" customWidth="1"/>
    <col min="3596" max="3596" width="8.140625" style="1" customWidth="1"/>
    <col min="3597" max="3597" width="14.7109375" style="1" customWidth="1"/>
    <col min="3598" max="3598" width="12.28515625" style="1" customWidth="1"/>
    <col min="3599" max="3599" width="16.7109375" style="1" customWidth="1"/>
    <col min="3600" max="3600" width="13.85546875" style="1" customWidth="1"/>
    <col min="3601" max="3601" width="6.28515625" style="1" customWidth="1"/>
    <col min="3602" max="3602" width="12.7109375" style="1" customWidth="1"/>
    <col min="3603" max="3603" width="6.28515625" style="1" customWidth="1"/>
    <col min="3604" max="3604" width="13.28515625" style="1" customWidth="1"/>
    <col min="3605" max="3605" width="9.140625" style="1"/>
    <col min="3606" max="3606" width="13.28515625" style="1" customWidth="1"/>
    <col min="3607" max="3607" width="9.140625" style="1"/>
    <col min="3608" max="3608" width="13" style="1" customWidth="1"/>
    <col min="3609" max="3610" width="9.140625" style="1"/>
    <col min="3611" max="3611" width="13.7109375" style="1" customWidth="1"/>
    <col min="3612" max="3845" width="9.140625" style="1"/>
    <col min="3846" max="3846" width="10.140625" style="1" customWidth="1"/>
    <col min="3847" max="3850" width="9.140625" style="1"/>
    <col min="3851" max="3851" width="7" style="1" customWidth="1"/>
    <col min="3852" max="3852" width="8.140625" style="1" customWidth="1"/>
    <col min="3853" max="3853" width="14.7109375" style="1" customWidth="1"/>
    <col min="3854" max="3854" width="12.28515625" style="1" customWidth="1"/>
    <col min="3855" max="3855" width="16.7109375" style="1" customWidth="1"/>
    <col min="3856" max="3856" width="13.85546875" style="1" customWidth="1"/>
    <col min="3857" max="3857" width="6.28515625" style="1" customWidth="1"/>
    <col min="3858" max="3858" width="12.7109375" style="1" customWidth="1"/>
    <col min="3859" max="3859" width="6.28515625" style="1" customWidth="1"/>
    <col min="3860" max="3860" width="13.28515625" style="1" customWidth="1"/>
    <col min="3861" max="3861" width="9.140625" style="1"/>
    <col min="3862" max="3862" width="13.28515625" style="1" customWidth="1"/>
    <col min="3863" max="3863" width="9.140625" style="1"/>
    <col min="3864" max="3864" width="13" style="1" customWidth="1"/>
    <col min="3865" max="3866" width="9.140625" style="1"/>
    <col min="3867" max="3867" width="13.7109375" style="1" customWidth="1"/>
    <col min="3868" max="4101" width="9.140625" style="1"/>
    <col min="4102" max="4102" width="10.140625" style="1" customWidth="1"/>
    <col min="4103" max="4106" width="9.140625" style="1"/>
    <col min="4107" max="4107" width="7" style="1" customWidth="1"/>
    <col min="4108" max="4108" width="8.140625" style="1" customWidth="1"/>
    <col min="4109" max="4109" width="14.7109375" style="1" customWidth="1"/>
    <col min="4110" max="4110" width="12.28515625" style="1" customWidth="1"/>
    <col min="4111" max="4111" width="16.7109375" style="1" customWidth="1"/>
    <col min="4112" max="4112" width="13.85546875" style="1" customWidth="1"/>
    <col min="4113" max="4113" width="6.28515625" style="1" customWidth="1"/>
    <col min="4114" max="4114" width="12.7109375" style="1" customWidth="1"/>
    <col min="4115" max="4115" width="6.28515625" style="1" customWidth="1"/>
    <col min="4116" max="4116" width="13.28515625" style="1" customWidth="1"/>
    <col min="4117" max="4117" width="9.140625" style="1"/>
    <col min="4118" max="4118" width="13.28515625" style="1" customWidth="1"/>
    <col min="4119" max="4119" width="9.140625" style="1"/>
    <col min="4120" max="4120" width="13" style="1" customWidth="1"/>
    <col min="4121" max="4122" width="9.140625" style="1"/>
    <col min="4123" max="4123" width="13.7109375" style="1" customWidth="1"/>
    <col min="4124" max="4357" width="9.140625" style="1"/>
    <col min="4358" max="4358" width="10.140625" style="1" customWidth="1"/>
    <col min="4359" max="4362" width="9.140625" style="1"/>
    <col min="4363" max="4363" width="7" style="1" customWidth="1"/>
    <col min="4364" max="4364" width="8.140625" style="1" customWidth="1"/>
    <col min="4365" max="4365" width="14.7109375" style="1" customWidth="1"/>
    <col min="4366" max="4366" width="12.28515625" style="1" customWidth="1"/>
    <col min="4367" max="4367" width="16.7109375" style="1" customWidth="1"/>
    <col min="4368" max="4368" width="13.85546875" style="1" customWidth="1"/>
    <col min="4369" max="4369" width="6.28515625" style="1" customWidth="1"/>
    <col min="4370" max="4370" width="12.7109375" style="1" customWidth="1"/>
    <col min="4371" max="4371" width="6.28515625" style="1" customWidth="1"/>
    <col min="4372" max="4372" width="13.28515625" style="1" customWidth="1"/>
    <col min="4373" max="4373" width="9.140625" style="1"/>
    <col min="4374" max="4374" width="13.28515625" style="1" customWidth="1"/>
    <col min="4375" max="4375" width="9.140625" style="1"/>
    <col min="4376" max="4376" width="13" style="1" customWidth="1"/>
    <col min="4377" max="4378" width="9.140625" style="1"/>
    <col min="4379" max="4379" width="13.7109375" style="1" customWidth="1"/>
    <col min="4380" max="4613" width="9.140625" style="1"/>
    <col min="4614" max="4614" width="10.140625" style="1" customWidth="1"/>
    <col min="4615" max="4618" width="9.140625" style="1"/>
    <col min="4619" max="4619" width="7" style="1" customWidth="1"/>
    <col min="4620" max="4620" width="8.140625" style="1" customWidth="1"/>
    <col min="4621" max="4621" width="14.7109375" style="1" customWidth="1"/>
    <col min="4622" max="4622" width="12.28515625" style="1" customWidth="1"/>
    <col min="4623" max="4623" width="16.7109375" style="1" customWidth="1"/>
    <col min="4624" max="4624" width="13.85546875" style="1" customWidth="1"/>
    <col min="4625" max="4625" width="6.28515625" style="1" customWidth="1"/>
    <col min="4626" max="4626" width="12.7109375" style="1" customWidth="1"/>
    <col min="4627" max="4627" width="6.28515625" style="1" customWidth="1"/>
    <col min="4628" max="4628" width="13.28515625" style="1" customWidth="1"/>
    <col min="4629" max="4629" width="9.140625" style="1"/>
    <col min="4630" max="4630" width="13.28515625" style="1" customWidth="1"/>
    <col min="4631" max="4631" width="9.140625" style="1"/>
    <col min="4632" max="4632" width="13" style="1" customWidth="1"/>
    <col min="4633" max="4634" width="9.140625" style="1"/>
    <col min="4635" max="4635" width="13.7109375" style="1" customWidth="1"/>
    <col min="4636" max="4869" width="9.140625" style="1"/>
    <col min="4870" max="4870" width="10.140625" style="1" customWidth="1"/>
    <col min="4871" max="4874" width="9.140625" style="1"/>
    <col min="4875" max="4875" width="7" style="1" customWidth="1"/>
    <col min="4876" max="4876" width="8.140625" style="1" customWidth="1"/>
    <col min="4877" max="4877" width="14.7109375" style="1" customWidth="1"/>
    <col min="4878" max="4878" width="12.28515625" style="1" customWidth="1"/>
    <col min="4879" max="4879" width="16.7109375" style="1" customWidth="1"/>
    <col min="4880" max="4880" width="13.85546875" style="1" customWidth="1"/>
    <col min="4881" max="4881" width="6.28515625" style="1" customWidth="1"/>
    <col min="4882" max="4882" width="12.7109375" style="1" customWidth="1"/>
    <col min="4883" max="4883" width="6.28515625" style="1" customWidth="1"/>
    <col min="4884" max="4884" width="13.28515625" style="1" customWidth="1"/>
    <col min="4885" max="4885" width="9.140625" style="1"/>
    <col min="4886" max="4886" width="13.28515625" style="1" customWidth="1"/>
    <col min="4887" max="4887" width="9.140625" style="1"/>
    <col min="4888" max="4888" width="13" style="1" customWidth="1"/>
    <col min="4889" max="4890" width="9.140625" style="1"/>
    <col min="4891" max="4891" width="13.7109375" style="1" customWidth="1"/>
    <col min="4892" max="5125" width="9.140625" style="1"/>
    <col min="5126" max="5126" width="10.140625" style="1" customWidth="1"/>
    <col min="5127" max="5130" width="9.140625" style="1"/>
    <col min="5131" max="5131" width="7" style="1" customWidth="1"/>
    <col min="5132" max="5132" width="8.140625" style="1" customWidth="1"/>
    <col min="5133" max="5133" width="14.7109375" style="1" customWidth="1"/>
    <col min="5134" max="5134" width="12.28515625" style="1" customWidth="1"/>
    <col min="5135" max="5135" width="16.7109375" style="1" customWidth="1"/>
    <col min="5136" max="5136" width="13.85546875" style="1" customWidth="1"/>
    <col min="5137" max="5137" width="6.28515625" style="1" customWidth="1"/>
    <col min="5138" max="5138" width="12.7109375" style="1" customWidth="1"/>
    <col min="5139" max="5139" width="6.28515625" style="1" customWidth="1"/>
    <col min="5140" max="5140" width="13.28515625" style="1" customWidth="1"/>
    <col min="5141" max="5141" width="9.140625" style="1"/>
    <col min="5142" max="5142" width="13.28515625" style="1" customWidth="1"/>
    <col min="5143" max="5143" width="9.140625" style="1"/>
    <col min="5144" max="5144" width="13" style="1" customWidth="1"/>
    <col min="5145" max="5146" width="9.140625" style="1"/>
    <col min="5147" max="5147" width="13.7109375" style="1" customWidth="1"/>
    <col min="5148" max="5381" width="9.140625" style="1"/>
    <col min="5382" max="5382" width="10.140625" style="1" customWidth="1"/>
    <col min="5383" max="5386" width="9.140625" style="1"/>
    <col min="5387" max="5387" width="7" style="1" customWidth="1"/>
    <col min="5388" max="5388" width="8.140625" style="1" customWidth="1"/>
    <col min="5389" max="5389" width="14.7109375" style="1" customWidth="1"/>
    <col min="5390" max="5390" width="12.28515625" style="1" customWidth="1"/>
    <col min="5391" max="5391" width="16.7109375" style="1" customWidth="1"/>
    <col min="5392" max="5392" width="13.85546875" style="1" customWidth="1"/>
    <col min="5393" max="5393" width="6.28515625" style="1" customWidth="1"/>
    <col min="5394" max="5394" width="12.7109375" style="1" customWidth="1"/>
    <col min="5395" max="5395" width="6.28515625" style="1" customWidth="1"/>
    <col min="5396" max="5396" width="13.28515625" style="1" customWidth="1"/>
    <col min="5397" max="5397" width="9.140625" style="1"/>
    <col min="5398" max="5398" width="13.28515625" style="1" customWidth="1"/>
    <col min="5399" max="5399" width="9.140625" style="1"/>
    <col min="5400" max="5400" width="13" style="1" customWidth="1"/>
    <col min="5401" max="5402" width="9.140625" style="1"/>
    <col min="5403" max="5403" width="13.7109375" style="1" customWidth="1"/>
    <col min="5404" max="5637" width="9.140625" style="1"/>
    <col min="5638" max="5638" width="10.140625" style="1" customWidth="1"/>
    <col min="5639" max="5642" width="9.140625" style="1"/>
    <col min="5643" max="5643" width="7" style="1" customWidth="1"/>
    <col min="5644" max="5644" width="8.140625" style="1" customWidth="1"/>
    <col min="5645" max="5645" width="14.7109375" style="1" customWidth="1"/>
    <col min="5646" max="5646" width="12.28515625" style="1" customWidth="1"/>
    <col min="5647" max="5647" width="16.7109375" style="1" customWidth="1"/>
    <col min="5648" max="5648" width="13.85546875" style="1" customWidth="1"/>
    <col min="5649" max="5649" width="6.28515625" style="1" customWidth="1"/>
    <col min="5650" max="5650" width="12.7109375" style="1" customWidth="1"/>
    <col min="5651" max="5651" width="6.28515625" style="1" customWidth="1"/>
    <col min="5652" max="5652" width="13.28515625" style="1" customWidth="1"/>
    <col min="5653" max="5653" width="9.140625" style="1"/>
    <col min="5654" max="5654" width="13.28515625" style="1" customWidth="1"/>
    <col min="5655" max="5655" width="9.140625" style="1"/>
    <col min="5656" max="5656" width="13" style="1" customWidth="1"/>
    <col min="5657" max="5658" width="9.140625" style="1"/>
    <col min="5659" max="5659" width="13.7109375" style="1" customWidth="1"/>
    <col min="5660" max="5893" width="9.140625" style="1"/>
    <col min="5894" max="5894" width="10.140625" style="1" customWidth="1"/>
    <col min="5895" max="5898" width="9.140625" style="1"/>
    <col min="5899" max="5899" width="7" style="1" customWidth="1"/>
    <col min="5900" max="5900" width="8.140625" style="1" customWidth="1"/>
    <col min="5901" max="5901" width="14.7109375" style="1" customWidth="1"/>
    <col min="5902" max="5902" width="12.28515625" style="1" customWidth="1"/>
    <col min="5903" max="5903" width="16.7109375" style="1" customWidth="1"/>
    <col min="5904" max="5904" width="13.85546875" style="1" customWidth="1"/>
    <col min="5905" max="5905" width="6.28515625" style="1" customWidth="1"/>
    <col min="5906" max="5906" width="12.7109375" style="1" customWidth="1"/>
    <col min="5907" max="5907" width="6.28515625" style="1" customWidth="1"/>
    <col min="5908" max="5908" width="13.28515625" style="1" customWidth="1"/>
    <col min="5909" max="5909" width="9.140625" style="1"/>
    <col min="5910" max="5910" width="13.28515625" style="1" customWidth="1"/>
    <col min="5911" max="5911" width="9.140625" style="1"/>
    <col min="5912" max="5912" width="13" style="1" customWidth="1"/>
    <col min="5913" max="5914" width="9.140625" style="1"/>
    <col min="5915" max="5915" width="13.7109375" style="1" customWidth="1"/>
    <col min="5916" max="6149" width="9.140625" style="1"/>
    <col min="6150" max="6150" width="10.140625" style="1" customWidth="1"/>
    <col min="6151" max="6154" width="9.140625" style="1"/>
    <col min="6155" max="6155" width="7" style="1" customWidth="1"/>
    <col min="6156" max="6156" width="8.140625" style="1" customWidth="1"/>
    <col min="6157" max="6157" width="14.7109375" style="1" customWidth="1"/>
    <col min="6158" max="6158" width="12.28515625" style="1" customWidth="1"/>
    <col min="6159" max="6159" width="16.7109375" style="1" customWidth="1"/>
    <col min="6160" max="6160" width="13.85546875" style="1" customWidth="1"/>
    <col min="6161" max="6161" width="6.28515625" style="1" customWidth="1"/>
    <col min="6162" max="6162" width="12.7109375" style="1" customWidth="1"/>
    <col min="6163" max="6163" width="6.28515625" style="1" customWidth="1"/>
    <col min="6164" max="6164" width="13.28515625" style="1" customWidth="1"/>
    <col min="6165" max="6165" width="9.140625" style="1"/>
    <col min="6166" max="6166" width="13.28515625" style="1" customWidth="1"/>
    <col min="6167" max="6167" width="9.140625" style="1"/>
    <col min="6168" max="6168" width="13" style="1" customWidth="1"/>
    <col min="6169" max="6170" width="9.140625" style="1"/>
    <col min="6171" max="6171" width="13.7109375" style="1" customWidth="1"/>
    <col min="6172" max="6405" width="9.140625" style="1"/>
    <col min="6406" max="6406" width="10.140625" style="1" customWidth="1"/>
    <col min="6407" max="6410" width="9.140625" style="1"/>
    <col min="6411" max="6411" width="7" style="1" customWidth="1"/>
    <col min="6412" max="6412" width="8.140625" style="1" customWidth="1"/>
    <col min="6413" max="6413" width="14.7109375" style="1" customWidth="1"/>
    <col min="6414" max="6414" width="12.28515625" style="1" customWidth="1"/>
    <col min="6415" max="6415" width="16.7109375" style="1" customWidth="1"/>
    <col min="6416" max="6416" width="13.85546875" style="1" customWidth="1"/>
    <col min="6417" max="6417" width="6.28515625" style="1" customWidth="1"/>
    <col min="6418" max="6418" width="12.7109375" style="1" customWidth="1"/>
    <col min="6419" max="6419" width="6.28515625" style="1" customWidth="1"/>
    <col min="6420" max="6420" width="13.28515625" style="1" customWidth="1"/>
    <col min="6421" max="6421" width="9.140625" style="1"/>
    <col min="6422" max="6422" width="13.28515625" style="1" customWidth="1"/>
    <col min="6423" max="6423" width="9.140625" style="1"/>
    <col min="6424" max="6424" width="13" style="1" customWidth="1"/>
    <col min="6425" max="6426" width="9.140625" style="1"/>
    <col min="6427" max="6427" width="13.7109375" style="1" customWidth="1"/>
    <col min="6428" max="6661" width="9.140625" style="1"/>
    <col min="6662" max="6662" width="10.140625" style="1" customWidth="1"/>
    <col min="6663" max="6666" width="9.140625" style="1"/>
    <col min="6667" max="6667" width="7" style="1" customWidth="1"/>
    <col min="6668" max="6668" width="8.140625" style="1" customWidth="1"/>
    <col min="6669" max="6669" width="14.7109375" style="1" customWidth="1"/>
    <col min="6670" max="6670" width="12.28515625" style="1" customWidth="1"/>
    <col min="6671" max="6671" width="16.7109375" style="1" customWidth="1"/>
    <col min="6672" max="6672" width="13.85546875" style="1" customWidth="1"/>
    <col min="6673" max="6673" width="6.28515625" style="1" customWidth="1"/>
    <col min="6674" max="6674" width="12.7109375" style="1" customWidth="1"/>
    <col min="6675" max="6675" width="6.28515625" style="1" customWidth="1"/>
    <col min="6676" max="6676" width="13.28515625" style="1" customWidth="1"/>
    <col min="6677" max="6677" width="9.140625" style="1"/>
    <col min="6678" max="6678" width="13.28515625" style="1" customWidth="1"/>
    <col min="6679" max="6679" width="9.140625" style="1"/>
    <col min="6680" max="6680" width="13" style="1" customWidth="1"/>
    <col min="6681" max="6682" width="9.140625" style="1"/>
    <col min="6683" max="6683" width="13.7109375" style="1" customWidth="1"/>
    <col min="6684" max="6917" width="9.140625" style="1"/>
    <col min="6918" max="6918" width="10.140625" style="1" customWidth="1"/>
    <col min="6919" max="6922" width="9.140625" style="1"/>
    <col min="6923" max="6923" width="7" style="1" customWidth="1"/>
    <col min="6924" max="6924" width="8.140625" style="1" customWidth="1"/>
    <col min="6925" max="6925" width="14.7109375" style="1" customWidth="1"/>
    <col min="6926" max="6926" width="12.28515625" style="1" customWidth="1"/>
    <col min="6927" max="6927" width="16.7109375" style="1" customWidth="1"/>
    <col min="6928" max="6928" width="13.85546875" style="1" customWidth="1"/>
    <col min="6929" max="6929" width="6.28515625" style="1" customWidth="1"/>
    <col min="6930" max="6930" width="12.7109375" style="1" customWidth="1"/>
    <col min="6931" max="6931" width="6.28515625" style="1" customWidth="1"/>
    <col min="6932" max="6932" width="13.28515625" style="1" customWidth="1"/>
    <col min="6933" max="6933" width="9.140625" style="1"/>
    <col min="6934" max="6934" width="13.28515625" style="1" customWidth="1"/>
    <col min="6935" max="6935" width="9.140625" style="1"/>
    <col min="6936" max="6936" width="13" style="1" customWidth="1"/>
    <col min="6937" max="6938" width="9.140625" style="1"/>
    <col min="6939" max="6939" width="13.7109375" style="1" customWidth="1"/>
    <col min="6940" max="7173" width="9.140625" style="1"/>
    <col min="7174" max="7174" width="10.140625" style="1" customWidth="1"/>
    <col min="7175" max="7178" width="9.140625" style="1"/>
    <col min="7179" max="7179" width="7" style="1" customWidth="1"/>
    <col min="7180" max="7180" width="8.140625" style="1" customWidth="1"/>
    <col min="7181" max="7181" width="14.7109375" style="1" customWidth="1"/>
    <col min="7182" max="7182" width="12.28515625" style="1" customWidth="1"/>
    <col min="7183" max="7183" width="16.7109375" style="1" customWidth="1"/>
    <col min="7184" max="7184" width="13.85546875" style="1" customWidth="1"/>
    <col min="7185" max="7185" width="6.28515625" style="1" customWidth="1"/>
    <col min="7186" max="7186" width="12.7109375" style="1" customWidth="1"/>
    <col min="7187" max="7187" width="6.28515625" style="1" customWidth="1"/>
    <col min="7188" max="7188" width="13.28515625" style="1" customWidth="1"/>
    <col min="7189" max="7189" width="9.140625" style="1"/>
    <col min="7190" max="7190" width="13.28515625" style="1" customWidth="1"/>
    <col min="7191" max="7191" width="9.140625" style="1"/>
    <col min="7192" max="7192" width="13" style="1" customWidth="1"/>
    <col min="7193" max="7194" width="9.140625" style="1"/>
    <col min="7195" max="7195" width="13.7109375" style="1" customWidth="1"/>
    <col min="7196" max="7429" width="9.140625" style="1"/>
    <col min="7430" max="7430" width="10.140625" style="1" customWidth="1"/>
    <col min="7431" max="7434" width="9.140625" style="1"/>
    <col min="7435" max="7435" width="7" style="1" customWidth="1"/>
    <col min="7436" max="7436" width="8.140625" style="1" customWidth="1"/>
    <col min="7437" max="7437" width="14.7109375" style="1" customWidth="1"/>
    <col min="7438" max="7438" width="12.28515625" style="1" customWidth="1"/>
    <col min="7439" max="7439" width="16.7109375" style="1" customWidth="1"/>
    <col min="7440" max="7440" width="13.85546875" style="1" customWidth="1"/>
    <col min="7441" max="7441" width="6.28515625" style="1" customWidth="1"/>
    <col min="7442" max="7442" width="12.7109375" style="1" customWidth="1"/>
    <col min="7443" max="7443" width="6.28515625" style="1" customWidth="1"/>
    <col min="7444" max="7444" width="13.28515625" style="1" customWidth="1"/>
    <col min="7445" max="7445" width="9.140625" style="1"/>
    <col min="7446" max="7446" width="13.28515625" style="1" customWidth="1"/>
    <col min="7447" max="7447" width="9.140625" style="1"/>
    <col min="7448" max="7448" width="13" style="1" customWidth="1"/>
    <col min="7449" max="7450" width="9.140625" style="1"/>
    <col min="7451" max="7451" width="13.7109375" style="1" customWidth="1"/>
    <col min="7452" max="7685" width="9.140625" style="1"/>
    <col min="7686" max="7686" width="10.140625" style="1" customWidth="1"/>
    <col min="7687" max="7690" width="9.140625" style="1"/>
    <col min="7691" max="7691" width="7" style="1" customWidth="1"/>
    <col min="7692" max="7692" width="8.140625" style="1" customWidth="1"/>
    <col min="7693" max="7693" width="14.7109375" style="1" customWidth="1"/>
    <col min="7694" max="7694" width="12.28515625" style="1" customWidth="1"/>
    <col min="7695" max="7695" width="16.7109375" style="1" customWidth="1"/>
    <col min="7696" max="7696" width="13.85546875" style="1" customWidth="1"/>
    <col min="7697" max="7697" width="6.28515625" style="1" customWidth="1"/>
    <col min="7698" max="7698" width="12.7109375" style="1" customWidth="1"/>
    <col min="7699" max="7699" width="6.28515625" style="1" customWidth="1"/>
    <col min="7700" max="7700" width="13.28515625" style="1" customWidth="1"/>
    <col min="7701" max="7701" width="9.140625" style="1"/>
    <col min="7702" max="7702" width="13.28515625" style="1" customWidth="1"/>
    <col min="7703" max="7703" width="9.140625" style="1"/>
    <col min="7704" max="7704" width="13" style="1" customWidth="1"/>
    <col min="7705" max="7706" width="9.140625" style="1"/>
    <col min="7707" max="7707" width="13.7109375" style="1" customWidth="1"/>
    <col min="7708" max="7941" width="9.140625" style="1"/>
    <col min="7942" max="7942" width="10.140625" style="1" customWidth="1"/>
    <col min="7943" max="7946" width="9.140625" style="1"/>
    <col min="7947" max="7947" width="7" style="1" customWidth="1"/>
    <col min="7948" max="7948" width="8.140625" style="1" customWidth="1"/>
    <col min="7949" max="7949" width="14.7109375" style="1" customWidth="1"/>
    <col min="7950" max="7950" width="12.28515625" style="1" customWidth="1"/>
    <col min="7951" max="7951" width="16.7109375" style="1" customWidth="1"/>
    <col min="7952" max="7952" width="13.85546875" style="1" customWidth="1"/>
    <col min="7953" max="7953" width="6.28515625" style="1" customWidth="1"/>
    <col min="7954" max="7954" width="12.7109375" style="1" customWidth="1"/>
    <col min="7955" max="7955" width="6.28515625" style="1" customWidth="1"/>
    <col min="7956" max="7956" width="13.28515625" style="1" customWidth="1"/>
    <col min="7957" max="7957" width="9.140625" style="1"/>
    <col min="7958" max="7958" width="13.28515625" style="1" customWidth="1"/>
    <col min="7959" max="7959" width="9.140625" style="1"/>
    <col min="7960" max="7960" width="13" style="1" customWidth="1"/>
    <col min="7961" max="7962" width="9.140625" style="1"/>
    <col min="7963" max="7963" width="13.7109375" style="1" customWidth="1"/>
    <col min="7964" max="8197" width="9.140625" style="1"/>
    <col min="8198" max="8198" width="10.140625" style="1" customWidth="1"/>
    <col min="8199" max="8202" width="9.140625" style="1"/>
    <col min="8203" max="8203" width="7" style="1" customWidth="1"/>
    <col min="8204" max="8204" width="8.140625" style="1" customWidth="1"/>
    <col min="8205" max="8205" width="14.7109375" style="1" customWidth="1"/>
    <col min="8206" max="8206" width="12.28515625" style="1" customWidth="1"/>
    <col min="8207" max="8207" width="16.7109375" style="1" customWidth="1"/>
    <col min="8208" max="8208" width="13.85546875" style="1" customWidth="1"/>
    <col min="8209" max="8209" width="6.28515625" style="1" customWidth="1"/>
    <col min="8210" max="8210" width="12.7109375" style="1" customWidth="1"/>
    <col min="8211" max="8211" width="6.28515625" style="1" customWidth="1"/>
    <col min="8212" max="8212" width="13.28515625" style="1" customWidth="1"/>
    <col min="8213" max="8213" width="9.140625" style="1"/>
    <col min="8214" max="8214" width="13.28515625" style="1" customWidth="1"/>
    <col min="8215" max="8215" width="9.140625" style="1"/>
    <col min="8216" max="8216" width="13" style="1" customWidth="1"/>
    <col min="8217" max="8218" width="9.140625" style="1"/>
    <col min="8219" max="8219" width="13.7109375" style="1" customWidth="1"/>
    <col min="8220" max="8453" width="9.140625" style="1"/>
    <col min="8454" max="8454" width="10.140625" style="1" customWidth="1"/>
    <col min="8455" max="8458" width="9.140625" style="1"/>
    <col min="8459" max="8459" width="7" style="1" customWidth="1"/>
    <col min="8460" max="8460" width="8.140625" style="1" customWidth="1"/>
    <col min="8461" max="8461" width="14.7109375" style="1" customWidth="1"/>
    <col min="8462" max="8462" width="12.28515625" style="1" customWidth="1"/>
    <col min="8463" max="8463" width="16.7109375" style="1" customWidth="1"/>
    <col min="8464" max="8464" width="13.85546875" style="1" customWidth="1"/>
    <col min="8465" max="8465" width="6.28515625" style="1" customWidth="1"/>
    <col min="8466" max="8466" width="12.7109375" style="1" customWidth="1"/>
    <col min="8467" max="8467" width="6.28515625" style="1" customWidth="1"/>
    <col min="8468" max="8468" width="13.28515625" style="1" customWidth="1"/>
    <col min="8469" max="8469" width="9.140625" style="1"/>
    <col min="8470" max="8470" width="13.28515625" style="1" customWidth="1"/>
    <col min="8471" max="8471" width="9.140625" style="1"/>
    <col min="8472" max="8472" width="13" style="1" customWidth="1"/>
    <col min="8473" max="8474" width="9.140625" style="1"/>
    <col min="8475" max="8475" width="13.7109375" style="1" customWidth="1"/>
    <col min="8476" max="8709" width="9.140625" style="1"/>
    <col min="8710" max="8710" width="10.140625" style="1" customWidth="1"/>
    <col min="8711" max="8714" width="9.140625" style="1"/>
    <col min="8715" max="8715" width="7" style="1" customWidth="1"/>
    <col min="8716" max="8716" width="8.140625" style="1" customWidth="1"/>
    <col min="8717" max="8717" width="14.7109375" style="1" customWidth="1"/>
    <col min="8718" max="8718" width="12.28515625" style="1" customWidth="1"/>
    <col min="8719" max="8719" width="16.7109375" style="1" customWidth="1"/>
    <col min="8720" max="8720" width="13.85546875" style="1" customWidth="1"/>
    <col min="8721" max="8721" width="6.28515625" style="1" customWidth="1"/>
    <col min="8722" max="8722" width="12.7109375" style="1" customWidth="1"/>
    <col min="8723" max="8723" width="6.28515625" style="1" customWidth="1"/>
    <col min="8724" max="8724" width="13.28515625" style="1" customWidth="1"/>
    <col min="8725" max="8725" width="9.140625" style="1"/>
    <col min="8726" max="8726" width="13.28515625" style="1" customWidth="1"/>
    <col min="8727" max="8727" width="9.140625" style="1"/>
    <col min="8728" max="8728" width="13" style="1" customWidth="1"/>
    <col min="8729" max="8730" width="9.140625" style="1"/>
    <col min="8731" max="8731" width="13.7109375" style="1" customWidth="1"/>
    <col min="8732" max="8965" width="9.140625" style="1"/>
    <col min="8966" max="8966" width="10.140625" style="1" customWidth="1"/>
    <col min="8967" max="8970" width="9.140625" style="1"/>
    <col min="8971" max="8971" width="7" style="1" customWidth="1"/>
    <col min="8972" max="8972" width="8.140625" style="1" customWidth="1"/>
    <col min="8973" max="8973" width="14.7109375" style="1" customWidth="1"/>
    <col min="8974" max="8974" width="12.28515625" style="1" customWidth="1"/>
    <col min="8975" max="8975" width="16.7109375" style="1" customWidth="1"/>
    <col min="8976" max="8976" width="13.85546875" style="1" customWidth="1"/>
    <col min="8977" max="8977" width="6.28515625" style="1" customWidth="1"/>
    <col min="8978" max="8978" width="12.7109375" style="1" customWidth="1"/>
    <col min="8979" max="8979" width="6.28515625" style="1" customWidth="1"/>
    <col min="8980" max="8980" width="13.28515625" style="1" customWidth="1"/>
    <col min="8981" max="8981" width="9.140625" style="1"/>
    <col min="8982" max="8982" width="13.28515625" style="1" customWidth="1"/>
    <col min="8983" max="8983" width="9.140625" style="1"/>
    <col min="8984" max="8984" width="13" style="1" customWidth="1"/>
    <col min="8985" max="8986" width="9.140625" style="1"/>
    <col min="8987" max="8987" width="13.7109375" style="1" customWidth="1"/>
    <col min="8988" max="9221" width="9.140625" style="1"/>
    <col min="9222" max="9222" width="10.140625" style="1" customWidth="1"/>
    <col min="9223" max="9226" width="9.140625" style="1"/>
    <col min="9227" max="9227" width="7" style="1" customWidth="1"/>
    <col min="9228" max="9228" width="8.140625" style="1" customWidth="1"/>
    <col min="9229" max="9229" width="14.7109375" style="1" customWidth="1"/>
    <col min="9230" max="9230" width="12.28515625" style="1" customWidth="1"/>
    <col min="9231" max="9231" width="16.7109375" style="1" customWidth="1"/>
    <col min="9232" max="9232" width="13.85546875" style="1" customWidth="1"/>
    <col min="9233" max="9233" width="6.28515625" style="1" customWidth="1"/>
    <col min="9234" max="9234" width="12.7109375" style="1" customWidth="1"/>
    <col min="9235" max="9235" width="6.28515625" style="1" customWidth="1"/>
    <col min="9236" max="9236" width="13.28515625" style="1" customWidth="1"/>
    <col min="9237" max="9237" width="9.140625" style="1"/>
    <col min="9238" max="9238" width="13.28515625" style="1" customWidth="1"/>
    <col min="9239" max="9239" width="9.140625" style="1"/>
    <col min="9240" max="9240" width="13" style="1" customWidth="1"/>
    <col min="9241" max="9242" width="9.140625" style="1"/>
    <col min="9243" max="9243" width="13.7109375" style="1" customWidth="1"/>
    <col min="9244" max="9477" width="9.140625" style="1"/>
    <col min="9478" max="9478" width="10.140625" style="1" customWidth="1"/>
    <col min="9479" max="9482" width="9.140625" style="1"/>
    <col min="9483" max="9483" width="7" style="1" customWidth="1"/>
    <col min="9484" max="9484" width="8.140625" style="1" customWidth="1"/>
    <col min="9485" max="9485" width="14.7109375" style="1" customWidth="1"/>
    <col min="9486" max="9486" width="12.28515625" style="1" customWidth="1"/>
    <col min="9487" max="9487" width="16.7109375" style="1" customWidth="1"/>
    <col min="9488" max="9488" width="13.85546875" style="1" customWidth="1"/>
    <col min="9489" max="9489" width="6.28515625" style="1" customWidth="1"/>
    <col min="9490" max="9490" width="12.7109375" style="1" customWidth="1"/>
    <col min="9491" max="9491" width="6.28515625" style="1" customWidth="1"/>
    <col min="9492" max="9492" width="13.28515625" style="1" customWidth="1"/>
    <col min="9493" max="9493" width="9.140625" style="1"/>
    <col min="9494" max="9494" width="13.28515625" style="1" customWidth="1"/>
    <col min="9495" max="9495" width="9.140625" style="1"/>
    <col min="9496" max="9496" width="13" style="1" customWidth="1"/>
    <col min="9497" max="9498" width="9.140625" style="1"/>
    <col min="9499" max="9499" width="13.7109375" style="1" customWidth="1"/>
    <col min="9500" max="9733" width="9.140625" style="1"/>
    <col min="9734" max="9734" width="10.140625" style="1" customWidth="1"/>
    <col min="9735" max="9738" width="9.140625" style="1"/>
    <col min="9739" max="9739" width="7" style="1" customWidth="1"/>
    <col min="9740" max="9740" width="8.140625" style="1" customWidth="1"/>
    <col min="9741" max="9741" width="14.7109375" style="1" customWidth="1"/>
    <col min="9742" max="9742" width="12.28515625" style="1" customWidth="1"/>
    <col min="9743" max="9743" width="16.7109375" style="1" customWidth="1"/>
    <col min="9744" max="9744" width="13.85546875" style="1" customWidth="1"/>
    <col min="9745" max="9745" width="6.28515625" style="1" customWidth="1"/>
    <col min="9746" max="9746" width="12.7109375" style="1" customWidth="1"/>
    <col min="9747" max="9747" width="6.28515625" style="1" customWidth="1"/>
    <col min="9748" max="9748" width="13.28515625" style="1" customWidth="1"/>
    <col min="9749" max="9749" width="9.140625" style="1"/>
    <col min="9750" max="9750" width="13.28515625" style="1" customWidth="1"/>
    <col min="9751" max="9751" width="9.140625" style="1"/>
    <col min="9752" max="9752" width="13" style="1" customWidth="1"/>
    <col min="9753" max="9754" width="9.140625" style="1"/>
    <col min="9755" max="9755" width="13.7109375" style="1" customWidth="1"/>
    <col min="9756" max="9989" width="9.140625" style="1"/>
    <col min="9990" max="9990" width="10.140625" style="1" customWidth="1"/>
    <col min="9991" max="9994" width="9.140625" style="1"/>
    <col min="9995" max="9995" width="7" style="1" customWidth="1"/>
    <col min="9996" max="9996" width="8.140625" style="1" customWidth="1"/>
    <col min="9997" max="9997" width="14.7109375" style="1" customWidth="1"/>
    <col min="9998" max="9998" width="12.28515625" style="1" customWidth="1"/>
    <col min="9999" max="9999" width="16.7109375" style="1" customWidth="1"/>
    <col min="10000" max="10000" width="13.85546875" style="1" customWidth="1"/>
    <col min="10001" max="10001" width="6.28515625" style="1" customWidth="1"/>
    <col min="10002" max="10002" width="12.7109375" style="1" customWidth="1"/>
    <col min="10003" max="10003" width="6.28515625" style="1" customWidth="1"/>
    <col min="10004" max="10004" width="13.28515625" style="1" customWidth="1"/>
    <col min="10005" max="10005" width="9.140625" style="1"/>
    <col min="10006" max="10006" width="13.28515625" style="1" customWidth="1"/>
    <col min="10007" max="10007" width="9.140625" style="1"/>
    <col min="10008" max="10008" width="13" style="1" customWidth="1"/>
    <col min="10009" max="10010" width="9.140625" style="1"/>
    <col min="10011" max="10011" width="13.7109375" style="1" customWidth="1"/>
    <col min="10012" max="10245" width="9.140625" style="1"/>
    <col min="10246" max="10246" width="10.140625" style="1" customWidth="1"/>
    <col min="10247" max="10250" width="9.140625" style="1"/>
    <col min="10251" max="10251" width="7" style="1" customWidth="1"/>
    <col min="10252" max="10252" width="8.140625" style="1" customWidth="1"/>
    <col min="10253" max="10253" width="14.7109375" style="1" customWidth="1"/>
    <col min="10254" max="10254" width="12.28515625" style="1" customWidth="1"/>
    <col min="10255" max="10255" width="16.7109375" style="1" customWidth="1"/>
    <col min="10256" max="10256" width="13.85546875" style="1" customWidth="1"/>
    <col min="10257" max="10257" width="6.28515625" style="1" customWidth="1"/>
    <col min="10258" max="10258" width="12.7109375" style="1" customWidth="1"/>
    <col min="10259" max="10259" width="6.28515625" style="1" customWidth="1"/>
    <col min="10260" max="10260" width="13.28515625" style="1" customWidth="1"/>
    <col min="10261" max="10261" width="9.140625" style="1"/>
    <col min="10262" max="10262" width="13.28515625" style="1" customWidth="1"/>
    <col min="10263" max="10263" width="9.140625" style="1"/>
    <col min="10264" max="10264" width="13" style="1" customWidth="1"/>
    <col min="10265" max="10266" width="9.140625" style="1"/>
    <col min="10267" max="10267" width="13.7109375" style="1" customWidth="1"/>
    <col min="10268" max="10501" width="9.140625" style="1"/>
    <col min="10502" max="10502" width="10.140625" style="1" customWidth="1"/>
    <col min="10503" max="10506" width="9.140625" style="1"/>
    <col min="10507" max="10507" width="7" style="1" customWidth="1"/>
    <col min="10508" max="10508" width="8.140625" style="1" customWidth="1"/>
    <col min="10509" max="10509" width="14.7109375" style="1" customWidth="1"/>
    <col min="10510" max="10510" width="12.28515625" style="1" customWidth="1"/>
    <col min="10511" max="10511" width="16.7109375" style="1" customWidth="1"/>
    <col min="10512" max="10512" width="13.85546875" style="1" customWidth="1"/>
    <col min="10513" max="10513" width="6.28515625" style="1" customWidth="1"/>
    <col min="10514" max="10514" width="12.7109375" style="1" customWidth="1"/>
    <col min="10515" max="10515" width="6.28515625" style="1" customWidth="1"/>
    <col min="10516" max="10516" width="13.28515625" style="1" customWidth="1"/>
    <col min="10517" max="10517" width="9.140625" style="1"/>
    <col min="10518" max="10518" width="13.28515625" style="1" customWidth="1"/>
    <col min="10519" max="10519" width="9.140625" style="1"/>
    <col min="10520" max="10520" width="13" style="1" customWidth="1"/>
    <col min="10521" max="10522" width="9.140625" style="1"/>
    <col min="10523" max="10523" width="13.7109375" style="1" customWidth="1"/>
    <col min="10524" max="10757" width="9.140625" style="1"/>
    <col min="10758" max="10758" width="10.140625" style="1" customWidth="1"/>
    <col min="10759" max="10762" width="9.140625" style="1"/>
    <col min="10763" max="10763" width="7" style="1" customWidth="1"/>
    <col min="10764" max="10764" width="8.140625" style="1" customWidth="1"/>
    <col min="10765" max="10765" width="14.7109375" style="1" customWidth="1"/>
    <col min="10766" max="10766" width="12.28515625" style="1" customWidth="1"/>
    <col min="10767" max="10767" width="16.7109375" style="1" customWidth="1"/>
    <col min="10768" max="10768" width="13.85546875" style="1" customWidth="1"/>
    <col min="10769" max="10769" width="6.28515625" style="1" customWidth="1"/>
    <col min="10770" max="10770" width="12.7109375" style="1" customWidth="1"/>
    <col min="10771" max="10771" width="6.28515625" style="1" customWidth="1"/>
    <col min="10772" max="10772" width="13.28515625" style="1" customWidth="1"/>
    <col min="10773" max="10773" width="9.140625" style="1"/>
    <col min="10774" max="10774" width="13.28515625" style="1" customWidth="1"/>
    <col min="10775" max="10775" width="9.140625" style="1"/>
    <col min="10776" max="10776" width="13" style="1" customWidth="1"/>
    <col min="10777" max="10778" width="9.140625" style="1"/>
    <col min="10779" max="10779" width="13.7109375" style="1" customWidth="1"/>
    <col min="10780" max="11013" width="9.140625" style="1"/>
    <col min="11014" max="11014" width="10.140625" style="1" customWidth="1"/>
    <col min="11015" max="11018" width="9.140625" style="1"/>
    <col min="11019" max="11019" width="7" style="1" customWidth="1"/>
    <col min="11020" max="11020" width="8.140625" style="1" customWidth="1"/>
    <col min="11021" max="11021" width="14.7109375" style="1" customWidth="1"/>
    <col min="11022" max="11022" width="12.28515625" style="1" customWidth="1"/>
    <col min="11023" max="11023" width="16.7109375" style="1" customWidth="1"/>
    <col min="11024" max="11024" width="13.85546875" style="1" customWidth="1"/>
    <col min="11025" max="11025" width="6.28515625" style="1" customWidth="1"/>
    <col min="11026" max="11026" width="12.7109375" style="1" customWidth="1"/>
    <col min="11027" max="11027" width="6.28515625" style="1" customWidth="1"/>
    <col min="11028" max="11028" width="13.28515625" style="1" customWidth="1"/>
    <col min="11029" max="11029" width="9.140625" style="1"/>
    <col min="11030" max="11030" width="13.28515625" style="1" customWidth="1"/>
    <col min="11031" max="11031" width="9.140625" style="1"/>
    <col min="11032" max="11032" width="13" style="1" customWidth="1"/>
    <col min="11033" max="11034" width="9.140625" style="1"/>
    <col min="11035" max="11035" width="13.7109375" style="1" customWidth="1"/>
    <col min="11036" max="11269" width="9.140625" style="1"/>
    <col min="11270" max="11270" width="10.140625" style="1" customWidth="1"/>
    <col min="11271" max="11274" width="9.140625" style="1"/>
    <col min="11275" max="11275" width="7" style="1" customWidth="1"/>
    <col min="11276" max="11276" width="8.140625" style="1" customWidth="1"/>
    <col min="11277" max="11277" width="14.7109375" style="1" customWidth="1"/>
    <col min="11278" max="11278" width="12.28515625" style="1" customWidth="1"/>
    <col min="11279" max="11279" width="16.7109375" style="1" customWidth="1"/>
    <col min="11280" max="11280" width="13.85546875" style="1" customWidth="1"/>
    <col min="11281" max="11281" width="6.28515625" style="1" customWidth="1"/>
    <col min="11282" max="11282" width="12.7109375" style="1" customWidth="1"/>
    <col min="11283" max="11283" width="6.28515625" style="1" customWidth="1"/>
    <col min="11284" max="11284" width="13.28515625" style="1" customWidth="1"/>
    <col min="11285" max="11285" width="9.140625" style="1"/>
    <col min="11286" max="11286" width="13.28515625" style="1" customWidth="1"/>
    <col min="11287" max="11287" width="9.140625" style="1"/>
    <col min="11288" max="11288" width="13" style="1" customWidth="1"/>
    <col min="11289" max="11290" width="9.140625" style="1"/>
    <col min="11291" max="11291" width="13.7109375" style="1" customWidth="1"/>
    <col min="11292" max="11525" width="9.140625" style="1"/>
    <col min="11526" max="11526" width="10.140625" style="1" customWidth="1"/>
    <col min="11527" max="11530" width="9.140625" style="1"/>
    <col min="11531" max="11531" width="7" style="1" customWidth="1"/>
    <col min="11532" max="11532" width="8.140625" style="1" customWidth="1"/>
    <col min="11533" max="11533" width="14.7109375" style="1" customWidth="1"/>
    <col min="11534" max="11534" width="12.28515625" style="1" customWidth="1"/>
    <col min="11535" max="11535" width="16.7109375" style="1" customWidth="1"/>
    <col min="11536" max="11536" width="13.85546875" style="1" customWidth="1"/>
    <col min="11537" max="11537" width="6.28515625" style="1" customWidth="1"/>
    <col min="11538" max="11538" width="12.7109375" style="1" customWidth="1"/>
    <col min="11539" max="11539" width="6.28515625" style="1" customWidth="1"/>
    <col min="11540" max="11540" width="13.28515625" style="1" customWidth="1"/>
    <col min="11541" max="11541" width="9.140625" style="1"/>
    <col min="11542" max="11542" width="13.28515625" style="1" customWidth="1"/>
    <col min="11543" max="11543" width="9.140625" style="1"/>
    <col min="11544" max="11544" width="13" style="1" customWidth="1"/>
    <col min="11545" max="11546" width="9.140625" style="1"/>
    <col min="11547" max="11547" width="13.7109375" style="1" customWidth="1"/>
    <col min="11548" max="11781" width="9.140625" style="1"/>
    <col min="11782" max="11782" width="10.140625" style="1" customWidth="1"/>
    <col min="11783" max="11786" width="9.140625" style="1"/>
    <col min="11787" max="11787" width="7" style="1" customWidth="1"/>
    <col min="11788" max="11788" width="8.140625" style="1" customWidth="1"/>
    <col min="11789" max="11789" width="14.7109375" style="1" customWidth="1"/>
    <col min="11790" max="11790" width="12.28515625" style="1" customWidth="1"/>
    <col min="11791" max="11791" width="16.7109375" style="1" customWidth="1"/>
    <col min="11792" max="11792" width="13.85546875" style="1" customWidth="1"/>
    <col min="11793" max="11793" width="6.28515625" style="1" customWidth="1"/>
    <col min="11794" max="11794" width="12.7109375" style="1" customWidth="1"/>
    <col min="11795" max="11795" width="6.28515625" style="1" customWidth="1"/>
    <col min="11796" max="11796" width="13.28515625" style="1" customWidth="1"/>
    <col min="11797" max="11797" width="9.140625" style="1"/>
    <col min="11798" max="11798" width="13.28515625" style="1" customWidth="1"/>
    <col min="11799" max="11799" width="9.140625" style="1"/>
    <col min="11800" max="11800" width="13" style="1" customWidth="1"/>
    <col min="11801" max="11802" width="9.140625" style="1"/>
    <col min="11803" max="11803" width="13.7109375" style="1" customWidth="1"/>
    <col min="11804" max="12037" width="9.140625" style="1"/>
    <col min="12038" max="12038" width="10.140625" style="1" customWidth="1"/>
    <col min="12039" max="12042" width="9.140625" style="1"/>
    <col min="12043" max="12043" width="7" style="1" customWidth="1"/>
    <col min="12044" max="12044" width="8.140625" style="1" customWidth="1"/>
    <col min="12045" max="12045" width="14.7109375" style="1" customWidth="1"/>
    <col min="12046" max="12046" width="12.28515625" style="1" customWidth="1"/>
    <col min="12047" max="12047" width="16.7109375" style="1" customWidth="1"/>
    <col min="12048" max="12048" width="13.85546875" style="1" customWidth="1"/>
    <col min="12049" max="12049" width="6.28515625" style="1" customWidth="1"/>
    <col min="12050" max="12050" width="12.7109375" style="1" customWidth="1"/>
    <col min="12051" max="12051" width="6.28515625" style="1" customWidth="1"/>
    <col min="12052" max="12052" width="13.28515625" style="1" customWidth="1"/>
    <col min="12053" max="12053" width="9.140625" style="1"/>
    <col min="12054" max="12054" width="13.28515625" style="1" customWidth="1"/>
    <col min="12055" max="12055" width="9.140625" style="1"/>
    <col min="12056" max="12056" width="13" style="1" customWidth="1"/>
    <col min="12057" max="12058" width="9.140625" style="1"/>
    <col min="12059" max="12059" width="13.7109375" style="1" customWidth="1"/>
    <col min="12060" max="12293" width="9.140625" style="1"/>
    <col min="12294" max="12294" width="10.140625" style="1" customWidth="1"/>
    <col min="12295" max="12298" width="9.140625" style="1"/>
    <col min="12299" max="12299" width="7" style="1" customWidth="1"/>
    <col min="12300" max="12300" width="8.140625" style="1" customWidth="1"/>
    <col min="12301" max="12301" width="14.7109375" style="1" customWidth="1"/>
    <col min="12302" max="12302" width="12.28515625" style="1" customWidth="1"/>
    <col min="12303" max="12303" width="16.7109375" style="1" customWidth="1"/>
    <col min="12304" max="12304" width="13.85546875" style="1" customWidth="1"/>
    <col min="12305" max="12305" width="6.28515625" style="1" customWidth="1"/>
    <col min="12306" max="12306" width="12.7109375" style="1" customWidth="1"/>
    <col min="12307" max="12307" width="6.28515625" style="1" customWidth="1"/>
    <col min="12308" max="12308" width="13.28515625" style="1" customWidth="1"/>
    <col min="12309" max="12309" width="9.140625" style="1"/>
    <col min="12310" max="12310" width="13.28515625" style="1" customWidth="1"/>
    <col min="12311" max="12311" width="9.140625" style="1"/>
    <col min="12312" max="12312" width="13" style="1" customWidth="1"/>
    <col min="12313" max="12314" width="9.140625" style="1"/>
    <col min="12315" max="12315" width="13.7109375" style="1" customWidth="1"/>
    <col min="12316" max="12549" width="9.140625" style="1"/>
    <col min="12550" max="12550" width="10.140625" style="1" customWidth="1"/>
    <col min="12551" max="12554" width="9.140625" style="1"/>
    <col min="12555" max="12555" width="7" style="1" customWidth="1"/>
    <col min="12556" max="12556" width="8.140625" style="1" customWidth="1"/>
    <col min="12557" max="12557" width="14.7109375" style="1" customWidth="1"/>
    <col min="12558" max="12558" width="12.28515625" style="1" customWidth="1"/>
    <col min="12559" max="12559" width="16.7109375" style="1" customWidth="1"/>
    <col min="12560" max="12560" width="13.85546875" style="1" customWidth="1"/>
    <col min="12561" max="12561" width="6.28515625" style="1" customWidth="1"/>
    <col min="12562" max="12562" width="12.7109375" style="1" customWidth="1"/>
    <col min="12563" max="12563" width="6.28515625" style="1" customWidth="1"/>
    <col min="12564" max="12564" width="13.28515625" style="1" customWidth="1"/>
    <col min="12565" max="12565" width="9.140625" style="1"/>
    <col min="12566" max="12566" width="13.28515625" style="1" customWidth="1"/>
    <col min="12567" max="12567" width="9.140625" style="1"/>
    <col min="12568" max="12568" width="13" style="1" customWidth="1"/>
    <col min="12569" max="12570" width="9.140625" style="1"/>
    <col min="12571" max="12571" width="13.7109375" style="1" customWidth="1"/>
    <col min="12572" max="12805" width="9.140625" style="1"/>
    <col min="12806" max="12806" width="10.140625" style="1" customWidth="1"/>
    <col min="12807" max="12810" width="9.140625" style="1"/>
    <col min="12811" max="12811" width="7" style="1" customWidth="1"/>
    <col min="12812" max="12812" width="8.140625" style="1" customWidth="1"/>
    <col min="12813" max="12813" width="14.7109375" style="1" customWidth="1"/>
    <col min="12814" max="12814" width="12.28515625" style="1" customWidth="1"/>
    <col min="12815" max="12815" width="16.7109375" style="1" customWidth="1"/>
    <col min="12816" max="12816" width="13.85546875" style="1" customWidth="1"/>
    <col min="12817" max="12817" width="6.28515625" style="1" customWidth="1"/>
    <col min="12818" max="12818" width="12.7109375" style="1" customWidth="1"/>
    <col min="12819" max="12819" width="6.28515625" style="1" customWidth="1"/>
    <col min="12820" max="12820" width="13.28515625" style="1" customWidth="1"/>
    <col min="12821" max="12821" width="9.140625" style="1"/>
    <col min="12822" max="12822" width="13.28515625" style="1" customWidth="1"/>
    <col min="12823" max="12823" width="9.140625" style="1"/>
    <col min="12824" max="12824" width="13" style="1" customWidth="1"/>
    <col min="12825" max="12826" width="9.140625" style="1"/>
    <col min="12827" max="12827" width="13.7109375" style="1" customWidth="1"/>
    <col min="12828" max="13061" width="9.140625" style="1"/>
    <col min="13062" max="13062" width="10.140625" style="1" customWidth="1"/>
    <col min="13063" max="13066" width="9.140625" style="1"/>
    <col min="13067" max="13067" width="7" style="1" customWidth="1"/>
    <col min="13068" max="13068" width="8.140625" style="1" customWidth="1"/>
    <col min="13069" max="13069" width="14.7109375" style="1" customWidth="1"/>
    <col min="13070" max="13070" width="12.28515625" style="1" customWidth="1"/>
    <col min="13071" max="13071" width="16.7109375" style="1" customWidth="1"/>
    <col min="13072" max="13072" width="13.85546875" style="1" customWidth="1"/>
    <col min="13073" max="13073" width="6.28515625" style="1" customWidth="1"/>
    <col min="13074" max="13074" width="12.7109375" style="1" customWidth="1"/>
    <col min="13075" max="13075" width="6.28515625" style="1" customWidth="1"/>
    <col min="13076" max="13076" width="13.28515625" style="1" customWidth="1"/>
    <col min="13077" max="13077" width="9.140625" style="1"/>
    <col min="13078" max="13078" width="13.28515625" style="1" customWidth="1"/>
    <col min="13079" max="13079" width="9.140625" style="1"/>
    <col min="13080" max="13080" width="13" style="1" customWidth="1"/>
    <col min="13081" max="13082" width="9.140625" style="1"/>
    <col min="13083" max="13083" width="13.7109375" style="1" customWidth="1"/>
    <col min="13084" max="13317" width="9.140625" style="1"/>
    <col min="13318" max="13318" width="10.140625" style="1" customWidth="1"/>
    <col min="13319" max="13322" width="9.140625" style="1"/>
    <col min="13323" max="13323" width="7" style="1" customWidth="1"/>
    <col min="13324" max="13324" width="8.140625" style="1" customWidth="1"/>
    <col min="13325" max="13325" width="14.7109375" style="1" customWidth="1"/>
    <col min="13326" max="13326" width="12.28515625" style="1" customWidth="1"/>
    <col min="13327" max="13327" width="16.7109375" style="1" customWidth="1"/>
    <col min="13328" max="13328" width="13.85546875" style="1" customWidth="1"/>
    <col min="13329" max="13329" width="6.28515625" style="1" customWidth="1"/>
    <col min="13330" max="13330" width="12.7109375" style="1" customWidth="1"/>
    <col min="13331" max="13331" width="6.28515625" style="1" customWidth="1"/>
    <col min="13332" max="13332" width="13.28515625" style="1" customWidth="1"/>
    <col min="13333" max="13333" width="9.140625" style="1"/>
    <col min="13334" max="13334" width="13.28515625" style="1" customWidth="1"/>
    <col min="13335" max="13335" width="9.140625" style="1"/>
    <col min="13336" max="13336" width="13" style="1" customWidth="1"/>
    <col min="13337" max="13338" width="9.140625" style="1"/>
    <col min="13339" max="13339" width="13.7109375" style="1" customWidth="1"/>
    <col min="13340" max="13573" width="9.140625" style="1"/>
    <col min="13574" max="13574" width="10.140625" style="1" customWidth="1"/>
    <col min="13575" max="13578" width="9.140625" style="1"/>
    <col min="13579" max="13579" width="7" style="1" customWidth="1"/>
    <col min="13580" max="13580" width="8.140625" style="1" customWidth="1"/>
    <col min="13581" max="13581" width="14.7109375" style="1" customWidth="1"/>
    <col min="13582" max="13582" width="12.28515625" style="1" customWidth="1"/>
    <col min="13583" max="13583" width="16.7109375" style="1" customWidth="1"/>
    <col min="13584" max="13584" width="13.85546875" style="1" customWidth="1"/>
    <col min="13585" max="13585" width="6.28515625" style="1" customWidth="1"/>
    <col min="13586" max="13586" width="12.7109375" style="1" customWidth="1"/>
    <col min="13587" max="13587" width="6.28515625" style="1" customWidth="1"/>
    <col min="13588" max="13588" width="13.28515625" style="1" customWidth="1"/>
    <col min="13589" max="13589" width="9.140625" style="1"/>
    <col min="13590" max="13590" width="13.28515625" style="1" customWidth="1"/>
    <col min="13591" max="13591" width="9.140625" style="1"/>
    <col min="13592" max="13592" width="13" style="1" customWidth="1"/>
    <col min="13593" max="13594" width="9.140625" style="1"/>
    <col min="13595" max="13595" width="13.7109375" style="1" customWidth="1"/>
    <col min="13596" max="13829" width="9.140625" style="1"/>
    <col min="13830" max="13830" width="10.140625" style="1" customWidth="1"/>
    <col min="13831" max="13834" width="9.140625" style="1"/>
    <col min="13835" max="13835" width="7" style="1" customWidth="1"/>
    <col min="13836" max="13836" width="8.140625" style="1" customWidth="1"/>
    <col min="13837" max="13837" width="14.7109375" style="1" customWidth="1"/>
    <col min="13838" max="13838" width="12.28515625" style="1" customWidth="1"/>
    <col min="13839" max="13839" width="16.7109375" style="1" customWidth="1"/>
    <col min="13840" max="13840" width="13.85546875" style="1" customWidth="1"/>
    <col min="13841" max="13841" width="6.28515625" style="1" customWidth="1"/>
    <col min="13842" max="13842" width="12.7109375" style="1" customWidth="1"/>
    <col min="13843" max="13843" width="6.28515625" style="1" customWidth="1"/>
    <col min="13844" max="13844" width="13.28515625" style="1" customWidth="1"/>
    <col min="13845" max="13845" width="9.140625" style="1"/>
    <col min="13846" max="13846" width="13.28515625" style="1" customWidth="1"/>
    <col min="13847" max="13847" width="9.140625" style="1"/>
    <col min="13848" max="13848" width="13" style="1" customWidth="1"/>
    <col min="13849" max="13850" width="9.140625" style="1"/>
    <col min="13851" max="13851" width="13.7109375" style="1" customWidth="1"/>
    <col min="13852" max="14085" width="9.140625" style="1"/>
    <col min="14086" max="14086" width="10.140625" style="1" customWidth="1"/>
    <col min="14087" max="14090" width="9.140625" style="1"/>
    <col min="14091" max="14091" width="7" style="1" customWidth="1"/>
    <col min="14092" max="14092" width="8.140625" style="1" customWidth="1"/>
    <col min="14093" max="14093" width="14.7109375" style="1" customWidth="1"/>
    <col min="14094" max="14094" width="12.28515625" style="1" customWidth="1"/>
    <col min="14095" max="14095" width="16.7109375" style="1" customWidth="1"/>
    <col min="14096" max="14096" width="13.85546875" style="1" customWidth="1"/>
    <col min="14097" max="14097" width="6.28515625" style="1" customWidth="1"/>
    <col min="14098" max="14098" width="12.7109375" style="1" customWidth="1"/>
    <col min="14099" max="14099" width="6.28515625" style="1" customWidth="1"/>
    <col min="14100" max="14100" width="13.28515625" style="1" customWidth="1"/>
    <col min="14101" max="14101" width="9.140625" style="1"/>
    <col min="14102" max="14102" width="13.28515625" style="1" customWidth="1"/>
    <col min="14103" max="14103" width="9.140625" style="1"/>
    <col min="14104" max="14104" width="13" style="1" customWidth="1"/>
    <col min="14105" max="14106" width="9.140625" style="1"/>
    <col min="14107" max="14107" width="13.7109375" style="1" customWidth="1"/>
    <col min="14108" max="14341" width="9.140625" style="1"/>
    <col min="14342" max="14342" width="10.140625" style="1" customWidth="1"/>
    <col min="14343" max="14346" width="9.140625" style="1"/>
    <col min="14347" max="14347" width="7" style="1" customWidth="1"/>
    <col min="14348" max="14348" width="8.140625" style="1" customWidth="1"/>
    <col min="14349" max="14349" width="14.7109375" style="1" customWidth="1"/>
    <col min="14350" max="14350" width="12.28515625" style="1" customWidth="1"/>
    <col min="14351" max="14351" width="16.7109375" style="1" customWidth="1"/>
    <col min="14352" max="14352" width="13.85546875" style="1" customWidth="1"/>
    <col min="14353" max="14353" width="6.28515625" style="1" customWidth="1"/>
    <col min="14354" max="14354" width="12.7109375" style="1" customWidth="1"/>
    <col min="14355" max="14355" width="6.28515625" style="1" customWidth="1"/>
    <col min="14356" max="14356" width="13.28515625" style="1" customWidth="1"/>
    <col min="14357" max="14357" width="9.140625" style="1"/>
    <col min="14358" max="14358" width="13.28515625" style="1" customWidth="1"/>
    <col min="14359" max="14359" width="9.140625" style="1"/>
    <col min="14360" max="14360" width="13" style="1" customWidth="1"/>
    <col min="14361" max="14362" width="9.140625" style="1"/>
    <col min="14363" max="14363" width="13.7109375" style="1" customWidth="1"/>
    <col min="14364" max="14597" width="9.140625" style="1"/>
    <col min="14598" max="14598" width="10.140625" style="1" customWidth="1"/>
    <col min="14599" max="14602" width="9.140625" style="1"/>
    <col min="14603" max="14603" width="7" style="1" customWidth="1"/>
    <col min="14604" max="14604" width="8.140625" style="1" customWidth="1"/>
    <col min="14605" max="14605" width="14.7109375" style="1" customWidth="1"/>
    <col min="14606" max="14606" width="12.28515625" style="1" customWidth="1"/>
    <col min="14607" max="14607" width="16.7109375" style="1" customWidth="1"/>
    <col min="14608" max="14608" width="13.85546875" style="1" customWidth="1"/>
    <col min="14609" max="14609" width="6.28515625" style="1" customWidth="1"/>
    <col min="14610" max="14610" width="12.7109375" style="1" customWidth="1"/>
    <col min="14611" max="14611" width="6.28515625" style="1" customWidth="1"/>
    <col min="14612" max="14612" width="13.28515625" style="1" customWidth="1"/>
    <col min="14613" max="14613" width="9.140625" style="1"/>
    <col min="14614" max="14614" width="13.28515625" style="1" customWidth="1"/>
    <col min="14615" max="14615" width="9.140625" style="1"/>
    <col min="14616" max="14616" width="13" style="1" customWidth="1"/>
    <col min="14617" max="14618" width="9.140625" style="1"/>
    <col min="14619" max="14619" width="13.7109375" style="1" customWidth="1"/>
    <col min="14620" max="14853" width="9.140625" style="1"/>
    <col min="14854" max="14854" width="10.140625" style="1" customWidth="1"/>
    <col min="14855" max="14858" width="9.140625" style="1"/>
    <col min="14859" max="14859" width="7" style="1" customWidth="1"/>
    <col min="14860" max="14860" width="8.140625" style="1" customWidth="1"/>
    <col min="14861" max="14861" width="14.7109375" style="1" customWidth="1"/>
    <col min="14862" max="14862" width="12.28515625" style="1" customWidth="1"/>
    <col min="14863" max="14863" width="16.7109375" style="1" customWidth="1"/>
    <col min="14864" max="14864" width="13.85546875" style="1" customWidth="1"/>
    <col min="14865" max="14865" width="6.28515625" style="1" customWidth="1"/>
    <col min="14866" max="14866" width="12.7109375" style="1" customWidth="1"/>
    <col min="14867" max="14867" width="6.28515625" style="1" customWidth="1"/>
    <col min="14868" max="14868" width="13.28515625" style="1" customWidth="1"/>
    <col min="14869" max="14869" width="9.140625" style="1"/>
    <col min="14870" max="14870" width="13.28515625" style="1" customWidth="1"/>
    <col min="14871" max="14871" width="9.140625" style="1"/>
    <col min="14872" max="14872" width="13" style="1" customWidth="1"/>
    <col min="14873" max="14874" width="9.140625" style="1"/>
    <col min="14875" max="14875" width="13.7109375" style="1" customWidth="1"/>
    <col min="14876" max="15109" width="9.140625" style="1"/>
    <col min="15110" max="15110" width="10.140625" style="1" customWidth="1"/>
    <col min="15111" max="15114" width="9.140625" style="1"/>
    <col min="15115" max="15115" width="7" style="1" customWidth="1"/>
    <col min="15116" max="15116" width="8.140625" style="1" customWidth="1"/>
    <col min="15117" max="15117" width="14.7109375" style="1" customWidth="1"/>
    <col min="15118" max="15118" width="12.28515625" style="1" customWidth="1"/>
    <col min="15119" max="15119" width="16.7109375" style="1" customWidth="1"/>
    <col min="15120" max="15120" width="13.85546875" style="1" customWidth="1"/>
    <col min="15121" max="15121" width="6.28515625" style="1" customWidth="1"/>
    <col min="15122" max="15122" width="12.7109375" style="1" customWidth="1"/>
    <col min="15123" max="15123" width="6.28515625" style="1" customWidth="1"/>
    <col min="15124" max="15124" width="13.28515625" style="1" customWidth="1"/>
    <col min="15125" max="15125" width="9.140625" style="1"/>
    <col min="15126" max="15126" width="13.28515625" style="1" customWidth="1"/>
    <col min="15127" max="15127" width="9.140625" style="1"/>
    <col min="15128" max="15128" width="13" style="1" customWidth="1"/>
    <col min="15129" max="15130" width="9.140625" style="1"/>
    <col min="15131" max="15131" width="13.7109375" style="1" customWidth="1"/>
    <col min="15132" max="15365" width="9.140625" style="1"/>
    <col min="15366" max="15366" width="10.140625" style="1" customWidth="1"/>
    <col min="15367" max="15370" width="9.140625" style="1"/>
    <col min="15371" max="15371" width="7" style="1" customWidth="1"/>
    <col min="15372" max="15372" width="8.140625" style="1" customWidth="1"/>
    <col min="15373" max="15373" width="14.7109375" style="1" customWidth="1"/>
    <col min="15374" max="15374" width="12.28515625" style="1" customWidth="1"/>
    <col min="15375" max="15375" width="16.7109375" style="1" customWidth="1"/>
    <col min="15376" max="15376" width="13.85546875" style="1" customWidth="1"/>
    <col min="15377" max="15377" width="6.28515625" style="1" customWidth="1"/>
    <col min="15378" max="15378" width="12.7109375" style="1" customWidth="1"/>
    <col min="15379" max="15379" width="6.28515625" style="1" customWidth="1"/>
    <col min="15380" max="15380" width="13.28515625" style="1" customWidth="1"/>
    <col min="15381" max="15381" width="9.140625" style="1"/>
    <col min="15382" max="15382" width="13.28515625" style="1" customWidth="1"/>
    <col min="15383" max="15383" width="9.140625" style="1"/>
    <col min="15384" max="15384" width="13" style="1" customWidth="1"/>
    <col min="15385" max="15386" width="9.140625" style="1"/>
    <col min="15387" max="15387" width="13.7109375" style="1" customWidth="1"/>
    <col min="15388" max="15621" width="9.140625" style="1"/>
    <col min="15622" max="15622" width="10.140625" style="1" customWidth="1"/>
    <col min="15623" max="15626" width="9.140625" style="1"/>
    <col min="15627" max="15627" width="7" style="1" customWidth="1"/>
    <col min="15628" max="15628" width="8.140625" style="1" customWidth="1"/>
    <col min="15629" max="15629" width="14.7109375" style="1" customWidth="1"/>
    <col min="15630" max="15630" width="12.28515625" style="1" customWidth="1"/>
    <col min="15631" max="15631" width="16.7109375" style="1" customWidth="1"/>
    <col min="15632" max="15632" width="13.85546875" style="1" customWidth="1"/>
    <col min="15633" max="15633" width="6.28515625" style="1" customWidth="1"/>
    <col min="15634" max="15634" width="12.7109375" style="1" customWidth="1"/>
    <col min="15635" max="15635" width="6.28515625" style="1" customWidth="1"/>
    <col min="15636" max="15636" width="13.28515625" style="1" customWidth="1"/>
    <col min="15637" max="15637" width="9.140625" style="1"/>
    <col min="15638" max="15638" width="13.28515625" style="1" customWidth="1"/>
    <col min="15639" max="15639" width="9.140625" style="1"/>
    <col min="15640" max="15640" width="13" style="1" customWidth="1"/>
    <col min="15641" max="15642" width="9.140625" style="1"/>
    <col min="15643" max="15643" width="13.7109375" style="1" customWidth="1"/>
    <col min="15644" max="15877" width="9.140625" style="1"/>
    <col min="15878" max="15878" width="10.140625" style="1" customWidth="1"/>
    <col min="15879" max="15882" width="9.140625" style="1"/>
    <col min="15883" max="15883" width="7" style="1" customWidth="1"/>
    <col min="15884" max="15884" width="8.140625" style="1" customWidth="1"/>
    <col min="15885" max="15885" width="14.7109375" style="1" customWidth="1"/>
    <col min="15886" max="15886" width="12.28515625" style="1" customWidth="1"/>
    <col min="15887" max="15887" width="16.7109375" style="1" customWidth="1"/>
    <col min="15888" max="15888" width="13.85546875" style="1" customWidth="1"/>
    <col min="15889" max="15889" width="6.28515625" style="1" customWidth="1"/>
    <col min="15890" max="15890" width="12.7109375" style="1" customWidth="1"/>
    <col min="15891" max="15891" width="6.28515625" style="1" customWidth="1"/>
    <col min="15892" max="15892" width="13.28515625" style="1" customWidth="1"/>
    <col min="15893" max="15893" width="9.140625" style="1"/>
    <col min="15894" max="15894" width="13.28515625" style="1" customWidth="1"/>
    <col min="15895" max="15895" width="9.140625" style="1"/>
    <col min="15896" max="15896" width="13" style="1" customWidth="1"/>
    <col min="15897" max="15898" width="9.140625" style="1"/>
    <col min="15899" max="15899" width="13.7109375" style="1" customWidth="1"/>
    <col min="15900" max="16133" width="9.140625" style="1"/>
    <col min="16134" max="16134" width="10.140625" style="1" customWidth="1"/>
    <col min="16135" max="16138" width="9.140625" style="1"/>
    <col min="16139" max="16139" width="7" style="1" customWidth="1"/>
    <col min="16140" max="16140" width="8.140625" style="1" customWidth="1"/>
    <col min="16141" max="16141" width="14.7109375" style="1" customWidth="1"/>
    <col min="16142" max="16142" width="12.28515625" style="1" customWidth="1"/>
    <col min="16143" max="16143" width="16.7109375" style="1" customWidth="1"/>
    <col min="16144" max="16144" width="13.85546875" style="1" customWidth="1"/>
    <col min="16145" max="16145" width="6.28515625" style="1" customWidth="1"/>
    <col min="16146" max="16146" width="12.7109375" style="1" customWidth="1"/>
    <col min="16147" max="16147" width="6.28515625" style="1" customWidth="1"/>
    <col min="16148" max="16148" width="13.28515625" style="1" customWidth="1"/>
    <col min="16149" max="16149" width="9.140625" style="1"/>
    <col min="16150" max="16150" width="13.28515625" style="1" customWidth="1"/>
    <col min="16151" max="16151" width="9.140625" style="1"/>
    <col min="16152" max="16152" width="13" style="1" customWidth="1"/>
    <col min="16153" max="16154" width="9.140625" style="1"/>
    <col min="16155" max="16155" width="13.7109375" style="1" customWidth="1"/>
    <col min="16156" max="16384" width="9.140625" style="1"/>
  </cols>
  <sheetData>
    <row r="1" spans="1:27" x14ac:dyDescent="0.25">
      <c r="A1" s="41"/>
    </row>
    <row r="16" spans="1:27" ht="31.5" x14ac:dyDescent="0.25">
      <c r="Z16" s="173">
        <f>70/(70+4)</f>
        <v>0.94594594594594594</v>
      </c>
      <c r="AA16" s="174"/>
    </row>
    <row r="17" spans="15:27" ht="31.5" x14ac:dyDescent="0.25">
      <c r="Z17" s="40"/>
      <c r="AA17" s="40"/>
    </row>
    <row r="18" spans="15:27" ht="15" customHeight="1" x14ac:dyDescent="0.25">
      <c r="Z18" s="40"/>
      <c r="AA18" s="40"/>
    </row>
    <row r="19" spans="15:27" ht="15" customHeight="1" x14ac:dyDescent="0.25"/>
    <row r="20" spans="15:27" ht="15" customHeight="1" x14ac:dyDescent="0.25"/>
    <row r="21" spans="15:27" ht="17.25" customHeight="1" x14ac:dyDescent="0.25"/>
    <row r="22" spans="15:27" ht="15" customHeight="1" x14ac:dyDescent="0.25"/>
    <row r="23" spans="15:27" ht="15" customHeight="1" x14ac:dyDescent="0.25"/>
    <row r="24" spans="15:27" ht="15" customHeight="1" x14ac:dyDescent="0.25"/>
    <row r="25" spans="15:27" ht="15" customHeight="1" x14ac:dyDescent="0.25"/>
    <row r="26" spans="15:27" ht="15" customHeight="1" x14ac:dyDescent="0.25"/>
    <row r="27" spans="15:27" ht="15" customHeight="1" x14ac:dyDescent="0.25"/>
    <row r="28" spans="15:27" ht="16.5" customHeight="1" x14ac:dyDescent="0.35">
      <c r="O28" s="14"/>
    </row>
    <row r="29" spans="15:27" ht="20.25" customHeight="1" x14ac:dyDescent="0.35">
      <c r="O29" s="14"/>
    </row>
    <row r="30" spans="15:27" ht="14.45" customHeight="1" x14ac:dyDescent="0.25"/>
    <row r="31" spans="15:27" ht="18" customHeight="1" x14ac:dyDescent="0.25"/>
    <row r="32" spans="15:27" ht="21.75" customHeight="1" x14ac:dyDescent="0.25"/>
    <row r="33" spans="2:18" ht="40.5" customHeight="1" x14ac:dyDescent="0.25">
      <c r="B33" s="3"/>
      <c r="C33" s="3"/>
      <c r="D33" s="3"/>
      <c r="E33" s="3"/>
      <c r="F33" s="3"/>
    </row>
    <row r="34" spans="2:18" ht="15" customHeight="1" x14ac:dyDescent="0.25">
      <c r="B34" s="3"/>
      <c r="C34" s="3"/>
      <c r="D34" s="3"/>
      <c r="E34" s="3"/>
      <c r="F34" s="3"/>
      <c r="I34" s="3"/>
      <c r="J34" s="3"/>
      <c r="K34" s="3"/>
      <c r="L34" s="3"/>
    </row>
    <row r="35" spans="2:18" ht="37.5" customHeight="1" x14ac:dyDescent="0.25">
      <c r="B35" s="3"/>
      <c r="C35" s="3"/>
      <c r="D35" s="3"/>
      <c r="E35" s="3"/>
      <c r="F35" s="3"/>
      <c r="G35" s="3"/>
      <c r="H35" s="3"/>
      <c r="I35" s="3"/>
      <c r="J35" s="3"/>
      <c r="K35" s="3"/>
      <c r="L35" s="3"/>
    </row>
    <row r="36" spans="2:18" ht="18.75" customHeight="1" x14ac:dyDescent="0.25">
      <c r="B36" s="3"/>
      <c r="C36" s="3"/>
      <c r="D36" s="3"/>
      <c r="E36" s="3"/>
      <c r="F36" s="3"/>
      <c r="G36" s="15">
        <v>121</v>
      </c>
      <c r="H36" s="16"/>
      <c r="I36" s="3"/>
      <c r="J36" s="3"/>
      <c r="K36" s="3"/>
      <c r="L36" s="3"/>
    </row>
    <row r="37" spans="2:18" ht="36.75" customHeight="1" x14ac:dyDescent="0.25">
      <c r="B37" s="3"/>
      <c r="C37" s="3"/>
      <c r="D37" s="3"/>
      <c r="E37" s="3"/>
      <c r="F37" s="3"/>
      <c r="I37" s="3"/>
      <c r="J37" s="3"/>
      <c r="K37" s="3"/>
      <c r="L37" s="3"/>
    </row>
    <row r="38" spans="2:18" ht="21" customHeight="1" x14ac:dyDescent="0.25"/>
    <row r="39" spans="2:18" ht="39" customHeight="1" x14ac:dyDescent="0.25"/>
    <row r="40" spans="2:18" ht="43.5" customHeight="1" x14ac:dyDescent="0.25"/>
    <row r="41" spans="2:18" ht="25.5" customHeight="1" x14ac:dyDescent="0.25">
      <c r="C41" s="3"/>
      <c r="D41" s="3"/>
      <c r="E41" s="3"/>
      <c r="F41" s="3"/>
      <c r="G41" s="3"/>
      <c r="H41" s="3"/>
      <c r="I41" s="3"/>
      <c r="J41" s="3"/>
      <c r="K41" s="129"/>
      <c r="L41" s="3"/>
      <c r="M41" s="3"/>
    </row>
    <row r="42" spans="2:18" ht="40.5" customHeight="1" x14ac:dyDescent="0.25">
      <c r="C42" s="3"/>
      <c r="D42" s="3"/>
      <c r="E42" s="3"/>
      <c r="F42" s="3"/>
      <c r="G42" s="3"/>
      <c r="H42" s="3"/>
      <c r="I42" s="3"/>
      <c r="J42" s="3"/>
      <c r="K42" s="129"/>
      <c r="L42" s="3"/>
      <c r="M42" s="3"/>
    </row>
    <row r="43" spans="2:18" ht="27.75" customHeight="1" x14ac:dyDescent="0.25">
      <c r="C43" s="3"/>
      <c r="D43" s="3"/>
      <c r="E43" s="135"/>
      <c r="F43" s="135"/>
      <c r="G43" s="135"/>
      <c r="H43" s="135"/>
      <c r="I43" s="3"/>
      <c r="J43" s="3"/>
      <c r="K43" s="3"/>
      <c r="L43" s="3"/>
      <c r="M43" s="3"/>
    </row>
    <row r="44" spans="2:18" ht="27" customHeight="1" x14ac:dyDescent="0.25">
      <c r="C44" s="3"/>
      <c r="D44" s="3"/>
      <c r="E44" s="135"/>
      <c r="F44" s="135"/>
      <c r="G44" s="135"/>
      <c r="H44" s="135"/>
      <c r="I44" s="3"/>
      <c r="J44" s="3"/>
      <c r="K44" s="3"/>
      <c r="L44" s="3"/>
      <c r="M44" s="3"/>
      <c r="N44" s="3"/>
      <c r="O44" s="3"/>
      <c r="P44" s="3"/>
      <c r="Q44" s="3"/>
      <c r="R44" s="3"/>
    </row>
    <row r="45" spans="2:18" ht="15" customHeight="1" x14ac:dyDescent="0.25">
      <c r="C45" s="3"/>
      <c r="D45" s="3"/>
      <c r="E45" s="3"/>
      <c r="F45" s="3"/>
      <c r="G45" s="3"/>
      <c r="H45" s="3"/>
      <c r="I45" s="3"/>
      <c r="J45" s="3"/>
      <c r="K45" s="3"/>
      <c r="L45" s="3"/>
      <c r="M45" s="4"/>
      <c r="N45" s="6">
        <v>75</v>
      </c>
      <c r="O45" s="6"/>
      <c r="P45" s="4"/>
      <c r="Q45" s="4"/>
      <c r="R45" s="3"/>
    </row>
    <row r="46" spans="2:18" x14ac:dyDescent="0.25">
      <c r="M46" s="4"/>
      <c r="N46" s="6">
        <v>45</v>
      </c>
      <c r="O46" s="6"/>
      <c r="P46" s="4"/>
      <c r="Q46" s="4"/>
    </row>
    <row r="47" spans="2:18" x14ac:dyDescent="0.25">
      <c r="M47" s="4"/>
      <c r="N47" s="6">
        <v>25</v>
      </c>
      <c r="O47" s="6"/>
      <c r="P47" s="4"/>
      <c r="Q47" s="4"/>
    </row>
    <row r="48" spans="2:18" x14ac:dyDescent="0.25">
      <c r="M48" s="4"/>
      <c r="N48" s="6">
        <v>100</v>
      </c>
      <c r="O48" s="6"/>
      <c r="P48" s="4"/>
      <c r="Q48" s="4"/>
    </row>
    <row r="49" spans="13:19" x14ac:dyDescent="0.25">
      <c r="M49" s="4"/>
      <c r="N49" s="6">
        <v>100</v>
      </c>
      <c r="O49" s="6"/>
      <c r="P49" s="4"/>
      <c r="Q49" s="4"/>
    </row>
    <row r="50" spans="13:19" x14ac:dyDescent="0.25">
      <c r="M50" s="4"/>
      <c r="N50" s="5"/>
      <c r="O50" s="4"/>
      <c r="P50" s="4"/>
      <c r="Q50" s="4"/>
    </row>
    <row r="51" spans="13:19" x14ac:dyDescent="0.25">
      <c r="M51" s="4"/>
      <c r="N51" s="5"/>
      <c r="O51" s="4"/>
      <c r="P51" s="4"/>
      <c r="Q51" s="4"/>
    </row>
    <row r="54" spans="13:19" x14ac:dyDescent="0.25">
      <c r="S54" s="17"/>
    </row>
  </sheetData>
  <mergeCells count="4">
    <mergeCell ref="K41:K42"/>
    <mergeCell ref="E43:F44"/>
    <mergeCell ref="G43:H44"/>
    <mergeCell ref="Z16:AA16"/>
  </mergeCells>
  <pageMargins left="0.7" right="0.7" top="0.75" bottom="0.75" header="0.3" footer="0.3"/>
  <pageSetup scale="4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13:V69"/>
  <sheetViews>
    <sheetView topLeftCell="A4" zoomScale="70" zoomScaleNormal="70" workbookViewId="0">
      <selection activeCell="S33" sqref="S33"/>
    </sheetView>
  </sheetViews>
  <sheetFormatPr defaultColWidth="9.140625" defaultRowHeight="15" x14ac:dyDescent="0.25"/>
  <cols>
    <col min="1" max="4" width="9.140625" style="1"/>
    <col min="5" max="5" width="18" style="1" customWidth="1"/>
    <col min="6" max="6" width="17.140625" style="1" customWidth="1"/>
    <col min="7" max="7" width="19" style="1" customWidth="1"/>
    <col min="8" max="8" width="17.85546875" style="1" customWidth="1"/>
    <col min="9" max="9" width="17.7109375" style="1" customWidth="1"/>
    <col min="10" max="10" width="19.5703125" style="1" customWidth="1"/>
    <col min="11" max="11" width="7.140625" style="1" customWidth="1"/>
    <col min="12" max="12" width="11.5703125" style="1" customWidth="1"/>
    <col min="13" max="13" width="9.140625" style="1"/>
    <col min="14" max="14" width="19.85546875" style="1" customWidth="1"/>
    <col min="15" max="15" width="15.85546875" style="1" customWidth="1"/>
    <col min="16" max="17" width="17.28515625" style="1" customWidth="1"/>
    <col min="18" max="18" width="11.5703125" style="1" customWidth="1"/>
    <col min="19" max="19" width="11.140625" style="1" customWidth="1"/>
    <col min="20" max="16384" width="9.140625" style="1"/>
  </cols>
  <sheetData>
    <row r="13" spans="5:22" ht="46.5" x14ac:dyDescent="0.25">
      <c r="N13" s="12" t="s">
        <v>1</v>
      </c>
      <c r="O13" s="13" t="s">
        <v>4</v>
      </c>
      <c r="P13" s="13" t="s">
        <v>2</v>
      </c>
      <c r="Q13" s="13" t="s">
        <v>3</v>
      </c>
    </row>
    <row r="14" spans="5:22" ht="23.25" x14ac:dyDescent="0.25">
      <c r="N14" s="10">
        <v>2</v>
      </c>
      <c r="O14" s="11">
        <v>1.88</v>
      </c>
      <c r="P14" s="11">
        <v>3.2679999999999998</v>
      </c>
      <c r="Q14" s="11">
        <v>0</v>
      </c>
    </row>
    <row r="15" spans="5:22" ht="28.5" x14ac:dyDescent="0.25">
      <c r="N15" s="10">
        <v>3</v>
      </c>
      <c r="O15" s="11">
        <v>1.0229999999999999</v>
      </c>
      <c r="P15" s="11">
        <v>2.5739999999999998</v>
      </c>
      <c r="Q15" s="11">
        <v>0</v>
      </c>
      <c r="V15" s="35"/>
    </row>
    <row r="16" spans="5:22" ht="24.75" customHeight="1" x14ac:dyDescent="0.25">
      <c r="E16" s="3"/>
      <c r="F16" s="3"/>
      <c r="G16" s="3"/>
      <c r="H16" s="3"/>
      <c r="I16" s="3"/>
      <c r="J16" s="3"/>
      <c r="K16" s="3"/>
      <c r="L16" s="3"/>
      <c r="M16" s="3"/>
      <c r="N16" s="10">
        <v>4</v>
      </c>
      <c r="O16" s="11">
        <v>0.72899999999999998</v>
      </c>
      <c r="P16" s="11">
        <v>2.282</v>
      </c>
      <c r="Q16" s="11">
        <v>0</v>
      </c>
      <c r="V16" s="35"/>
    </row>
    <row r="17" spans="5:22" ht="27.75" customHeight="1" x14ac:dyDescent="0.25">
      <c r="E17" s="3"/>
      <c r="F17" s="3"/>
      <c r="G17" s="3"/>
      <c r="H17" s="3"/>
      <c r="J17" s="3"/>
      <c r="K17" s="3"/>
      <c r="L17" s="3"/>
      <c r="M17" s="22"/>
      <c r="N17" s="10">
        <v>5</v>
      </c>
      <c r="O17" s="11">
        <v>0.57699999999999996</v>
      </c>
      <c r="P17" s="11">
        <v>2.1150000000000002</v>
      </c>
      <c r="Q17" s="11">
        <v>0</v>
      </c>
      <c r="V17" s="35"/>
    </row>
    <row r="18" spans="5:22" ht="27.75" customHeight="1" x14ac:dyDescent="0.25">
      <c r="E18" s="3"/>
      <c r="F18" s="3"/>
      <c r="G18" s="3"/>
      <c r="H18" s="3"/>
      <c r="J18" s="3"/>
      <c r="K18" s="3"/>
      <c r="L18" s="3"/>
      <c r="M18" s="3"/>
      <c r="N18" s="10">
        <v>6</v>
      </c>
      <c r="O18" s="11">
        <v>0.48299999999999998</v>
      </c>
      <c r="P18" s="11">
        <v>2.004</v>
      </c>
      <c r="Q18" s="11">
        <v>0</v>
      </c>
      <c r="V18" s="35"/>
    </row>
    <row r="19" spans="5:22" ht="28.5" customHeight="1" x14ac:dyDescent="0.25">
      <c r="E19" s="3"/>
      <c r="F19" s="3"/>
      <c r="G19" s="3"/>
      <c r="H19" s="3"/>
      <c r="J19" s="3"/>
      <c r="K19" s="3"/>
      <c r="L19" s="3"/>
      <c r="M19" s="3"/>
      <c r="N19" s="10">
        <v>7</v>
      </c>
      <c r="O19" s="11">
        <v>0.41899999999999998</v>
      </c>
      <c r="P19" s="11">
        <v>1.9239999999999999</v>
      </c>
      <c r="Q19" s="11">
        <v>7.5999999999999998E-2</v>
      </c>
      <c r="V19" s="35"/>
    </row>
    <row r="20" spans="5:22" ht="27" customHeight="1" x14ac:dyDescent="0.25">
      <c r="E20" s="3"/>
      <c r="F20" s="3"/>
      <c r="G20" s="3"/>
      <c r="H20" s="3"/>
      <c r="J20" s="3"/>
      <c r="K20" s="3"/>
      <c r="L20" s="3"/>
      <c r="M20" s="3"/>
      <c r="N20" s="10">
        <v>8</v>
      </c>
      <c r="O20" s="11">
        <v>0.373</v>
      </c>
      <c r="P20" s="11">
        <v>1.8640000000000001</v>
      </c>
      <c r="Q20" s="11">
        <v>0.13600000000000001</v>
      </c>
      <c r="V20" s="35"/>
    </row>
    <row r="21" spans="5:22" ht="26.25" customHeight="1" x14ac:dyDescent="0.25">
      <c r="E21" s="3"/>
      <c r="F21" s="3"/>
      <c r="G21" s="3"/>
      <c r="H21" s="3"/>
      <c r="J21" s="3"/>
      <c r="K21" s="3"/>
      <c r="L21" s="3"/>
      <c r="N21" s="10">
        <v>9</v>
      </c>
      <c r="O21" s="11">
        <v>0.33700000000000002</v>
      </c>
      <c r="P21" s="11">
        <v>1.8160000000000001</v>
      </c>
      <c r="Q21" s="11">
        <v>0.184</v>
      </c>
      <c r="V21" s="35"/>
    </row>
    <row r="22" spans="5:22" ht="28.5" x14ac:dyDescent="0.25">
      <c r="E22" s="3"/>
      <c r="F22" s="3"/>
      <c r="G22" s="3"/>
      <c r="H22" s="3"/>
      <c r="J22" s="3"/>
      <c r="K22" s="3"/>
      <c r="L22" s="3"/>
      <c r="N22" s="10">
        <v>10</v>
      </c>
      <c r="O22" s="11">
        <v>0.308</v>
      </c>
      <c r="P22" s="11">
        <v>1.7769999999999999</v>
      </c>
      <c r="Q22" s="11">
        <v>0.223</v>
      </c>
      <c r="V22" s="35"/>
    </row>
    <row r="23" spans="5:22" ht="25.5" customHeight="1" x14ac:dyDescent="0.25">
      <c r="E23" s="3"/>
      <c r="F23" s="3"/>
      <c r="G23" s="3"/>
      <c r="H23" s="3"/>
      <c r="J23" s="3"/>
      <c r="K23" s="3"/>
      <c r="L23" s="3"/>
      <c r="N23" s="10">
        <v>12</v>
      </c>
      <c r="O23" s="11">
        <v>0.26600000000000001</v>
      </c>
      <c r="P23" s="11">
        <v>1.716</v>
      </c>
      <c r="Q23" s="11">
        <v>0.28399999999999997</v>
      </c>
    </row>
    <row r="24" spans="5:22" ht="25.5" customHeight="1" x14ac:dyDescent="0.25">
      <c r="E24" s="3"/>
      <c r="F24" s="3"/>
      <c r="G24" s="3"/>
      <c r="H24" s="3"/>
      <c r="J24" s="3"/>
      <c r="K24" s="3"/>
      <c r="L24" s="3"/>
    </row>
    <row r="25" spans="5:22" ht="26.25" customHeight="1" x14ac:dyDescent="0.25">
      <c r="E25" s="3"/>
      <c r="F25" s="3"/>
      <c r="G25" s="3"/>
      <c r="H25" s="3"/>
      <c r="J25" s="3"/>
      <c r="K25" s="3"/>
      <c r="L25" s="3"/>
    </row>
    <row r="26" spans="5:22" ht="15" customHeight="1" x14ac:dyDescent="0.25">
      <c r="E26" s="3"/>
      <c r="F26" s="3"/>
      <c r="G26" s="3"/>
      <c r="H26" s="3"/>
      <c r="J26" s="3"/>
      <c r="K26" s="3"/>
      <c r="L26" s="3"/>
    </row>
    <row r="28" spans="5:22" ht="15" customHeight="1" x14ac:dyDescent="0.25"/>
    <row r="29" spans="5:22" ht="15" customHeight="1" x14ac:dyDescent="0.25"/>
    <row r="30" spans="5:22" ht="37.5" customHeight="1" x14ac:dyDescent="0.25">
      <c r="E30" s="3"/>
      <c r="F30" s="177" t="s">
        <v>14</v>
      </c>
      <c r="G30" s="178"/>
      <c r="H30" s="178"/>
      <c r="I30" s="178"/>
      <c r="J30" s="179"/>
    </row>
    <row r="31" spans="5:22" ht="32.25" customHeight="1" x14ac:dyDescent="0.25">
      <c r="E31" s="3"/>
      <c r="F31" s="180"/>
      <c r="G31" s="181"/>
      <c r="H31" s="181"/>
      <c r="I31" s="181"/>
      <c r="J31" s="182"/>
    </row>
    <row r="32" spans="5:22" ht="33" customHeight="1" x14ac:dyDescent="0.25">
      <c r="F32" s="34" t="s">
        <v>16</v>
      </c>
      <c r="G32" s="34" t="s">
        <v>17</v>
      </c>
      <c r="H32" s="34" t="s">
        <v>18</v>
      </c>
      <c r="I32" s="34" t="s">
        <v>19</v>
      </c>
      <c r="J32" s="34" t="s">
        <v>21</v>
      </c>
    </row>
    <row r="33" spans="5:10" ht="30.75" customHeight="1" x14ac:dyDescent="0.25">
      <c r="E33" s="46">
        <v>1</v>
      </c>
      <c r="F33" s="33">
        <v>10.199999999999999</v>
      </c>
      <c r="G33" s="33">
        <v>10.3</v>
      </c>
      <c r="H33" s="33">
        <v>9.6999999999999993</v>
      </c>
      <c r="I33" s="33">
        <v>9.9</v>
      </c>
      <c r="J33" s="33">
        <v>10.25</v>
      </c>
    </row>
    <row r="34" spans="5:10" ht="35.25" customHeight="1" x14ac:dyDescent="0.25">
      <c r="E34" s="46">
        <v>2</v>
      </c>
      <c r="F34" s="33">
        <v>9.9</v>
      </c>
      <c r="G34" s="33">
        <v>9.8000000000000007</v>
      </c>
      <c r="H34" s="33">
        <v>9.9</v>
      </c>
      <c r="I34" s="33">
        <v>10.3</v>
      </c>
      <c r="J34" s="33">
        <v>10</v>
      </c>
    </row>
    <row r="35" spans="5:10" ht="36.75" customHeight="1" x14ac:dyDescent="0.25">
      <c r="E35" s="46">
        <v>3</v>
      </c>
      <c r="F35" s="33">
        <v>9.8000000000000007</v>
      </c>
      <c r="G35" s="33">
        <v>9.9</v>
      </c>
      <c r="H35" s="33">
        <v>9.9</v>
      </c>
      <c r="I35" s="33">
        <v>10.1</v>
      </c>
      <c r="J35" s="33">
        <v>9.6999999999999993</v>
      </c>
    </row>
    <row r="36" spans="5:10" ht="33.75" customHeight="1" x14ac:dyDescent="0.25">
      <c r="E36" s="46">
        <v>4</v>
      </c>
      <c r="F36" s="33">
        <v>10.1</v>
      </c>
      <c r="G36" s="33">
        <v>10.4</v>
      </c>
      <c r="H36" s="33">
        <v>10.1</v>
      </c>
      <c r="I36" s="33">
        <v>10.5</v>
      </c>
      <c r="J36" s="33">
        <v>10.7</v>
      </c>
    </row>
    <row r="37" spans="5:10" ht="16.5" customHeight="1" x14ac:dyDescent="0.25"/>
    <row r="38" spans="5:10" ht="36" customHeight="1" x14ac:dyDescent="0.25"/>
    <row r="40" spans="5:10" ht="29.25" customHeight="1" x14ac:dyDescent="0.25"/>
    <row r="41" spans="5:10" ht="27" customHeight="1" x14ac:dyDescent="0.25"/>
    <row r="43" spans="5:10" ht="30" customHeight="1" x14ac:dyDescent="0.25"/>
    <row r="45" spans="5:10" ht="33" customHeight="1" x14ac:dyDescent="0.25"/>
    <row r="48" spans="5:10" ht="15" customHeight="1" x14ac:dyDescent="0.25"/>
    <row r="49" spans="15:15" ht="15" customHeight="1" x14ac:dyDescent="0.25">
      <c r="O49" s="175">
        <f>L36</f>
        <v>0</v>
      </c>
    </row>
    <row r="50" spans="15:15" ht="15" customHeight="1" x14ac:dyDescent="0.25">
      <c r="O50" s="176"/>
    </row>
    <row r="51" spans="15:15" ht="15" customHeight="1" x14ac:dyDescent="0.25">
      <c r="O51" s="176"/>
    </row>
    <row r="53" spans="15:15" x14ac:dyDescent="0.25">
      <c r="O53" s="175">
        <f>L38</f>
        <v>0</v>
      </c>
    </row>
    <row r="54" spans="15:15" x14ac:dyDescent="0.25">
      <c r="O54" s="176"/>
    </row>
    <row r="55" spans="15:15" x14ac:dyDescent="0.25">
      <c r="O55" s="176"/>
    </row>
    <row r="58" spans="15:15" ht="15" customHeight="1" x14ac:dyDescent="0.25">
      <c r="O58" s="176">
        <v>0.72899999999999998</v>
      </c>
    </row>
    <row r="59" spans="15:15" ht="15" customHeight="1" x14ac:dyDescent="0.25">
      <c r="O59" s="176"/>
    </row>
    <row r="60" spans="15:15" ht="15" customHeight="1" x14ac:dyDescent="0.25">
      <c r="O60" s="176"/>
    </row>
    <row r="62" spans="15:15" ht="15" customHeight="1" x14ac:dyDescent="0.25"/>
    <row r="63" spans="15:15" ht="15" customHeight="1" x14ac:dyDescent="0.25">
      <c r="O63" s="176">
        <v>2.282</v>
      </c>
    </row>
    <row r="64" spans="15:15" ht="15" customHeight="1" x14ac:dyDescent="0.25">
      <c r="O64" s="176"/>
    </row>
    <row r="65" spans="15:15" ht="15" customHeight="1" x14ac:dyDescent="0.25">
      <c r="O65" s="176"/>
    </row>
    <row r="67" spans="15:15" x14ac:dyDescent="0.25">
      <c r="O67" s="176">
        <v>0</v>
      </c>
    </row>
    <row r="68" spans="15:15" x14ac:dyDescent="0.25">
      <c r="O68" s="176"/>
    </row>
    <row r="69" spans="15:15" x14ac:dyDescent="0.25">
      <c r="O69" s="176"/>
    </row>
  </sheetData>
  <mergeCells count="6">
    <mergeCell ref="F30:J31"/>
    <mergeCell ref="O53:O55"/>
    <mergeCell ref="O58:O60"/>
    <mergeCell ref="O63:O65"/>
    <mergeCell ref="O67:O69"/>
    <mergeCell ref="O49:O51"/>
  </mergeCells>
  <pageMargins left="0.7" right="0.7" top="0.75" bottom="0.75" header="0.3" footer="0.3"/>
  <pageSetup scale="3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5:V69"/>
  <sheetViews>
    <sheetView zoomScale="70" zoomScaleNormal="70" workbookViewId="0">
      <selection activeCell="D28" sqref="D28:I34"/>
    </sheetView>
  </sheetViews>
  <sheetFormatPr defaultColWidth="9.140625" defaultRowHeight="15" x14ac:dyDescent="0.25"/>
  <cols>
    <col min="1" max="4" width="9.140625" style="1"/>
    <col min="5" max="5" width="18" style="1" customWidth="1"/>
    <col min="6" max="6" width="17.140625" style="1" customWidth="1"/>
    <col min="7" max="7" width="19" style="1" customWidth="1"/>
    <col min="8" max="8" width="17.85546875" style="1" customWidth="1"/>
    <col min="9" max="9" width="17.7109375" style="1" customWidth="1"/>
    <col min="10" max="10" width="7.7109375" style="1" customWidth="1"/>
    <col min="11" max="11" width="7.140625" style="1" customWidth="1"/>
    <col min="12" max="12" width="11.5703125" style="1" customWidth="1"/>
    <col min="13" max="13" width="9.140625" style="1"/>
    <col min="14" max="14" width="19.85546875" style="1" customWidth="1"/>
    <col min="15" max="15" width="15.85546875" style="1" customWidth="1"/>
    <col min="16" max="17" width="17.28515625" style="1" customWidth="1"/>
    <col min="18" max="18" width="11.5703125" style="1" customWidth="1"/>
    <col min="19" max="19" width="11.140625" style="1" customWidth="1"/>
    <col min="20" max="16384" width="9.140625" style="1"/>
  </cols>
  <sheetData>
    <row r="15" spans="5:22" ht="46.5" x14ac:dyDescent="0.25">
      <c r="N15" s="12" t="s">
        <v>1</v>
      </c>
      <c r="O15" s="13" t="s">
        <v>4</v>
      </c>
      <c r="P15" s="13" t="s">
        <v>2</v>
      </c>
      <c r="Q15" s="13" t="s">
        <v>3</v>
      </c>
      <c r="V15" s="35"/>
    </row>
    <row r="16" spans="5:22" ht="24.75" customHeight="1" x14ac:dyDescent="0.25">
      <c r="E16" s="3"/>
      <c r="F16" s="3"/>
      <c r="G16" s="3"/>
      <c r="H16" s="3"/>
      <c r="I16" s="3"/>
      <c r="J16" s="3"/>
      <c r="K16" s="3"/>
      <c r="L16" s="3"/>
      <c r="M16" s="3"/>
      <c r="N16" s="10">
        <v>2</v>
      </c>
      <c r="O16" s="11">
        <v>1.88</v>
      </c>
      <c r="P16" s="11">
        <v>3.2679999999999998</v>
      </c>
      <c r="Q16" s="11">
        <v>0</v>
      </c>
      <c r="V16" s="35"/>
    </row>
    <row r="17" spans="2:22" ht="27.75" customHeight="1" x14ac:dyDescent="0.25">
      <c r="E17" s="3"/>
      <c r="F17" s="3"/>
      <c r="G17" s="3"/>
      <c r="H17" s="3"/>
      <c r="J17" s="3"/>
      <c r="K17" s="3"/>
      <c r="L17" s="3"/>
      <c r="M17" s="22"/>
      <c r="N17" s="10">
        <v>3</v>
      </c>
      <c r="O17" s="11">
        <v>1.0229999999999999</v>
      </c>
      <c r="P17" s="11">
        <v>2.5739999999999998</v>
      </c>
      <c r="Q17" s="11">
        <v>0</v>
      </c>
      <c r="V17" s="35"/>
    </row>
    <row r="18" spans="2:22" ht="27.75" customHeight="1" x14ac:dyDescent="0.25">
      <c r="E18" s="3"/>
      <c r="F18" s="3"/>
      <c r="G18" s="3"/>
      <c r="H18" s="3"/>
      <c r="J18" s="3"/>
      <c r="K18" s="3"/>
      <c r="L18" s="3"/>
      <c r="M18" s="3"/>
      <c r="N18" s="51">
        <v>4</v>
      </c>
      <c r="O18" s="52">
        <v>0.72899999999999998</v>
      </c>
      <c r="P18" s="54">
        <v>2.282</v>
      </c>
      <c r="Q18" s="53">
        <v>0</v>
      </c>
      <c r="V18" s="35"/>
    </row>
    <row r="19" spans="2:22" ht="28.5" customHeight="1" x14ac:dyDescent="0.25">
      <c r="E19" s="3"/>
      <c r="F19" s="3"/>
      <c r="G19" s="3"/>
      <c r="H19" s="3"/>
      <c r="J19" s="3"/>
      <c r="K19" s="3"/>
      <c r="L19" s="3"/>
      <c r="M19" s="3"/>
      <c r="N19" s="10">
        <v>5</v>
      </c>
      <c r="O19" s="11">
        <v>0.57699999999999996</v>
      </c>
      <c r="P19" s="11">
        <v>2.1150000000000002</v>
      </c>
      <c r="Q19" s="11">
        <v>0</v>
      </c>
      <c r="V19" s="35"/>
    </row>
    <row r="20" spans="2:22" ht="27" customHeight="1" x14ac:dyDescent="0.25">
      <c r="E20" s="3"/>
      <c r="F20" s="3"/>
      <c r="G20" s="3"/>
      <c r="H20" s="3"/>
      <c r="J20" s="3"/>
      <c r="K20" s="3"/>
      <c r="L20" s="3"/>
      <c r="M20" s="3"/>
      <c r="N20" s="10">
        <v>6</v>
      </c>
      <c r="O20" s="11">
        <v>0.48299999999999998</v>
      </c>
      <c r="P20" s="11">
        <v>2.004</v>
      </c>
      <c r="Q20" s="11">
        <v>0</v>
      </c>
      <c r="V20" s="35"/>
    </row>
    <row r="21" spans="2:22" ht="26.25" customHeight="1" x14ac:dyDescent="0.25">
      <c r="E21" s="3"/>
      <c r="F21" s="3"/>
      <c r="G21" s="3"/>
      <c r="H21" s="3"/>
      <c r="J21" s="3"/>
      <c r="K21" s="3"/>
      <c r="L21" s="3"/>
      <c r="N21" s="10">
        <v>7</v>
      </c>
      <c r="O21" s="11">
        <v>0.41899999999999998</v>
      </c>
      <c r="P21" s="11">
        <v>1.9239999999999999</v>
      </c>
      <c r="Q21" s="11">
        <v>7.5999999999999998E-2</v>
      </c>
      <c r="V21" s="35"/>
    </row>
    <row r="22" spans="2:22" ht="28.5" x14ac:dyDescent="0.25">
      <c r="E22" s="3"/>
      <c r="F22" s="3"/>
      <c r="G22" s="3"/>
      <c r="H22" s="3"/>
      <c r="J22" s="3"/>
      <c r="K22" s="3"/>
      <c r="L22" s="3"/>
      <c r="N22" s="10">
        <v>8</v>
      </c>
      <c r="O22" s="11">
        <v>0.373</v>
      </c>
      <c r="P22" s="11">
        <v>1.8640000000000001</v>
      </c>
      <c r="Q22" s="11">
        <v>0.13600000000000001</v>
      </c>
      <c r="V22" s="35"/>
    </row>
    <row r="23" spans="2:22" ht="25.5" customHeight="1" x14ac:dyDescent="0.25">
      <c r="E23" s="3"/>
      <c r="F23" s="3"/>
      <c r="G23" s="3"/>
      <c r="H23" s="3"/>
      <c r="J23" s="3"/>
      <c r="K23" s="3"/>
      <c r="L23" s="3"/>
      <c r="N23" s="10">
        <v>9</v>
      </c>
      <c r="O23" s="11">
        <v>0.33700000000000002</v>
      </c>
      <c r="P23" s="11">
        <v>1.8160000000000001</v>
      </c>
      <c r="Q23" s="11">
        <v>0.184</v>
      </c>
    </row>
    <row r="24" spans="2:22" ht="25.5" customHeight="1" x14ac:dyDescent="0.25">
      <c r="E24" s="3"/>
      <c r="F24" s="3"/>
      <c r="G24" s="3"/>
      <c r="H24" s="3"/>
      <c r="J24" s="3"/>
      <c r="K24" s="3"/>
      <c r="L24" s="3"/>
      <c r="N24" s="10">
        <v>10</v>
      </c>
      <c r="O24" s="11">
        <v>0.308</v>
      </c>
      <c r="P24" s="11">
        <v>1.7769999999999999</v>
      </c>
      <c r="Q24" s="11">
        <v>0.223</v>
      </c>
    </row>
    <row r="25" spans="2:22" ht="26.25" customHeight="1" x14ac:dyDescent="0.25">
      <c r="E25" s="3"/>
      <c r="F25" s="3"/>
      <c r="G25" s="3"/>
      <c r="H25" s="3"/>
      <c r="J25" s="3"/>
      <c r="K25" s="3"/>
      <c r="L25" s="3"/>
      <c r="N25" s="10">
        <v>12</v>
      </c>
      <c r="O25" s="11">
        <v>0.26600000000000001</v>
      </c>
      <c r="P25" s="11">
        <v>1.716</v>
      </c>
      <c r="Q25" s="11">
        <v>0.28399999999999997</v>
      </c>
    </row>
    <row r="26" spans="2:22" ht="15" customHeight="1" x14ac:dyDescent="0.25">
      <c r="E26" s="3"/>
      <c r="F26" s="3"/>
      <c r="G26" s="3"/>
      <c r="H26" s="3"/>
      <c r="J26" s="3"/>
      <c r="K26" s="3"/>
      <c r="L26" s="3"/>
    </row>
    <row r="28" spans="2:22" ht="15" customHeight="1" x14ac:dyDescent="0.25">
      <c r="C28" s="3"/>
      <c r="D28" s="3"/>
      <c r="E28" s="177" t="s">
        <v>14</v>
      </c>
      <c r="F28" s="178"/>
      <c r="G28" s="178"/>
      <c r="H28" s="178"/>
      <c r="I28" s="179"/>
    </row>
    <row r="29" spans="2:22" ht="15" customHeight="1" x14ac:dyDescent="0.25">
      <c r="C29" s="3"/>
      <c r="D29" s="3"/>
      <c r="E29" s="180"/>
      <c r="F29" s="181"/>
      <c r="G29" s="181"/>
      <c r="H29" s="181"/>
      <c r="I29" s="182"/>
    </row>
    <row r="30" spans="2:22" ht="37.5" customHeight="1" x14ac:dyDescent="0.25">
      <c r="E30" s="34" t="s">
        <v>16</v>
      </c>
      <c r="F30" s="34" t="s">
        <v>17</v>
      </c>
      <c r="G30" s="34" t="s">
        <v>18</v>
      </c>
      <c r="H30" s="34" t="s">
        <v>19</v>
      </c>
      <c r="I30" s="34" t="s">
        <v>21</v>
      </c>
    </row>
    <row r="31" spans="2:22" ht="32.25" customHeight="1" x14ac:dyDescent="0.25">
      <c r="C31" s="186"/>
      <c r="D31" s="46">
        <v>1</v>
      </c>
      <c r="E31" s="33">
        <v>10.199999999999999</v>
      </c>
      <c r="F31" s="33">
        <v>10.3</v>
      </c>
      <c r="G31" s="33">
        <v>9.6999999999999993</v>
      </c>
      <c r="H31" s="33">
        <v>9.9</v>
      </c>
      <c r="I31" s="33">
        <v>10.25</v>
      </c>
      <c r="Q31" s="55">
        <f>10.07+0.729*(0.6)</f>
        <v>10.507400000000001</v>
      </c>
    </row>
    <row r="32" spans="2:22" ht="33" customHeight="1" x14ac:dyDescent="0.25">
      <c r="B32" s="184" t="s">
        <v>15</v>
      </c>
      <c r="C32" s="186"/>
      <c r="D32" s="46">
        <v>2</v>
      </c>
      <c r="E32" s="33">
        <v>9.9</v>
      </c>
      <c r="F32" s="33">
        <v>9.8000000000000007</v>
      </c>
      <c r="G32" s="33">
        <v>9.9</v>
      </c>
      <c r="H32" s="33">
        <v>10.3</v>
      </c>
      <c r="I32" s="33">
        <v>10</v>
      </c>
      <c r="L32" s="57"/>
    </row>
    <row r="33" spans="2:17" ht="30.75" customHeight="1" x14ac:dyDescent="0.25">
      <c r="B33" s="185"/>
      <c r="C33" s="186"/>
      <c r="D33" s="46">
        <v>3</v>
      </c>
      <c r="E33" s="33">
        <v>9.8000000000000007</v>
      </c>
      <c r="F33" s="33">
        <v>9.9</v>
      </c>
      <c r="G33" s="33">
        <v>9.9</v>
      </c>
      <c r="H33" s="33">
        <v>10.1</v>
      </c>
      <c r="I33" s="33">
        <v>9.6999999999999993</v>
      </c>
      <c r="Q33" s="55">
        <f>10.07-0.729*(0.6)</f>
        <v>9.6326000000000001</v>
      </c>
    </row>
    <row r="34" spans="2:17" ht="35.25" customHeight="1" x14ac:dyDescent="0.25">
      <c r="C34" s="186"/>
      <c r="D34" s="46">
        <v>4</v>
      </c>
      <c r="E34" s="33">
        <v>10.1</v>
      </c>
      <c r="F34" s="33">
        <v>10.4</v>
      </c>
      <c r="G34" s="33">
        <v>10.1</v>
      </c>
      <c r="H34" s="33">
        <v>10.5</v>
      </c>
      <c r="I34" s="33">
        <v>10.7</v>
      </c>
    </row>
    <row r="35" spans="2:17" ht="15" customHeight="1" x14ac:dyDescent="0.25">
      <c r="C35" s="61"/>
      <c r="D35" s="62"/>
      <c r="E35" s="64"/>
      <c r="F35" s="64"/>
      <c r="G35" s="64"/>
      <c r="H35" s="64"/>
      <c r="I35" s="64"/>
      <c r="J35" s="63"/>
    </row>
    <row r="36" spans="2:17" ht="33.75" customHeight="1" x14ac:dyDescent="0.25">
      <c r="D36" s="60"/>
      <c r="E36" s="59">
        <f>(E31+E32+E33+E34)/4</f>
        <v>10</v>
      </c>
      <c r="F36" s="59">
        <f t="shared" ref="F36:I36" si="0">(F31+F32+F33+F34)/4</f>
        <v>10.1</v>
      </c>
      <c r="G36" s="59">
        <f t="shared" si="0"/>
        <v>9.9</v>
      </c>
      <c r="H36" s="59">
        <f t="shared" si="0"/>
        <v>10.200000000000001</v>
      </c>
      <c r="I36" s="59">
        <f t="shared" si="0"/>
        <v>10.1625</v>
      </c>
      <c r="J36" s="45"/>
      <c r="K36" s="65" t="s">
        <v>13</v>
      </c>
      <c r="L36" s="67">
        <f>SUM(E36:I36)/5</f>
        <v>10.072500000000002</v>
      </c>
    </row>
    <row r="37" spans="2:17" ht="16.5" customHeight="1" x14ac:dyDescent="0.25">
      <c r="G37" s="58"/>
      <c r="Q37" s="183">
        <f>2.282*0.6</f>
        <v>1.3692</v>
      </c>
    </row>
    <row r="38" spans="2:17" ht="36" customHeight="1" x14ac:dyDescent="0.25">
      <c r="D38" s="60" t="s">
        <v>20</v>
      </c>
      <c r="E38" s="56">
        <f>E31-E33</f>
        <v>0.39999999999999858</v>
      </c>
      <c r="F38" s="56">
        <f>F34-F32</f>
        <v>0.59999999999999964</v>
      </c>
      <c r="G38" s="56">
        <f>G34-G31</f>
        <v>0.40000000000000036</v>
      </c>
      <c r="H38" s="56">
        <f>H34-H31</f>
        <v>0.59999999999999964</v>
      </c>
      <c r="I38" s="56">
        <f>I34-I33</f>
        <v>1</v>
      </c>
      <c r="K38" s="65" t="s">
        <v>13</v>
      </c>
      <c r="L38" s="68">
        <f>SUM(E38:I38)/5</f>
        <v>0.59999999999999964</v>
      </c>
      <c r="Q38" s="183"/>
    </row>
    <row r="40" spans="2:17" ht="29.25" customHeight="1" x14ac:dyDescent="0.25">
      <c r="Q40" s="183">
        <f>0*(L38)</f>
        <v>0</v>
      </c>
    </row>
    <row r="41" spans="2:17" ht="27" customHeight="1" x14ac:dyDescent="0.25">
      <c r="Q41" s="183"/>
    </row>
    <row r="43" spans="2:17" ht="30" customHeight="1" x14ac:dyDescent="0.25"/>
    <row r="45" spans="2:17" ht="33" customHeight="1" x14ac:dyDescent="0.25"/>
    <row r="48" spans="2:17" ht="15" customHeight="1" x14ac:dyDescent="0.25"/>
    <row r="49" ht="15" customHeight="1" x14ac:dyDescent="0.25"/>
    <row r="50" ht="15" customHeight="1" x14ac:dyDescent="0.25"/>
    <row r="51" ht="15" customHeight="1" x14ac:dyDescent="0.25"/>
    <row r="53" ht="15" customHeight="1" x14ac:dyDescent="0.25"/>
    <row r="54" ht="15" customHeight="1" x14ac:dyDescent="0.25"/>
    <row r="55" ht="15" customHeight="1" x14ac:dyDescent="0.25"/>
    <row r="58" ht="15" customHeight="1" x14ac:dyDescent="0.25"/>
    <row r="59" ht="15" customHeight="1" x14ac:dyDescent="0.25"/>
    <row r="60" ht="15" customHeight="1" x14ac:dyDescent="0.25"/>
    <row r="62" ht="15" customHeight="1" x14ac:dyDescent="0.25"/>
    <row r="63" ht="15" customHeight="1" x14ac:dyDescent="0.25"/>
    <row r="64" ht="15" customHeight="1" x14ac:dyDescent="0.25"/>
    <row r="65" ht="15" customHeight="1" x14ac:dyDescent="0.25"/>
    <row r="67" ht="15" customHeight="1" x14ac:dyDescent="0.25"/>
    <row r="68" ht="15" customHeight="1" x14ac:dyDescent="0.25"/>
    <row r="69" ht="15" customHeight="1" x14ac:dyDescent="0.25"/>
  </sheetData>
  <mergeCells count="5">
    <mergeCell ref="E28:I29"/>
    <mergeCell ref="Q40:Q41"/>
    <mergeCell ref="B32:B33"/>
    <mergeCell ref="Q37:Q38"/>
    <mergeCell ref="C31:C34"/>
  </mergeCells>
  <pageMargins left="0.7" right="0.7" top="0.75" bottom="0.75" header="0.3" footer="0.3"/>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L11:W44"/>
  <sheetViews>
    <sheetView showRowColHeaders="0" zoomScale="70" zoomScaleNormal="70" workbookViewId="0"/>
  </sheetViews>
  <sheetFormatPr defaultColWidth="9.140625" defaultRowHeight="15" x14ac:dyDescent="0.25"/>
  <cols>
    <col min="1" max="11" width="9.140625" style="1"/>
    <col min="12" max="13" width="15.28515625" style="1" customWidth="1"/>
    <col min="14" max="14" width="16.42578125" style="1" customWidth="1"/>
    <col min="15" max="15" width="8" style="1" customWidth="1"/>
    <col min="16" max="16" width="7.140625" style="1" customWidth="1"/>
    <col min="17" max="17" width="7.5703125" style="1" customWidth="1"/>
    <col min="18" max="18" width="7.7109375" style="1" customWidth="1"/>
    <col min="19" max="19" width="7.5703125" style="1" customWidth="1"/>
    <col min="20" max="20" width="6.5703125" style="1" customWidth="1"/>
    <col min="21" max="21" width="7.5703125" style="1" customWidth="1"/>
    <col min="22" max="22" width="6.42578125" style="1" customWidth="1"/>
    <col min="23" max="23" width="5.85546875" style="1" customWidth="1"/>
    <col min="24" max="24" width="7.5703125" style="1" customWidth="1"/>
    <col min="25" max="16384" width="9.140625" style="1"/>
  </cols>
  <sheetData>
    <row r="11" spans="20:23" ht="15" customHeight="1" x14ac:dyDescent="0.25">
      <c r="T11" s="115">
        <f>0.985^50</f>
        <v>0.46969022820300144</v>
      </c>
      <c r="U11" s="115"/>
      <c r="V11" s="115"/>
      <c r="W11" s="115"/>
    </row>
    <row r="12" spans="20:23" ht="15" customHeight="1" x14ac:dyDescent="0.25">
      <c r="T12" s="115"/>
      <c r="U12" s="115"/>
      <c r="V12" s="115"/>
      <c r="W12" s="115"/>
    </row>
    <row r="15" spans="20:23" ht="14.45" customHeight="1" x14ac:dyDescent="0.25"/>
    <row r="16" spans="20:23" ht="14.45" customHeight="1" x14ac:dyDescent="0.25"/>
    <row r="19" ht="15" customHeight="1" x14ac:dyDescent="0.25"/>
    <row r="20" ht="15" customHeight="1" x14ac:dyDescent="0.25"/>
    <row r="21" ht="15" customHeight="1" x14ac:dyDescent="0.25"/>
    <row r="34" spans="12:15" ht="26.25" x14ac:dyDescent="0.4">
      <c r="L34" s="19"/>
      <c r="M34" s="20"/>
      <c r="N34" s="20"/>
      <c r="O34" s="20"/>
    </row>
    <row r="35" spans="12:15" ht="26.25" x14ac:dyDescent="0.25">
      <c r="L35" s="20"/>
      <c r="M35" s="21"/>
      <c r="N35" s="21"/>
      <c r="O35" s="21"/>
    </row>
    <row r="36" spans="12:15" ht="26.25" x14ac:dyDescent="0.25">
      <c r="L36" s="20"/>
      <c r="M36" s="21"/>
      <c r="N36" s="21"/>
      <c r="O36" s="21"/>
    </row>
    <row r="37" spans="12:15" ht="26.25" x14ac:dyDescent="0.25">
      <c r="L37" s="20"/>
      <c r="M37" s="20"/>
      <c r="N37" s="20"/>
      <c r="O37" s="20"/>
    </row>
    <row r="42" spans="12:15" ht="21" customHeight="1" x14ac:dyDescent="0.25"/>
    <row r="43" spans="12:15" ht="21" customHeight="1" x14ac:dyDescent="0.25"/>
    <row r="44" spans="12:15" ht="19.149999999999999" customHeight="1" x14ac:dyDescent="0.25"/>
  </sheetData>
  <mergeCells count="1">
    <mergeCell ref="T11:W12"/>
  </mergeCells>
  <pageMargins left="0.7" right="0.7" top="0.75" bottom="0.75" header="0.3" footer="0.3"/>
  <pageSetup scale="5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5"/>
  <sheetViews>
    <sheetView showRowColHeaders="0" zoomScale="70" zoomScaleNormal="70" workbookViewId="0"/>
  </sheetViews>
  <sheetFormatPr defaultColWidth="9.140625" defaultRowHeight="15" x14ac:dyDescent="0.25"/>
  <cols>
    <col min="1" max="7" width="9.140625" style="1"/>
    <col min="8" max="8" width="10.140625" style="1" customWidth="1"/>
    <col min="9" max="12" width="9.140625" style="1"/>
    <col min="13" max="13" width="7" style="1" customWidth="1"/>
    <col min="14" max="14" width="8.140625" style="1" customWidth="1"/>
    <col min="15" max="15" width="24" style="1" customWidth="1"/>
    <col min="16" max="16" width="12.28515625" style="1" customWidth="1"/>
    <col min="17" max="17" width="9" style="1" customWidth="1"/>
    <col min="18" max="18" width="7.28515625" style="1" customWidth="1"/>
    <col min="19" max="19" width="6.28515625" style="1" customWidth="1"/>
    <col min="20" max="20" width="7.140625" style="1" customWidth="1"/>
    <col min="21" max="21" width="6.28515625" style="1" customWidth="1"/>
    <col min="22" max="22" width="9.42578125" style="1" customWidth="1"/>
    <col min="23" max="23" width="7.85546875" style="1" customWidth="1"/>
    <col min="24" max="24" width="8.5703125" style="1" customWidth="1"/>
    <col min="25" max="25" width="7.140625" style="1" customWidth="1"/>
    <col min="26" max="26" width="7.28515625" style="1" customWidth="1"/>
    <col min="27" max="28" width="9.140625" style="1"/>
    <col min="29" max="29" width="13.7109375" style="1" customWidth="1"/>
    <col min="30" max="263" width="9.140625" style="1"/>
    <col min="264" max="264" width="10.140625" style="1" customWidth="1"/>
    <col min="265" max="268" width="9.140625" style="1"/>
    <col min="269" max="269" width="7" style="1" customWidth="1"/>
    <col min="270" max="270" width="8.140625" style="1" customWidth="1"/>
    <col min="271" max="271" width="14.7109375" style="1" customWidth="1"/>
    <col min="272" max="272" width="12.28515625" style="1" customWidth="1"/>
    <col min="273" max="273" width="16.7109375" style="1" customWidth="1"/>
    <col min="274" max="274" width="13.85546875" style="1" customWidth="1"/>
    <col min="275" max="275" width="6.28515625" style="1" customWidth="1"/>
    <col min="276" max="276" width="12.7109375" style="1" customWidth="1"/>
    <col min="277" max="277" width="6.28515625" style="1" customWidth="1"/>
    <col min="278" max="278" width="13.28515625" style="1" customWidth="1"/>
    <col min="279" max="279" width="9.140625" style="1"/>
    <col min="280" max="280" width="13.28515625" style="1" customWidth="1"/>
    <col min="281" max="281" width="9.140625" style="1"/>
    <col min="282" max="282" width="13" style="1" customWidth="1"/>
    <col min="283" max="284" width="9.140625" style="1"/>
    <col min="285" max="285" width="13.7109375" style="1" customWidth="1"/>
    <col min="286" max="519" width="9.140625" style="1"/>
    <col min="520" max="520" width="10.140625" style="1" customWidth="1"/>
    <col min="521" max="524" width="9.140625" style="1"/>
    <col min="525" max="525" width="7" style="1" customWidth="1"/>
    <col min="526" max="526" width="8.140625" style="1" customWidth="1"/>
    <col min="527" max="527" width="14.7109375" style="1" customWidth="1"/>
    <col min="528" max="528" width="12.28515625" style="1" customWidth="1"/>
    <col min="529" max="529" width="16.7109375" style="1" customWidth="1"/>
    <col min="530" max="530" width="13.85546875" style="1" customWidth="1"/>
    <col min="531" max="531" width="6.28515625" style="1" customWidth="1"/>
    <col min="532" max="532" width="12.7109375" style="1" customWidth="1"/>
    <col min="533" max="533" width="6.28515625" style="1" customWidth="1"/>
    <col min="534" max="534" width="13.28515625" style="1" customWidth="1"/>
    <col min="535" max="535" width="9.140625" style="1"/>
    <col min="536" max="536" width="13.28515625" style="1" customWidth="1"/>
    <col min="537" max="537" width="9.140625" style="1"/>
    <col min="538" max="538" width="13" style="1" customWidth="1"/>
    <col min="539" max="540" width="9.140625" style="1"/>
    <col min="541" max="541" width="13.7109375" style="1" customWidth="1"/>
    <col min="542" max="775" width="9.140625" style="1"/>
    <col min="776" max="776" width="10.140625" style="1" customWidth="1"/>
    <col min="777" max="780" width="9.140625" style="1"/>
    <col min="781" max="781" width="7" style="1" customWidth="1"/>
    <col min="782" max="782" width="8.140625" style="1" customWidth="1"/>
    <col min="783" max="783" width="14.7109375" style="1" customWidth="1"/>
    <col min="784" max="784" width="12.28515625" style="1" customWidth="1"/>
    <col min="785" max="785" width="16.7109375" style="1" customWidth="1"/>
    <col min="786" max="786" width="13.85546875" style="1" customWidth="1"/>
    <col min="787" max="787" width="6.28515625" style="1" customWidth="1"/>
    <col min="788" max="788" width="12.7109375" style="1" customWidth="1"/>
    <col min="789" max="789" width="6.28515625" style="1" customWidth="1"/>
    <col min="790" max="790" width="13.28515625" style="1" customWidth="1"/>
    <col min="791" max="791" width="9.140625" style="1"/>
    <col min="792" max="792" width="13.28515625" style="1" customWidth="1"/>
    <col min="793" max="793" width="9.140625" style="1"/>
    <col min="794" max="794" width="13" style="1" customWidth="1"/>
    <col min="795" max="796" width="9.140625" style="1"/>
    <col min="797" max="797" width="13.7109375" style="1" customWidth="1"/>
    <col min="798" max="1031" width="9.140625" style="1"/>
    <col min="1032" max="1032" width="10.140625" style="1" customWidth="1"/>
    <col min="1033" max="1036" width="9.140625" style="1"/>
    <col min="1037" max="1037" width="7" style="1" customWidth="1"/>
    <col min="1038" max="1038" width="8.140625" style="1" customWidth="1"/>
    <col min="1039" max="1039" width="14.7109375" style="1" customWidth="1"/>
    <col min="1040" max="1040" width="12.28515625" style="1" customWidth="1"/>
    <col min="1041" max="1041" width="16.7109375" style="1" customWidth="1"/>
    <col min="1042" max="1042" width="13.85546875" style="1" customWidth="1"/>
    <col min="1043" max="1043" width="6.28515625" style="1" customWidth="1"/>
    <col min="1044" max="1044" width="12.7109375" style="1" customWidth="1"/>
    <col min="1045" max="1045" width="6.28515625" style="1" customWidth="1"/>
    <col min="1046" max="1046" width="13.28515625" style="1" customWidth="1"/>
    <col min="1047" max="1047" width="9.140625" style="1"/>
    <col min="1048" max="1048" width="13.28515625" style="1" customWidth="1"/>
    <col min="1049" max="1049" width="9.140625" style="1"/>
    <col min="1050" max="1050" width="13" style="1" customWidth="1"/>
    <col min="1051" max="1052" width="9.140625" style="1"/>
    <col min="1053" max="1053" width="13.7109375" style="1" customWidth="1"/>
    <col min="1054" max="1287" width="9.140625" style="1"/>
    <col min="1288" max="1288" width="10.140625" style="1" customWidth="1"/>
    <col min="1289" max="1292" width="9.140625" style="1"/>
    <col min="1293" max="1293" width="7" style="1" customWidth="1"/>
    <col min="1294" max="1294" width="8.140625" style="1" customWidth="1"/>
    <col min="1295" max="1295" width="14.7109375" style="1" customWidth="1"/>
    <col min="1296" max="1296" width="12.28515625" style="1" customWidth="1"/>
    <col min="1297" max="1297" width="16.7109375" style="1" customWidth="1"/>
    <col min="1298" max="1298" width="13.85546875" style="1" customWidth="1"/>
    <col min="1299" max="1299" width="6.28515625" style="1" customWidth="1"/>
    <col min="1300" max="1300" width="12.7109375" style="1" customWidth="1"/>
    <col min="1301" max="1301" width="6.28515625" style="1" customWidth="1"/>
    <col min="1302" max="1302" width="13.28515625" style="1" customWidth="1"/>
    <col min="1303" max="1303" width="9.140625" style="1"/>
    <col min="1304" max="1304" width="13.28515625" style="1" customWidth="1"/>
    <col min="1305" max="1305" width="9.140625" style="1"/>
    <col min="1306" max="1306" width="13" style="1" customWidth="1"/>
    <col min="1307" max="1308" width="9.140625" style="1"/>
    <col min="1309" max="1309" width="13.7109375" style="1" customWidth="1"/>
    <col min="1310" max="1543" width="9.140625" style="1"/>
    <col min="1544" max="1544" width="10.140625" style="1" customWidth="1"/>
    <col min="1545" max="1548" width="9.140625" style="1"/>
    <col min="1549" max="1549" width="7" style="1" customWidth="1"/>
    <col min="1550" max="1550" width="8.140625" style="1" customWidth="1"/>
    <col min="1551" max="1551" width="14.7109375" style="1" customWidth="1"/>
    <col min="1552" max="1552" width="12.28515625" style="1" customWidth="1"/>
    <col min="1553" max="1553" width="16.7109375" style="1" customWidth="1"/>
    <col min="1554" max="1554" width="13.85546875" style="1" customWidth="1"/>
    <col min="1555" max="1555" width="6.28515625" style="1" customWidth="1"/>
    <col min="1556" max="1556" width="12.7109375" style="1" customWidth="1"/>
    <col min="1557" max="1557" width="6.28515625" style="1" customWidth="1"/>
    <col min="1558" max="1558" width="13.28515625" style="1" customWidth="1"/>
    <col min="1559" max="1559" width="9.140625" style="1"/>
    <col min="1560" max="1560" width="13.28515625" style="1" customWidth="1"/>
    <col min="1561" max="1561" width="9.140625" style="1"/>
    <col min="1562" max="1562" width="13" style="1" customWidth="1"/>
    <col min="1563" max="1564" width="9.140625" style="1"/>
    <col min="1565" max="1565" width="13.7109375" style="1" customWidth="1"/>
    <col min="1566" max="1799" width="9.140625" style="1"/>
    <col min="1800" max="1800" width="10.140625" style="1" customWidth="1"/>
    <col min="1801" max="1804" width="9.140625" style="1"/>
    <col min="1805" max="1805" width="7" style="1" customWidth="1"/>
    <col min="1806" max="1806" width="8.140625" style="1" customWidth="1"/>
    <col min="1807" max="1807" width="14.7109375" style="1" customWidth="1"/>
    <col min="1808" max="1808" width="12.28515625" style="1" customWidth="1"/>
    <col min="1809" max="1809" width="16.7109375" style="1" customWidth="1"/>
    <col min="1810" max="1810" width="13.85546875" style="1" customWidth="1"/>
    <col min="1811" max="1811" width="6.28515625" style="1" customWidth="1"/>
    <col min="1812" max="1812" width="12.7109375" style="1" customWidth="1"/>
    <col min="1813" max="1813" width="6.28515625" style="1" customWidth="1"/>
    <col min="1814" max="1814" width="13.28515625" style="1" customWidth="1"/>
    <col min="1815" max="1815" width="9.140625" style="1"/>
    <col min="1816" max="1816" width="13.28515625" style="1" customWidth="1"/>
    <col min="1817" max="1817" width="9.140625" style="1"/>
    <col min="1818" max="1818" width="13" style="1" customWidth="1"/>
    <col min="1819" max="1820" width="9.140625" style="1"/>
    <col min="1821" max="1821" width="13.7109375" style="1" customWidth="1"/>
    <col min="1822" max="2055" width="9.140625" style="1"/>
    <col min="2056" max="2056" width="10.140625" style="1" customWidth="1"/>
    <col min="2057" max="2060" width="9.140625" style="1"/>
    <col min="2061" max="2061" width="7" style="1" customWidth="1"/>
    <col min="2062" max="2062" width="8.140625" style="1" customWidth="1"/>
    <col min="2063" max="2063" width="14.7109375" style="1" customWidth="1"/>
    <col min="2064" max="2064" width="12.28515625" style="1" customWidth="1"/>
    <col min="2065" max="2065" width="16.7109375" style="1" customWidth="1"/>
    <col min="2066" max="2066" width="13.85546875" style="1" customWidth="1"/>
    <col min="2067" max="2067" width="6.28515625" style="1" customWidth="1"/>
    <col min="2068" max="2068" width="12.7109375" style="1" customWidth="1"/>
    <col min="2069" max="2069" width="6.28515625" style="1" customWidth="1"/>
    <col min="2070" max="2070" width="13.28515625" style="1" customWidth="1"/>
    <col min="2071" max="2071" width="9.140625" style="1"/>
    <col min="2072" max="2072" width="13.28515625" style="1" customWidth="1"/>
    <col min="2073" max="2073" width="9.140625" style="1"/>
    <col min="2074" max="2074" width="13" style="1" customWidth="1"/>
    <col min="2075" max="2076" width="9.140625" style="1"/>
    <col min="2077" max="2077" width="13.7109375" style="1" customWidth="1"/>
    <col min="2078" max="2311" width="9.140625" style="1"/>
    <col min="2312" max="2312" width="10.140625" style="1" customWidth="1"/>
    <col min="2313" max="2316" width="9.140625" style="1"/>
    <col min="2317" max="2317" width="7" style="1" customWidth="1"/>
    <col min="2318" max="2318" width="8.140625" style="1" customWidth="1"/>
    <col min="2319" max="2319" width="14.7109375" style="1" customWidth="1"/>
    <col min="2320" max="2320" width="12.28515625" style="1" customWidth="1"/>
    <col min="2321" max="2321" width="16.7109375" style="1" customWidth="1"/>
    <col min="2322" max="2322" width="13.85546875" style="1" customWidth="1"/>
    <col min="2323" max="2323" width="6.28515625" style="1" customWidth="1"/>
    <col min="2324" max="2324" width="12.7109375" style="1" customWidth="1"/>
    <col min="2325" max="2325" width="6.28515625" style="1" customWidth="1"/>
    <col min="2326" max="2326" width="13.28515625" style="1" customWidth="1"/>
    <col min="2327" max="2327" width="9.140625" style="1"/>
    <col min="2328" max="2328" width="13.28515625" style="1" customWidth="1"/>
    <col min="2329" max="2329" width="9.140625" style="1"/>
    <col min="2330" max="2330" width="13" style="1" customWidth="1"/>
    <col min="2331" max="2332" width="9.140625" style="1"/>
    <col min="2333" max="2333" width="13.7109375" style="1" customWidth="1"/>
    <col min="2334" max="2567" width="9.140625" style="1"/>
    <col min="2568" max="2568" width="10.140625" style="1" customWidth="1"/>
    <col min="2569" max="2572" width="9.140625" style="1"/>
    <col min="2573" max="2573" width="7" style="1" customWidth="1"/>
    <col min="2574" max="2574" width="8.140625" style="1" customWidth="1"/>
    <col min="2575" max="2575" width="14.7109375" style="1" customWidth="1"/>
    <col min="2576" max="2576" width="12.28515625" style="1" customWidth="1"/>
    <col min="2577" max="2577" width="16.7109375" style="1" customWidth="1"/>
    <col min="2578" max="2578" width="13.85546875" style="1" customWidth="1"/>
    <col min="2579" max="2579" width="6.28515625" style="1" customWidth="1"/>
    <col min="2580" max="2580" width="12.7109375" style="1" customWidth="1"/>
    <col min="2581" max="2581" width="6.28515625" style="1" customWidth="1"/>
    <col min="2582" max="2582" width="13.28515625" style="1" customWidth="1"/>
    <col min="2583" max="2583" width="9.140625" style="1"/>
    <col min="2584" max="2584" width="13.28515625" style="1" customWidth="1"/>
    <col min="2585" max="2585" width="9.140625" style="1"/>
    <col min="2586" max="2586" width="13" style="1" customWidth="1"/>
    <col min="2587" max="2588" width="9.140625" style="1"/>
    <col min="2589" max="2589" width="13.7109375" style="1" customWidth="1"/>
    <col min="2590" max="2823" width="9.140625" style="1"/>
    <col min="2824" max="2824" width="10.140625" style="1" customWidth="1"/>
    <col min="2825" max="2828" width="9.140625" style="1"/>
    <col min="2829" max="2829" width="7" style="1" customWidth="1"/>
    <col min="2830" max="2830" width="8.140625" style="1" customWidth="1"/>
    <col min="2831" max="2831" width="14.7109375" style="1" customWidth="1"/>
    <col min="2832" max="2832" width="12.28515625" style="1" customWidth="1"/>
    <col min="2833" max="2833" width="16.7109375" style="1" customWidth="1"/>
    <col min="2834" max="2834" width="13.85546875" style="1" customWidth="1"/>
    <col min="2835" max="2835" width="6.28515625" style="1" customWidth="1"/>
    <col min="2836" max="2836" width="12.7109375" style="1" customWidth="1"/>
    <col min="2837" max="2837" width="6.28515625" style="1" customWidth="1"/>
    <col min="2838" max="2838" width="13.28515625" style="1" customWidth="1"/>
    <col min="2839" max="2839" width="9.140625" style="1"/>
    <col min="2840" max="2840" width="13.28515625" style="1" customWidth="1"/>
    <col min="2841" max="2841" width="9.140625" style="1"/>
    <col min="2842" max="2842" width="13" style="1" customWidth="1"/>
    <col min="2843" max="2844" width="9.140625" style="1"/>
    <col min="2845" max="2845" width="13.7109375" style="1" customWidth="1"/>
    <col min="2846" max="3079" width="9.140625" style="1"/>
    <col min="3080" max="3080" width="10.140625" style="1" customWidth="1"/>
    <col min="3081" max="3084" width="9.140625" style="1"/>
    <col min="3085" max="3085" width="7" style="1" customWidth="1"/>
    <col min="3086" max="3086" width="8.140625" style="1" customWidth="1"/>
    <col min="3087" max="3087" width="14.7109375" style="1" customWidth="1"/>
    <col min="3088" max="3088" width="12.28515625" style="1" customWidth="1"/>
    <col min="3089" max="3089" width="16.7109375" style="1" customWidth="1"/>
    <col min="3090" max="3090" width="13.85546875" style="1" customWidth="1"/>
    <col min="3091" max="3091" width="6.28515625" style="1" customWidth="1"/>
    <col min="3092" max="3092" width="12.7109375" style="1" customWidth="1"/>
    <col min="3093" max="3093" width="6.28515625" style="1" customWidth="1"/>
    <col min="3094" max="3094" width="13.28515625" style="1" customWidth="1"/>
    <col min="3095" max="3095" width="9.140625" style="1"/>
    <col min="3096" max="3096" width="13.28515625" style="1" customWidth="1"/>
    <col min="3097" max="3097" width="9.140625" style="1"/>
    <col min="3098" max="3098" width="13" style="1" customWidth="1"/>
    <col min="3099" max="3100" width="9.140625" style="1"/>
    <col min="3101" max="3101" width="13.7109375" style="1" customWidth="1"/>
    <col min="3102" max="3335" width="9.140625" style="1"/>
    <col min="3336" max="3336" width="10.140625" style="1" customWidth="1"/>
    <col min="3337" max="3340" width="9.140625" style="1"/>
    <col min="3341" max="3341" width="7" style="1" customWidth="1"/>
    <col min="3342" max="3342" width="8.140625" style="1" customWidth="1"/>
    <col min="3343" max="3343" width="14.7109375" style="1" customWidth="1"/>
    <col min="3344" max="3344" width="12.28515625" style="1" customWidth="1"/>
    <col min="3345" max="3345" width="16.7109375" style="1" customWidth="1"/>
    <col min="3346" max="3346" width="13.85546875" style="1" customWidth="1"/>
    <col min="3347" max="3347" width="6.28515625" style="1" customWidth="1"/>
    <col min="3348" max="3348" width="12.7109375" style="1" customWidth="1"/>
    <col min="3349" max="3349" width="6.28515625" style="1" customWidth="1"/>
    <col min="3350" max="3350" width="13.28515625" style="1" customWidth="1"/>
    <col min="3351" max="3351" width="9.140625" style="1"/>
    <col min="3352" max="3352" width="13.28515625" style="1" customWidth="1"/>
    <col min="3353" max="3353" width="9.140625" style="1"/>
    <col min="3354" max="3354" width="13" style="1" customWidth="1"/>
    <col min="3355" max="3356" width="9.140625" style="1"/>
    <col min="3357" max="3357" width="13.7109375" style="1" customWidth="1"/>
    <col min="3358" max="3591" width="9.140625" style="1"/>
    <col min="3592" max="3592" width="10.140625" style="1" customWidth="1"/>
    <col min="3593" max="3596" width="9.140625" style="1"/>
    <col min="3597" max="3597" width="7" style="1" customWidth="1"/>
    <col min="3598" max="3598" width="8.140625" style="1" customWidth="1"/>
    <col min="3599" max="3599" width="14.7109375" style="1" customWidth="1"/>
    <col min="3600" max="3600" width="12.28515625" style="1" customWidth="1"/>
    <col min="3601" max="3601" width="16.7109375" style="1" customWidth="1"/>
    <col min="3602" max="3602" width="13.85546875" style="1" customWidth="1"/>
    <col min="3603" max="3603" width="6.28515625" style="1" customWidth="1"/>
    <col min="3604" max="3604" width="12.7109375" style="1" customWidth="1"/>
    <col min="3605" max="3605" width="6.28515625" style="1" customWidth="1"/>
    <col min="3606" max="3606" width="13.28515625" style="1" customWidth="1"/>
    <col min="3607" max="3607" width="9.140625" style="1"/>
    <col min="3608" max="3608" width="13.28515625" style="1" customWidth="1"/>
    <col min="3609" max="3609" width="9.140625" style="1"/>
    <col min="3610" max="3610" width="13" style="1" customWidth="1"/>
    <col min="3611" max="3612" width="9.140625" style="1"/>
    <col min="3613" max="3613" width="13.7109375" style="1" customWidth="1"/>
    <col min="3614" max="3847" width="9.140625" style="1"/>
    <col min="3848" max="3848" width="10.140625" style="1" customWidth="1"/>
    <col min="3849" max="3852" width="9.140625" style="1"/>
    <col min="3853" max="3853" width="7" style="1" customWidth="1"/>
    <col min="3854" max="3854" width="8.140625" style="1" customWidth="1"/>
    <col min="3855" max="3855" width="14.7109375" style="1" customWidth="1"/>
    <col min="3856" max="3856" width="12.28515625" style="1" customWidth="1"/>
    <col min="3857" max="3857" width="16.7109375" style="1" customWidth="1"/>
    <col min="3858" max="3858" width="13.85546875" style="1" customWidth="1"/>
    <col min="3859" max="3859" width="6.28515625" style="1" customWidth="1"/>
    <col min="3860" max="3860" width="12.7109375" style="1" customWidth="1"/>
    <col min="3861" max="3861" width="6.28515625" style="1" customWidth="1"/>
    <col min="3862" max="3862" width="13.28515625" style="1" customWidth="1"/>
    <col min="3863" max="3863" width="9.140625" style="1"/>
    <col min="3864" max="3864" width="13.28515625" style="1" customWidth="1"/>
    <col min="3865" max="3865" width="9.140625" style="1"/>
    <col min="3866" max="3866" width="13" style="1" customWidth="1"/>
    <col min="3867" max="3868" width="9.140625" style="1"/>
    <col min="3869" max="3869" width="13.7109375" style="1" customWidth="1"/>
    <col min="3870" max="4103" width="9.140625" style="1"/>
    <col min="4104" max="4104" width="10.140625" style="1" customWidth="1"/>
    <col min="4105" max="4108" width="9.140625" style="1"/>
    <col min="4109" max="4109" width="7" style="1" customWidth="1"/>
    <col min="4110" max="4110" width="8.140625" style="1" customWidth="1"/>
    <col min="4111" max="4111" width="14.7109375" style="1" customWidth="1"/>
    <col min="4112" max="4112" width="12.28515625" style="1" customWidth="1"/>
    <col min="4113" max="4113" width="16.7109375" style="1" customWidth="1"/>
    <col min="4114" max="4114" width="13.85546875" style="1" customWidth="1"/>
    <col min="4115" max="4115" width="6.28515625" style="1" customWidth="1"/>
    <col min="4116" max="4116" width="12.7109375" style="1" customWidth="1"/>
    <col min="4117" max="4117" width="6.28515625" style="1" customWidth="1"/>
    <col min="4118" max="4118" width="13.28515625" style="1" customWidth="1"/>
    <col min="4119" max="4119" width="9.140625" style="1"/>
    <col min="4120" max="4120" width="13.28515625" style="1" customWidth="1"/>
    <col min="4121" max="4121" width="9.140625" style="1"/>
    <col min="4122" max="4122" width="13" style="1" customWidth="1"/>
    <col min="4123" max="4124" width="9.140625" style="1"/>
    <col min="4125" max="4125" width="13.7109375" style="1" customWidth="1"/>
    <col min="4126" max="4359" width="9.140625" style="1"/>
    <col min="4360" max="4360" width="10.140625" style="1" customWidth="1"/>
    <col min="4361" max="4364" width="9.140625" style="1"/>
    <col min="4365" max="4365" width="7" style="1" customWidth="1"/>
    <col min="4366" max="4366" width="8.140625" style="1" customWidth="1"/>
    <col min="4367" max="4367" width="14.7109375" style="1" customWidth="1"/>
    <col min="4368" max="4368" width="12.28515625" style="1" customWidth="1"/>
    <col min="4369" max="4369" width="16.7109375" style="1" customWidth="1"/>
    <col min="4370" max="4370" width="13.85546875" style="1" customWidth="1"/>
    <col min="4371" max="4371" width="6.28515625" style="1" customWidth="1"/>
    <col min="4372" max="4372" width="12.7109375" style="1" customWidth="1"/>
    <col min="4373" max="4373" width="6.28515625" style="1" customWidth="1"/>
    <col min="4374" max="4374" width="13.28515625" style="1" customWidth="1"/>
    <col min="4375" max="4375" width="9.140625" style="1"/>
    <col min="4376" max="4376" width="13.28515625" style="1" customWidth="1"/>
    <col min="4377" max="4377" width="9.140625" style="1"/>
    <col min="4378" max="4378" width="13" style="1" customWidth="1"/>
    <col min="4379" max="4380" width="9.140625" style="1"/>
    <col min="4381" max="4381" width="13.7109375" style="1" customWidth="1"/>
    <col min="4382" max="4615" width="9.140625" style="1"/>
    <col min="4616" max="4616" width="10.140625" style="1" customWidth="1"/>
    <col min="4617" max="4620" width="9.140625" style="1"/>
    <col min="4621" max="4621" width="7" style="1" customWidth="1"/>
    <col min="4622" max="4622" width="8.140625" style="1" customWidth="1"/>
    <col min="4623" max="4623" width="14.7109375" style="1" customWidth="1"/>
    <col min="4624" max="4624" width="12.28515625" style="1" customWidth="1"/>
    <col min="4625" max="4625" width="16.7109375" style="1" customWidth="1"/>
    <col min="4626" max="4626" width="13.85546875" style="1" customWidth="1"/>
    <col min="4627" max="4627" width="6.28515625" style="1" customWidth="1"/>
    <col min="4628" max="4628" width="12.7109375" style="1" customWidth="1"/>
    <col min="4629" max="4629" width="6.28515625" style="1" customWidth="1"/>
    <col min="4630" max="4630" width="13.28515625" style="1" customWidth="1"/>
    <col min="4631" max="4631" width="9.140625" style="1"/>
    <col min="4632" max="4632" width="13.28515625" style="1" customWidth="1"/>
    <col min="4633" max="4633" width="9.140625" style="1"/>
    <col min="4634" max="4634" width="13" style="1" customWidth="1"/>
    <col min="4635" max="4636" width="9.140625" style="1"/>
    <col min="4637" max="4637" width="13.7109375" style="1" customWidth="1"/>
    <col min="4638" max="4871" width="9.140625" style="1"/>
    <col min="4872" max="4872" width="10.140625" style="1" customWidth="1"/>
    <col min="4873" max="4876" width="9.140625" style="1"/>
    <col min="4877" max="4877" width="7" style="1" customWidth="1"/>
    <col min="4878" max="4878" width="8.140625" style="1" customWidth="1"/>
    <col min="4879" max="4879" width="14.7109375" style="1" customWidth="1"/>
    <col min="4880" max="4880" width="12.28515625" style="1" customWidth="1"/>
    <col min="4881" max="4881" width="16.7109375" style="1" customWidth="1"/>
    <col min="4882" max="4882" width="13.85546875" style="1" customWidth="1"/>
    <col min="4883" max="4883" width="6.28515625" style="1" customWidth="1"/>
    <col min="4884" max="4884" width="12.7109375" style="1" customWidth="1"/>
    <col min="4885" max="4885" width="6.28515625" style="1" customWidth="1"/>
    <col min="4886" max="4886" width="13.28515625" style="1" customWidth="1"/>
    <col min="4887" max="4887" width="9.140625" style="1"/>
    <col min="4888" max="4888" width="13.28515625" style="1" customWidth="1"/>
    <col min="4889" max="4889" width="9.140625" style="1"/>
    <col min="4890" max="4890" width="13" style="1" customWidth="1"/>
    <col min="4891" max="4892" width="9.140625" style="1"/>
    <col min="4893" max="4893" width="13.7109375" style="1" customWidth="1"/>
    <col min="4894" max="5127" width="9.140625" style="1"/>
    <col min="5128" max="5128" width="10.140625" style="1" customWidth="1"/>
    <col min="5129" max="5132" width="9.140625" style="1"/>
    <col min="5133" max="5133" width="7" style="1" customWidth="1"/>
    <col min="5134" max="5134" width="8.140625" style="1" customWidth="1"/>
    <col min="5135" max="5135" width="14.7109375" style="1" customWidth="1"/>
    <col min="5136" max="5136" width="12.28515625" style="1" customWidth="1"/>
    <col min="5137" max="5137" width="16.7109375" style="1" customWidth="1"/>
    <col min="5138" max="5138" width="13.85546875" style="1" customWidth="1"/>
    <col min="5139" max="5139" width="6.28515625" style="1" customWidth="1"/>
    <col min="5140" max="5140" width="12.7109375" style="1" customWidth="1"/>
    <col min="5141" max="5141" width="6.28515625" style="1" customWidth="1"/>
    <col min="5142" max="5142" width="13.28515625" style="1" customWidth="1"/>
    <col min="5143" max="5143" width="9.140625" style="1"/>
    <col min="5144" max="5144" width="13.28515625" style="1" customWidth="1"/>
    <col min="5145" max="5145" width="9.140625" style="1"/>
    <col min="5146" max="5146" width="13" style="1" customWidth="1"/>
    <col min="5147" max="5148" width="9.140625" style="1"/>
    <col min="5149" max="5149" width="13.7109375" style="1" customWidth="1"/>
    <col min="5150" max="5383" width="9.140625" style="1"/>
    <col min="5384" max="5384" width="10.140625" style="1" customWidth="1"/>
    <col min="5385" max="5388" width="9.140625" style="1"/>
    <col min="5389" max="5389" width="7" style="1" customWidth="1"/>
    <col min="5390" max="5390" width="8.140625" style="1" customWidth="1"/>
    <col min="5391" max="5391" width="14.7109375" style="1" customWidth="1"/>
    <col min="5392" max="5392" width="12.28515625" style="1" customWidth="1"/>
    <col min="5393" max="5393" width="16.7109375" style="1" customWidth="1"/>
    <col min="5394" max="5394" width="13.85546875" style="1" customWidth="1"/>
    <col min="5395" max="5395" width="6.28515625" style="1" customWidth="1"/>
    <col min="5396" max="5396" width="12.7109375" style="1" customWidth="1"/>
    <col min="5397" max="5397" width="6.28515625" style="1" customWidth="1"/>
    <col min="5398" max="5398" width="13.28515625" style="1" customWidth="1"/>
    <col min="5399" max="5399" width="9.140625" style="1"/>
    <col min="5400" max="5400" width="13.28515625" style="1" customWidth="1"/>
    <col min="5401" max="5401" width="9.140625" style="1"/>
    <col min="5402" max="5402" width="13" style="1" customWidth="1"/>
    <col min="5403" max="5404" width="9.140625" style="1"/>
    <col min="5405" max="5405" width="13.7109375" style="1" customWidth="1"/>
    <col min="5406" max="5639" width="9.140625" style="1"/>
    <col min="5640" max="5640" width="10.140625" style="1" customWidth="1"/>
    <col min="5641" max="5644" width="9.140625" style="1"/>
    <col min="5645" max="5645" width="7" style="1" customWidth="1"/>
    <col min="5646" max="5646" width="8.140625" style="1" customWidth="1"/>
    <col min="5647" max="5647" width="14.7109375" style="1" customWidth="1"/>
    <col min="5648" max="5648" width="12.28515625" style="1" customWidth="1"/>
    <col min="5649" max="5649" width="16.7109375" style="1" customWidth="1"/>
    <col min="5650" max="5650" width="13.85546875" style="1" customWidth="1"/>
    <col min="5651" max="5651" width="6.28515625" style="1" customWidth="1"/>
    <col min="5652" max="5652" width="12.7109375" style="1" customWidth="1"/>
    <col min="5653" max="5653" width="6.28515625" style="1" customWidth="1"/>
    <col min="5654" max="5654" width="13.28515625" style="1" customWidth="1"/>
    <col min="5655" max="5655" width="9.140625" style="1"/>
    <col min="5656" max="5656" width="13.28515625" style="1" customWidth="1"/>
    <col min="5657" max="5657" width="9.140625" style="1"/>
    <col min="5658" max="5658" width="13" style="1" customWidth="1"/>
    <col min="5659" max="5660" width="9.140625" style="1"/>
    <col min="5661" max="5661" width="13.7109375" style="1" customWidth="1"/>
    <col min="5662" max="5895" width="9.140625" style="1"/>
    <col min="5896" max="5896" width="10.140625" style="1" customWidth="1"/>
    <col min="5897" max="5900" width="9.140625" style="1"/>
    <col min="5901" max="5901" width="7" style="1" customWidth="1"/>
    <col min="5902" max="5902" width="8.140625" style="1" customWidth="1"/>
    <col min="5903" max="5903" width="14.7109375" style="1" customWidth="1"/>
    <col min="5904" max="5904" width="12.28515625" style="1" customWidth="1"/>
    <col min="5905" max="5905" width="16.7109375" style="1" customWidth="1"/>
    <col min="5906" max="5906" width="13.85546875" style="1" customWidth="1"/>
    <col min="5907" max="5907" width="6.28515625" style="1" customWidth="1"/>
    <col min="5908" max="5908" width="12.7109375" style="1" customWidth="1"/>
    <col min="5909" max="5909" width="6.28515625" style="1" customWidth="1"/>
    <col min="5910" max="5910" width="13.28515625" style="1" customWidth="1"/>
    <col min="5911" max="5911" width="9.140625" style="1"/>
    <col min="5912" max="5912" width="13.28515625" style="1" customWidth="1"/>
    <col min="5913" max="5913" width="9.140625" style="1"/>
    <col min="5914" max="5914" width="13" style="1" customWidth="1"/>
    <col min="5915" max="5916" width="9.140625" style="1"/>
    <col min="5917" max="5917" width="13.7109375" style="1" customWidth="1"/>
    <col min="5918" max="6151" width="9.140625" style="1"/>
    <col min="6152" max="6152" width="10.140625" style="1" customWidth="1"/>
    <col min="6153" max="6156" width="9.140625" style="1"/>
    <col min="6157" max="6157" width="7" style="1" customWidth="1"/>
    <col min="6158" max="6158" width="8.140625" style="1" customWidth="1"/>
    <col min="6159" max="6159" width="14.7109375" style="1" customWidth="1"/>
    <col min="6160" max="6160" width="12.28515625" style="1" customWidth="1"/>
    <col min="6161" max="6161" width="16.7109375" style="1" customWidth="1"/>
    <col min="6162" max="6162" width="13.85546875" style="1" customWidth="1"/>
    <col min="6163" max="6163" width="6.28515625" style="1" customWidth="1"/>
    <col min="6164" max="6164" width="12.7109375" style="1" customWidth="1"/>
    <col min="6165" max="6165" width="6.28515625" style="1" customWidth="1"/>
    <col min="6166" max="6166" width="13.28515625" style="1" customWidth="1"/>
    <col min="6167" max="6167" width="9.140625" style="1"/>
    <col min="6168" max="6168" width="13.28515625" style="1" customWidth="1"/>
    <col min="6169" max="6169" width="9.140625" style="1"/>
    <col min="6170" max="6170" width="13" style="1" customWidth="1"/>
    <col min="6171" max="6172" width="9.140625" style="1"/>
    <col min="6173" max="6173" width="13.7109375" style="1" customWidth="1"/>
    <col min="6174" max="6407" width="9.140625" style="1"/>
    <col min="6408" max="6408" width="10.140625" style="1" customWidth="1"/>
    <col min="6409" max="6412" width="9.140625" style="1"/>
    <col min="6413" max="6413" width="7" style="1" customWidth="1"/>
    <col min="6414" max="6414" width="8.140625" style="1" customWidth="1"/>
    <col min="6415" max="6415" width="14.7109375" style="1" customWidth="1"/>
    <col min="6416" max="6416" width="12.28515625" style="1" customWidth="1"/>
    <col min="6417" max="6417" width="16.7109375" style="1" customWidth="1"/>
    <col min="6418" max="6418" width="13.85546875" style="1" customWidth="1"/>
    <col min="6419" max="6419" width="6.28515625" style="1" customWidth="1"/>
    <col min="6420" max="6420" width="12.7109375" style="1" customWidth="1"/>
    <col min="6421" max="6421" width="6.28515625" style="1" customWidth="1"/>
    <col min="6422" max="6422" width="13.28515625" style="1" customWidth="1"/>
    <col min="6423" max="6423" width="9.140625" style="1"/>
    <col min="6424" max="6424" width="13.28515625" style="1" customWidth="1"/>
    <col min="6425" max="6425" width="9.140625" style="1"/>
    <col min="6426" max="6426" width="13" style="1" customWidth="1"/>
    <col min="6427" max="6428" width="9.140625" style="1"/>
    <col min="6429" max="6429" width="13.7109375" style="1" customWidth="1"/>
    <col min="6430" max="6663" width="9.140625" style="1"/>
    <col min="6664" max="6664" width="10.140625" style="1" customWidth="1"/>
    <col min="6665" max="6668" width="9.140625" style="1"/>
    <col min="6669" max="6669" width="7" style="1" customWidth="1"/>
    <col min="6670" max="6670" width="8.140625" style="1" customWidth="1"/>
    <col min="6671" max="6671" width="14.7109375" style="1" customWidth="1"/>
    <col min="6672" max="6672" width="12.28515625" style="1" customWidth="1"/>
    <col min="6673" max="6673" width="16.7109375" style="1" customWidth="1"/>
    <col min="6674" max="6674" width="13.85546875" style="1" customWidth="1"/>
    <col min="6675" max="6675" width="6.28515625" style="1" customWidth="1"/>
    <col min="6676" max="6676" width="12.7109375" style="1" customWidth="1"/>
    <col min="6677" max="6677" width="6.28515625" style="1" customWidth="1"/>
    <col min="6678" max="6678" width="13.28515625" style="1" customWidth="1"/>
    <col min="6679" max="6679" width="9.140625" style="1"/>
    <col min="6680" max="6680" width="13.28515625" style="1" customWidth="1"/>
    <col min="6681" max="6681" width="9.140625" style="1"/>
    <col min="6682" max="6682" width="13" style="1" customWidth="1"/>
    <col min="6683" max="6684" width="9.140625" style="1"/>
    <col min="6685" max="6685" width="13.7109375" style="1" customWidth="1"/>
    <col min="6686" max="6919" width="9.140625" style="1"/>
    <col min="6920" max="6920" width="10.140625" style="1" customWidth="1"/>
    <col min="6921" max="6924" width="9.140625" style="1"/>
    <col min="6925" max="6925" width="7" style="1" customWidth="1"/>
    <col min="6926" max="6926" width="8.140625" style="1" customWidth="1"/>
    <col min="6927" max="6927" width="14.7109375" style="1" customWidth="1"/>
    <col min="6928" max="6928" width="12.28515625" style="1" customWidth="1"/>
    <col min="6929" max="6929" width="16.7109375" style="1" customWidth="1"/>
    <col min="6930" max="6930" width="13.85546875" style="1" customWidth="1"/>
    <col min="6931" max="6931" width="6.28515625" style="1" customWidth="1"/>
    <col min="6932" max="6932" width="12.7109375" style="1" customWidth="1"/>
    <col min="6933" max="6933" width="6.28515625" style="1" customWidth="1"/>
    <col min="6934" max="6934" width="13.28515625" style="1" customWidth="1"/>
    <col min="6935" max="6935" width="9.140625" style="1"/>
    <col min="6936" max="6936" width="13.28515625" style="1" customWidth="1"/>
    <col min="6937" max="6937" width="9.140625" style="1"/>
    <col min="6938" max="6938" width="13" style="1" customWidth="1"/>
    <col min="6939" max="6940" width="9.140625" style="1"/>
    <col min="6941" max="6941" width="13.7109375" style="1" customWidth="1"/>
    <col min="6942" max="7175" width="9.140625" style="1"/>
    <col min="7176" max="7176" width="10.140625" style="1" customWidth="1"/>
    <col min="7177" max="7180" width="9.140625" style="1"/>
    <col min="7181" max="7181" width="7" style="1" customWidth="1"/>
    <col min="7182" max="7182" width="8.140625" style="1" customWidth="1"/>
    <col min="7183" max="7183" width="14.7109375" style="1" customWidth="1"/>
    <col min="7184" max="7184" width="12.28515625" style="1" customWidth="1"/>
    <col min="7185" max="7185" width="16.7109375" style="1" customWidth="1"/>
    <col min="7186" max="7186" width="13.85546875" style="1" customWidth="1"/>
    <col min="7187" max="7187" width="6.28515625" style="1" customWidth="1"/>
    <col min="7188" max="7188" width="12.7109375" style="1" customWidth="1"/>
    <col min="7189" max="7189" width="6.28515625" style="1" customWidth="1"/>
    <col min="7190" max="7190" width="13.28515625" style="1" customWidth="1"/>
    <col min="7191" max="7191" width="9.140625" style="1"/>
    <col min="7192" max="7192" width="13.28515625" style="1" customWidth="1"/>
    <col min="7193" max="7193" width="9.140625" style="1"/>
    <col min="7194" max="7194" width="13" style="1" customWidth="1"/>
    <col min="7195" max="7196" width="9.140625" style="1"/>
    <col min="7197" max="7197" width="13.7109375" style="1" customWidth="1"/>
    <col min="7198" max="7431" width="9.140625" style="1"/>
    <col min="7432" max="7432" width="10.140625" style="1" customWidth="1"/>
    <col min="7433" max="7436" width="9.140625" style="1"/>
    <col min="7437" max="7437" width="7" style="1" customWidth="1"/>
    <col min="7438" max="7438" width="8.140625" style="1" customWidth="1"/>
    <col min="7439" max="7439" width="14.7109375" style="1" customWidth="1"/>
    <col min="7440" max="7440" width="12.28515625" style="1" customWidth="1"/>
    <col min="7441" max="7441" width="16.7109375" style="1" customWidth="1"/>
    <col min="7442" max="7442" width="13.85546875" style="1" customWidth="1"/>
    <col min="7443" max="7443" width="6.28515625" style="1" customWidth="1"/>
    <col min="7444" max="7444" width="12.7109375" style="1" customWidth="1"/>
    <col min="7445" max="7445" width="6.28515625" style="1" customWidth="1"/>
    <col min="7446" max="7446" width="13.28515625" style="1" customWidth="1"/>
    <col min="7447" max="7447" width="9.140625" style="1"/>
    <col min="7448" max="7448" width="13.28515625" style="1" customWidth="1"/>
    <col min="7449" max="7449" width="9.140625" style="1"/>
    <col min="7450" max="7450" width="13" style="1" customWidth="1"/>
    <col min="7451" max="7452" width="9.140625" style="1"/>
    <col min="7453" max="7453" width="13.7109375" style="1" customWidth="1"/>
    <col min="7454" max="7687" width="9.140625" style="1"/>
    <col min="7688" max="7688" width="10.140625" style="1" customWidth="1"/>
    <col min="7689" max="7692" width="9.140625" style="1"/>
    <col min="7693" max="7693" width="7" style="1" customWidth="1"/>
    <col min="7694" max="7694" width="8.140625" style="1" customWidth="1"/>
    <col min="7695" max="7695" width="14.7109375" style="1" customWidth="1"/>
    <col min="7696" max="7696" width="12.28515625" style="1" customWidth="1"/>
    <col min="7697" max="7697" width="16.7109375" style="1" customWidth="1"/>
    <col min="7698" max="7698" width="13.85546875" style="1" customWidth="1"/>
    <col min="7699" max="7699" width="6.28515625" style="1" customWidth="1"/>
    <col min="7700" max="7700" width="12.7109375" style="1" customWidth="1"/>
    <col min="7701" max="7701" width="6.28515625" style="1" customWidth="1"/>
    <col min="7702" max="7702" width="13.28515625" style="1" customWidth="1"/>
    <col min="7703" max="7703" width="9.140625" style="1"/>
    <col min="7704" max="7704" width="13.28515625" style="1" customWidth="1"/>
    <col min="7705" max="7705" width="9.140625" style="1"/>
    <col min="7706" max="7706" width="13" style="1" customWidth="1"/>
    <col min="7707" max="7708" width="9.140625" style="1"/>
    <col min="7709" max="7709" width="13.7109375" style="1" customWidth="1"/>
    <col min="7710" max="7943" width="9.140625" style="1"/>
    <col min="7944" max="7944" width="10.140625" style="1" customWidth="1"/>
    <col min="7945" max="7948" width="9.140625" style="1"/>
    <col min="7949" max="7949" width="7" style="1" customWidth="1"/>
    <col min="7950" max="7950" width="8.140625" style="1" customWidth="1"/>
    <col min="7951" max="7951" width="14.7109375" style="1" customWidth="1"/>
    <col min="7952" max="7952" width="12.28515625" style="1" customWidth="1"/>
    <col min="7953" max="7953" width="16.7109375" style="1" customWidth="1"/>
    <col min="7954" max="7954" width="13.85546875" style="1" customWidth="1"/>
    <col min="7955" max="7955" width="6.28515625" style="1" customWidth="1"/>
    <col min="7956" max="7956" width="12.7109375" style="1" customWidth="1"/>
    <col min="7957" max="7957" width="6.28515625" style="1" customWidth="1"/>
    <col min="7958" max="7958" width="13.28515625" style="1" customWidth="1"/>
    <col min="7959" max="7959" width="9.140625" style="1"/>
    <col min="7960" max="7960" width="13.28515625" style="1" customWidth="1"/>
    <col min="7961" max="7961" width="9.140625" style="1"/>
    <col min="7962" max="7962" width="13" style="1" customWidth="1"/>
    <col min="7963" max="7964" width="9.140625" style="1"/>
    <col min="7965" max="7965" width="13.7109375" style="1" customWidth="1"/>
    <col min="7966" max="8199" width="9.140625" style="1"/>
    <col min="8200" max="8200" width="10.140625" style="1" customWidth="1"/>
    <col min="8201" max="8204" width="9.140625" style="1"/>
    <col min="8205" max="8205" width="7" style="1" customWidth="1"/>
    <col min="8206" max="8206" width="8.140625" style="1" customWidth="1"/>
    <col min="8207" max="8207" width="14.7109375" style="1" customWidth="1"/>
    <col min="8208" max="8208" width="12.28515625" style="1" customWidth="1"/>
    <col min="8209" max="8209" width="16.7109375" style="1" customWidth="1"/>
    <col min="8210" max="8210" width="13.85546875" style="1" customWidth="1"/>
    <col min="8211" max="8211" width="6.28515625" style="1" customWidth="1"/>
    <col min="8212" max="8212" width="12.7109375" style="1" customWidth="1"/>
    <col min="8213" max="8213" width="6.28515625" style="1" customWidth="1"/>
    <col min="8214" max="8214" width="13.28515625" style="1" customWidth="1"/>
    <col min="8215" max="8215" width="9.140625" style="1"/>
    <col min="8216" max="8216" width="13.28515625" style="1" customWidth="1"/>
    <col min="8217" max="8217" width="9.140625" style="1"/>
    <col min="8218" max="8218" width="13" style="1" customWidth="1"/>
    <col min="8219" max="8220" width="9.140625" style="1"/>
    <col min="8221" max="8221" width="13.7109375" style="1" customWidth="1"/>
    <col min="8222" max="8455" width="9.140625" style="1"/>
    <col min="8456" max="8456" width="10.140625" style="1" customWidth="1"/>
    <col min="8457" max="8460" width="9.140625" style="1"/>
    <col min="8461" max="8461" width="7" style="1" customWidth="1"/>
    <col min="8462" max="8462" width="8.140625" style="1" customWidth="1"/>
    <col min="8463" max="8463" width="14.7109375" style="1" customWidth="1"/>
    <col min="8464" max="8464" width="12.28515625" style="1" customWidth="1"/>
    <col min="8465" max="8465" width="16.7109375" style="1" customWidth="1"/>
    <col min="8466" max="8466" width="13.85546875" style="1" customWidth="1"/>
    <col min="8467" max="8467" width="6.28515625" style="1" customWidth="1"/>
    <col min="8468" max="8468" width="12.7109375" style="1" customWidth="1"/>
    <col min="8469" max="8469" width="6.28515625" style="1" customWidth="1"/>
    <col min="8470" max="8470" width="13.28515625" style="1" customWidth="1"/>
    <col min="8471" max="8471" width="9.140625" style="1"/>
    <col min="8472" max="8472" width="13.28515625" style="1" customWidth="1"/>
    <col min="8473" max="8473" width="9.140625" style="1"/>
    <col min="8474" max="8474" width="13" style="1" customWidth="1"/>
    <col min="8475" max="8476" width="9.140625" style="1"/>
    <col min="8477" max="8477" width="13.7109375" style="1" customWidth="1"/>
    <col min="8478" max="8711" width="9.140625" style="1"/>
    <col min="8712" max="8712" width="10.140625" style="1" customWidth="1"/>
    <col min="8713" max="8716" width="9.140625" style="1"/>
    <col min="8717" max="8717" width="7" style="1" customWidth="1"/>
    <col min="8718" max="8718" width="8.140625" style="1" customWidth="1"/>
    <col min="8719" max="8719" width="14.7109375" style="1" customWidth="1"/>
    <col min="8720" max="8720" width="12.28515625" style="1" customWidth="1"/>
    <col min="8721" max="8721" width="16.7109375" style="1" customWidth="1"/>
    <col min="8722" max="8722" width="13.85546875" style="1" customWidth="1"/>
    <col min="8723" max="8723" width="6.28515625" style="1" customWidth="1"/>
    <col min="8724" max="8724" width="12.7109375" style="1" customWidth="1"/>
    <col min="8725" max="8725" width="6.28515625" style="1" customWidth="1"/>
    <col min="8726" max="8726" width="13.28515625" style="1" customWidth="1"/>
    <col min="8727" max="8727" width="9.140625" style="1"/>
    <col min="8728" max="8728" width="13.28515625" style="1" customWidth="1"/>
    <col min="8729" max="8729" width="9.140625" style="1"/>
    <col min="8730" max="8730" width="13" style="1" customWidth="1"/>
    <col min="8731" max="8732" width="9.140625" style="1"/>
    <col min="8733" max="8733" width="13.7109375" style="1" customWidth="1"/>
    <col min="8734" max="8967" width="9.140625" style="1"/>
    <col min="8968" max="8968" width="10.140625" style="1" customWidth="1"/>
    <col min="8969" max="8972" width="9.140625" style="1"/>
    <col min="8973" max="8973" width="7" style="1" customWidth="1"/>
    <col min="8974" max="8974" width="8.140625" style="1" customWidth="1"/>
    <col min="8975" max="8975" width="14.7109375" style="1" customWidth="1"/>
    <col min="8976" max="8976" width="12.28515625" style="1" customWidth="1"/>
    <col min="8977" max="8977" width="16.7109375" style="1" customWidth="1"/>
    <col min="8978" max="8978" width="13.85546875" style="1" customWidth="1"/>
    <col min="8979" max="8979" width="6.28515625" style="1" customWidth="1"/>
    <col min="8980" max="8980" width="12.7109375" style="1" customWidth="1"/>
    <col min="8981" max="8981" width="6.28515625" style="1" customWidth="1"/>
    <col min="8982" max="8982" width="13.28515625" style="1" customWidth="1"/>
    <col min="8983" max="8983" width="9.140625" style="1"/>
    <col min="8984" max="8984" width="13.28515625" style="1" customWidth="1"/>
    <col min="8985" max="8985" width="9.140625" style="1"/>
    <col min="8986" max="8986" width="13" style="1" customWidth="1"/>
    <col min="8987" max="8988" width="9.140625" style="1"/>
    <col min="8989" max="8989" width="13.7109375" style="1" customWidth="1"/>
    <col min="8990" max="9223" width="9.140625" style="1"/>
    <col min="9224" max="9224" width="10.140625" style="1" customWidth="1"/>
    <col min="9225" max="9228" width="9.140625" style="1"/>
    <col min="9229" max="9229" width="7" style="1" customWidth="1"/>
    <col min="9230" max="9230" width="8.140625" style="1" customWidth="1"/>
    <col min="9231" max="9231" width="14.7109375" style="1" customWidth="1"/>
    <col min="9232" max="9232" width="12.28515625" style="1" customWidth="1"/>
    <col min="9233" max="9233" width="16.7109375" style="1" customWidth="1"/>
    <col min="9234" max="9234" width="13.85546875" style="1" customWidth="1"/>
    <col min="9235" max="9235" width="6.28515625" style="1" customWidth="1"/>
    <col min="9236" max="9236" width="12.7109375" style="1" customWidth="1"/>
    <col min="9237" max="9237" width="6.28515625" style="1" customWidth="1"/>
    <col min="9238" max="9238" width="13.28515625" style="1" customWidth="1"/>
    <col min="9239" max="9239" width="9.140625" style="1"/>
    <col min="9240" max="9240" width="13.28515625" style="1" customWidth="1"/>
    <col min="9241" max="9241" width="9.140625" style="1"/>
    <col min="9242" max="9242" width="13" style="1" customWidth="1"/>
    <col min="9243" max="9244" width="9.140625" style="1"/>
    <col min="9245" max="9245" width="13.7109375" style="1" customWidth="1"/>
    <col min="9246" max="9479" width="9.140625" style="1"/>
    <col min="9480" max="9480" width="10.140625" style="1" customWidth="1"/>
    <col min="9481" max="9484" width="9.140625" style="1"/>
    <col min="9485" max="9485" width="7" style="1" customWidth="1"/>
    <col min="9486" max="9486" width="8.140625" style="1" customWidth="1"/>
    <col min="9487" max="9487" width="14.7109375" style="1" customWidth="1"/>
    <col min="9488" max="9488" width="12.28515625" style="1" customWidth="1"/>
    <col min="9489" max="9489" width="16.7109375" style="1" customWidth="1"/>
    <col min="9490" max="9490" width="13.85546875" style="1" customWidth="1"/>
    <col min="9491" max="9491" width="6.28515625" style="1" customWidth="1"/>
    <col min="9492" max="9492" width="12.7109375" style="1" customWidth="1"/>
    <col min="9493" max="9493" width="6.28515625" style="1" customWidth="1"/>
    <col min="9494" max="9494" width="13.28515625" style="1" customWidth="1"/>
    <col min="9495" max="9495" width="9.140625" style="1"/>
    <col min="9496" max="9496" width="13.28515625" style="1" customWidth="1"/>
    <col min="9497" max="9497" width="9.140625" style="1"/>
    <col min="9498" max="9498" width="13" style="1" customWidth="1"/>
    <col min="9499" max="9500" width="9.140625" style="1"/>
    <col min="9501" max="9501" width="13.7109375" style="1" customWidth="1"/>
    <col min="9502" max="9735" width="9.140625" style="1"/>
    <col min="9736" max="9736" width="10.140625" style="1" customWidth="1"/>
    <col min="9737" max="9740" width="9.140625" style="1"/>
    <col min="9741" max="9741" width="7" style="1" customWidth="1"/>
    <col min="9742" max="9742" width="8.140625" style="1" customWidth="1"/>
    <col min="9743" max="9743" width="14.7109375" style="1" customWidth="1"/>
    <col min="9744" max="9744" width="12.28515625" style="1" customWidth="1"/>
    <col min="9745" max="9745" width="16.7109375" style="1" customWidth="1"/>
    <col min="9746" max="9746" width="13.85546875" style="1" customWidth="1"/>
    <col min="9747" max="9747" width="6.28515625" style="1" customWidth="1"/>
    <col min="9748" max="9748" width="12.7109375" style="1" customWidth="1"/>
    <col min="9749" max="9749" width="6.28515625" style="1" customWidth="1"/>
    <col min="9750" max="9750" width="13.28515625" style="1" customWidth="1"/>
    <col min="9751" max="9751" width="9.140625" style="1"/>
    <col min="9752" max="9752" width="13.28515625" style="1" customWidth="1"/>
    <col min="9753" max="9753" width="9.140625" style="1"/>
    <col min="9754" max="9754" width="13" style="1" customWidth="1"/>
    <col min="9755" max="9756" width="9.140625" style="1"/>
    <col min="9757" max="9757" width="13.7109375" style="1" customWidth="1"/>
    <col min="9758" max="9991" width="9.140625" style="1"/>
    <col min="9992" max="9992" width="10.140625" style="1" customWidth="1"/>
    <col min="9993" max="9996" width="9.140625" style="1"/>
    <col min="9997" max="9997" width="7" style="1" customWidth="1"/>
    <col min="9998" max="9998" width="8.140625" style="1" customWidth="1"/>
    <col min="9999" max="9999" width="14.7109375" style="1" customWidth="1"/>
    <col min="10000" max="10000" width="12.28515625" style="1" customWidth="1"/>
    <col min="10001" max="10001" width="16.7109375" style="1" customWidth="1"/>
    <col min="10002" max="10002" width="13.85546875" style="1" customWidth="1"/>
    <col min="10003" max="10003" width="6.28515625" style="1" customWidth="1"/>
    <col min="10004" max="10004" width="12.7109375" style="1" customWidth="1"/>
    <col min="10005" max="10005" width="6.28515625" style="1" customWidth="1"/>
    <col min="10006" max="10006" width="13.28515625" style="1" customWidth="1"/>
    <col min="10007" max="10007" width="9.140625" style="1"/>
    <col min="10008" max="10008" width="13.28515625" style="1" customWidth="1"/>
    <col min="10009" max="10009" width="9.140625" style="1"/>
    <col min="10010" max="10010" width="13" style="1" customWidth="1"/>
    <col min="10011" max="10012" width="9.140625" style="1"/>
    <col min="10013" max="10013" width="13.7109375" style="1" customWidth="1"/>
    <col min="10014" max="10247" width="9.140625" style="1"/>
    <col min="10248" max="10248" width="10.140625" style="1" customWidth="1"/>
    <col min="10249" max="10252" width="9.140625" style="1"/>
    <col min="10253" max="10253" width="7" style="1" customWidth="1"/>
    <col min="10254" max="10254" width="8.140625" style="1" customWidth="1"/>
    <col min="10255" max="10255" width="14.7109375" style="1" customWidth="1"/>
    <col min="10256" max="10256" width="12.28515625" style="1" customWidth="1"/>
    <col min="10257" max="10257" width="16.7109375" style="1" customWidth="1"/>
    <col min="10258" max="10258" width="13.85546875" style="1" customWidth="1"/>
    <col min="10259" max="10259" width="6.28515625" style="1" customWidth="1"/>
    <col min="10260" max="10260" width="12.7109375" style="1" customWidth="1"/>
    <col min="10261" max="10261" width="6.28515625" style="1" customWidth="1"/>
    <col min="10262" max="10262" width="13.28515625" style="1" customWidth="1"/>
    <col min="10263" max="10263" width="9.140625" style="1"/>
    <col min="10264" max="10264" width="13.28515625" style="1" customWidth="1"/>
    <col min="10265" max="10265" width="9.140625" style="1"/>
    <col min="10266" max="10266" width="13" style="1" customWidth="1"/>
    <col min="10267" max="10268" width="9.140625" style="1"/>
    <col min="10269" max="10269" width="13.7109375" style="1" customWidth="1"/>
    <col min="10270" max="10503" width="9.140625" style="1"/>
    <col min="10504" max="10504" width="10.140625" style="1" customWidth="1"/>
    <col min="10505" max="10508" width="9.140625" style="1"/>
    <col min="10509" max="10509" width="7" style="1" customWidth="1"/>
    <col min="10510" max="10510" width="8.140625" style="1" customWidth="1"/>
    <col min="10511" max="10511" width="14.7109375" style="1" customWidth="1"/>
    <col min="10512" max="10512" width="12.28515625" style="1" customWidth="1"/>
    <col min="10513" max="10513" width="16.7109375" style="1" customWidth="1"/>
    <col min="10514" max="10514" width="13.85546875" style="1" customWidth="1"/>
    <col min="10515" max="10515" width="6.28515625" style="1" customWidth="1"/>
    <col min="10516" max="10516" width="12.7109375" style="1" customWidth="1"/>
    <col min="10517" max="10517" width="6.28515625" style="1" customWidth="1"/>
    <col min="10518" max="10518" width="13.28515625" style="1" customWidth="1"/>
    <col min="10519" max="10519" width="9.140625" style="1"/>
    <col min="10520" max="10520" width="13.28515625" style="1" customWidth="1"/>
    <col min="10521" max="10521" width="9.140625" style="1"/>
    <col min="10522" max="10522" width="13" style="1" customWidth="1"/>
    <col min="10523" max="10524" width="9.140625" style="1"/>
    <col min="10525" max="10525" width="13.7109375" style="1" customWidth="1"/>
    <col min="10526" max="10759" width="9.140625" style="1"/>
    <col min="10760" max="10760" width="10.140625" style="1" customWidth="1"/>
    <col min="10761" max="10764" width="9.140625" style="1"/>
    <col min="10765" max="10765" width="7" style="1" customWidth="1"/>
    <col min="10766" max="10766" width="8.140625" style="1" customWidth="1"/>
    <col min="10767" max="10767" width="14.7109375" style="1" customWidth="1"/>
    <col min="10768" max="10768" width="12.28515625" style="1" customWidth="1"/>
    <col min="10769" max="10769" width="16.7109375" style="1" customWidth="1"/>
    <col min="10770" max="10770" width="13.85546875" style="1" customWidth="1"/>
    <col min="10771" max="10771" width="6.28515625" style="1" customWidth="1"/>
    <col min="10772" max="10772" width="12.7109375" style="1" customWidth="1"/>
    <col min="10773" max="10773" width="6.28515625" style="1" customWidth="1"/>
    <col min="10774" max="10774" width="13.28515625" style="1" customWidth="1"/>
    <col min="10775" max="10775" width="9.140625" style="1"/>
    <col min="10776" max="10776" width="13.28515625" style="1" customWidth="1"/>
    <col min="10777" max="10777" width="9.140625" style="1"/>
    <col min="10778" max="10778" width="13" style="1" customWidth="1"/>
    <col min="10779" max="10780" width="9.140625" style="1"/>
    <col min="10781" max="10781" width="13.7109375" style="1" customWidth="1"/>
    <col min="10782" max="11015" width="9.140625" style="1"/>
    <col min="11016" max="11016" width="10.140625" style="1" customWidth="1"/>
    <col min="11017" max="11020" width="9.140625" style="1"/>
    <col min="11021" max="11021" width="7" style="1" customWidth="1"/>
    <col min="11022" max="11022" width="8.140625" style="1" customWidth="1"/>
    <col min="11023" max="11023" width="14.7109375" style="1" customWidth="1"/>
    <col min="11024" max="11024" width="12.28515625" style="1" customWidth="1"/>
    <col min="11025" max="11025" width="16.7109375" style="1" customWidth="1"/>
    <col min="11026" max="11026" width="13.85546875" style="1" customWidth="1"/>
    <col min="11027" max="11027" width="6.28515625" style="1" customWidth="1"/>
    <col min="11028" max="11028" width="12.7109375" style="1" customWidth="1"/>
    <col min="11029" max="11029" width="6.28515625" style="1" customWidth="1"/>
    <col min="11030" max="11030" width="13.28515625" style="1" customWidth="1"/>
    <col min="11031" max="11031" width="9.140625" style="1"/>
    <col min="11032" max="11032" width="13.28515625" style="1" customWidth="1"/>
    <col min="11033" max="11033" width="9.140625" style="1"/>
    <col min="11034" max="11034" width="13" style="1" customWidth="1"/>
    <col min="11035" max="11036" width="9.140625" style="1"/>
    <col min="11037" max="11037" width="13.7109375" style="1" customWidth="1"/>
    <col min="11038" max="11271" width="9.140625" style="1"/>
    <col min="11272" max="11272" width="10.140625" style="1" customWidth="1"/>
    <col min="11273" max="11276" width="9.140625" style="1"/>
    <col min="11277" max="11277" width="7" style="1" customWidth="1"/>
    <col min="11278" max="11278" width="8.140625" style="1" customWidth="1"/>
    <col min="11279" max="11279" width="14.7109375" style="1" customWidth="1"/>
    <col min="11280" max="11280" width="12.28515625" style="1" customWidth="1"/>
    <col min="11281" max="11281" width="16.7109375" style="1" customWidth="1"/>
    <col min="11282" max="11282" width="13.85546875" style="1" customWidth="1"/>
    <col min="11283" max="11283" width="6.28515625" style="1" customWidth="1"/>
    <col min="11284" max="11284" width="12.7109375" style="1" customWidth="1"/>
    <col min="11285" max="11285" width="6.28515625" style="1" customWidth="1"/>
    <col min="11286" max="11286" width="13.28515625" style="1" customWidth="1"/>
    <col min="11287" max="11287" width="9.140625" style="1"/>
    <col min="11288" max="11288" width="13.28515625" style="1" customWidth="1"/>
    <col min="11289" max="11289" width="9.140625" style="1"/>
    <col min="11290" max="11290" width="13" style="1" customWidth="1"/>
    <col min="11291" max="11292" width="9.140625" style="1"/>
    <col min="11293" max="11293" width="13.7109375" style="1" customWidth="1"/>
    <col min="11294" max="11527" width="9.140625" style="1"/>
    <col min="11528" max="11528" width="10.140625" style="1" customWidth="1"/>
    <col min="11529" max="11532" width="9.140625" style="1"/>
    <col min="11533" max="11533" width="7" style="1" customWidth="1"/>
    <col min="11534" max="11534" width="8.140625" style="1" customWidth="1"/>
    <col min="11535" max="11535" width="14.7109375" style="1" customWidth="1"/>
    <col min="11536" max="11536" width="12.28515625" style="1" customWidth="1"/>
    <col min="11537" max="11537" width="16.7109375" style="1" customWidth="1"/>
    <col min="11538" max="11538" width="13.85546875" style="1" customWidth="1"/>
    <col min="11539" max="11539" width="6.28515625" style="1" customWidth="1"/>
    <col min="11540" max="11540" width="12.7109375" style="1" customWidth="1"/>
    <col min="11541" max="11541" width="6.28515625" style="1" customWidth="1"/>
    <col min="11542" max="11542" width="13.28515625" style="1" customWidth="1"/>
    <col min="11543" max="11543" width="9.140625" style="1"/>
    <col min="11544" max="11544" width="13.28515625" style="1" customWidth="1"/>
    <col min="11545" max="11545" width="9.140625" style="1"/>
    <col min="11546" max="11546" width="13" style="1" customWidth="1"/>
    <col min="11547" max="11548" width="9.140625" style="1"/>
    <col min="11549" max="11549" width="13.7109375" style="1" customWidth="1"/>
    <col min="11550" max="11783" width="9.140625" style="1"/>
    <col min="11784" max="11784" width="10.140625" style="1" customWidth="1"/>
    <col min="11785" max="11788" width="9.140625" style="1"/>
    <col min="11789" max="11789" width="7" style="1" customWidth="1"/>
    <col min="11790" max="11790" width="8.140625" style="1" customWidth="1"/>
    <col min="11791" max="11791" width="14.7109375" style="1" customWidth="1"/>
    <col min="11792" max="11792" width="12.28515625" style="1" customWidth="1"/>
    <col min="11793" max="11793" width="16.7109375" style="1" customWidth="1"/>
    <col min="11794" max="11794" width="13.85546875" style="1" customWidth="1"/>
    <col min="11795" max="11795" width="6.28515625" style="1" customWidth="1"/>
    <col min="11796" max="11796" width="12.7109375" style="1" customWidth="1"/>
    <col min="11797" max="11797" width="6.28515625" style="1" customWidth="1"/>
    <col min="11798" max="11798" width="13.28515625" style="1" customWidth="1"/>
    <col min="11799" max="11799" width="9.140625" style="1"/>
    <col min="11800" max="11800" width="13.28515625" style="1" customWidth="1"/>
    <col min="11801" max="11801" width="9.140625" style="1"/>
    <col min="11802" max="11802" width="13" style="1" customWidth="1"/>
    <col min="11803" max="11804" width="9.140625" style="1"/>
    <col min="11805" max="11805" width="13.7109375" style="1" customWidth="1"/>
    <col min="11806" max="12039" width="9.140625" style="1"/>
    <col min="12040" max="12040" width="10.140625" style="1" customWidth="1"/>
    <col min="12041" max="12044" width="9.140625" style="1"/>
    <col min="12045" max="12045" width="7" style="1" customWidth="1"/>
    <col min="12046" max="12046" width="8.140625" style="1" customWidth="1"/>
    <col min="12047" max="12047" width="14.7109375" style="1" customWidth="1"/>
    <col min="12048" max="12048" width="12.28515625" style="1" customWidth="1"/>
    <col min="12049" max="12049" width="16.7109375" style="1" customWidth="1"/>
    <col min="12050" max="12050" width="13.85546875" style="1" customWidth="1"/>
    <col min="12051" max="12051" width="6.28515625" style="1" customWidth="1"/>
    <col min="12052" max="12052" width="12.7109375" style="1" customWidth="1"/>
    <col min="12053" max="12053" width="6.28515625" style="1" customWidth="1"/>
    <col min="12054" max="12054" width="13.28515625" style="1" customWidth="1"/>
    <col min="12055" max="12055" width="9.140625" style="1"/>
    <col min="12056" max="12056" width="13.28515625" style="1" customWidth="1"/>
    <col min="12057" max="12057" width="9.140625" style="1"/>
    <col min="12058" max="12058" width="13" style="1" customWidth="1"/>
    <col min="12059" max="12060" width="9.140625" style="1"/>
    <col min="12061" max="12061" width="13.7109375" style="1" customWidth="1"/>
    <col min="12062" max="12295" width="9.140625" style="1"/>
    <col min="12296" max="12296" width="10.140625" style="1" customWidth="1"/>
    <col min="12297" max="12300" width="9.140625" style="1"/>
    <col min="12301" max="12301" width="7" style="1" customWidth="1"/>
    <col min="12302" max="12302" width="8.140625" style="1" customWidth="1"/>
    <col min="12303" max="12303" width="14.7109375" style="1" customWidth="1"/>
    <col min="12304" max="12304" width="12.28515625" style="1" customWidth="1"/>
    <col min="12305" max="12305" width="16.7109375" style="1" customWidth="1"/>
    <col min="12306" max="12306" width="13.85546875" style="1" customWidth="1"/>
    <col min="12307" max="12307" width="6.28515625" style="1" customWidth="1"/>
    <col min="12308" max="12308" width="12.7109375" style="1" customWidth="1"/>
    <col min="12309" max="12309" width="6.28515625" style="1" customWidth="1"/>
    <col min="12310" max="12310" width="13.28515625" style="1" customWidth="1"/>
    <col min="12311" max="12311" width="9.140625" style="1"/>
    <col min="12312" max="12312" width="13.28515625" style="1" customWidth="1"/>
    <col min="12313" max="12313" width="9.140625" style="1"/>
    <col min="12314" max="12314" width="13" style="1" customWidth="1"/>
    <col min="12315" max="12316" width="9.140625" style="1"/>
    <col min="12317" max="12317" width="13.7109375" style="1" customWidth="1"/>
    <col min="12318" max="12551" width="9.140625" style="1"/>
    <col min="12552" max="12552" width="10.140625" style="1" customWidth="1"/>
    <col min="12553" max="12556" width="9.140625" style="1"/>
    <col min="12557" max="12557" width="7" style="1" customWidth="1"/>
    <col min="12558" max="12558" width="8.140625" style="1" customWidth="1"/>
    <col min="12559" max="12559" width="14.7109375" style="1" customWidth="1"/>
    <col min="12560" max="12560" width="12.28515625" style="1" customWidth="1"/>
    <col min="12561" max="12561" width="16.7109375" style="1" customWidth="1"/>
    <col min="12562" max="12562" width="13.85546875" style="1" customWidth="1"/>
    <col min="12563" max="12563" width="6.28515625" style="1" customWidth="1"/>
    <col min="12564" max="12564" width="12.7109375" style="1" customWidth="1"/>
    <col min="12565" max="12565" width="6.28515625" style="1" customWidth="1"/>
    <col min="12566" max="12566" width="13.28515625" style="1" customWidth="1"/>
    <col min="12567" max="12567" width="9.140625" style="1"/>
    <col min="12568" max="12568" width="13.28515625" style="1" customWidth="1"/>
    <col min="12569" max="12569" width="9.140625" style="1"/>
    <col min="12570" max="12570" width="13" style="1" customWidth="1"/>
    <col min="12571" max="12572" width="9.140625" style="1"/>
    <col min="12573" max="12573" width="13.7109375" style="1" customWidth="1"/>
    <col min="12574" max="12807" width="9.140625" style="1"/>
    <col min="12808" max="12808" width="10.140625" style="1" customWidth="1"/>
    <col min="12809" max="12812" width="9.140625" style="1"/>
    <col min="12813" max="12813" width="7" style="1" customWidth="1"/>
    <col min="12814" max="12814" width="8.140625" style="1" customWidth="1"/>
    <col min="12815" max="12815" width="14.7109375" style="1" customWidth="1"/>
    <col min="12816" max="12816" width="12.28515625" style="1" customWidth="1"/>
    <col min="12817" max="12817" width="16.7109375" style="1" customWidth="1"/>
    <col min="12818" max="12818" width="13.85546875" style="1" customWidth="1"/>
    <col min="12819" max="12819" width="6.28515625" style="1" customWidth="1"/>
    <col min="12820" max="12820" width="12.7109375" style="1" customWidth="1"/>
    <col min="12821" max="12821" width="6.28515625" style="1" customWidth="1"/>
    <col min="12822" max="12822" width="13.28515625" style="1" customWidth="1"/>
    <col min="12823" max="12823" width="9.140625" style="1"/>
    <col min="12824" max="12824" width="13.28515625" style="1" customWidth="1"/>
    <col min="12825" max="12825" width="9.140625" style="1"/>
    <col min="12826" max="12826" width="13" style="1" customWidth="1"/>
    <col min="12827" max="12828" width="9.140625" style="1"/>
    <col min="12829" max="12829" width="13.7109375" style="1" customWidth="1"/>
    <col min="12830" max="13063" width="9.140625" style="1"/>
    <col min="13064" max="13064" width="10.140625" style="1" customWidth="1"/>
    <col min="13065" max="13068" width="9.140625" style="1"/>
    <col min="13069" max="13069" width="7" style="1" customWidth="1"/>
    <col min="13070" max="13070" width="8.140625" style="1" customWidth="1"/>
    <col min="13071" max="13071" width="14.7109375" style="1" customWidth="1"/>
    <col min="13072" max="13072" width="12.28515625" style="1" customWidth="1"/>
    <col min="13073" max="13073" width="16.7109375" style="1" customWidth="1"/>
    <col min="13074" max="13074" width="13.85546875" style="1" customWidth="1"/>
    <col min="13075" max="13075" width="6.28515625" style="1" customWidth="1"/>
    <col min="13076" max="13076" width="12.7109375" style="1" customWidth="1"/>
    <col min="13077" max="13077" width="6.28515625" style="1" customWidth="1"/>
    <col min="13078" max="13078" width="13.28515625" style="1" customWidth="1"/>
    <col min="13079" max="13079" width="9.140625" style="1"/>
    <col min="13080" max="13080" width="13.28515625" style="1" customWidth="1"/>
    <col min="13081" max="13081" width="9.140625" style="1"/>
    <col min="13082" max="13082" width="13" style="1" customWidth="1"/>
    <col min="13083" max="13084" width="9.140625" style="1"/>
    <col min="13085" max="13085" width="13.7109375" style="1" customWidth="1"/>
    <col min="13086" max="13319" width="9.140625" style="1"/>
    <col min="13320" max="13320" width="10.140625" style="1" customWidth="1"/>
    <col min="13321" max="13324" width="9.140625" style="1"/>
    <col min="13325" max="13325" width="7" style="1" customWidth="1"/>
    <col min="13326" max="13326" width="8.140625" style="1" customWidth="1"/>
    <col min="13327" max="13327" width="14.7109375" style="1" customWidth="1"/>
    <col min="13328" max="13328" width="12.28515625" style="1" customWidth="1"/>
    <col min="13329" max="13329" width="16.7109375" style="1" customWidth="1"/>
    <col min="13330" max="13330" width="13.85546875" style="1" customWidth="1"/>
    <col min="13331" max="13331" width="6.28515625" style="1" customWidth="1"/>
    <col min="13332" max="13332" width="12.7109375" style="1" customWidth="1"/>
    <col min="13333" max="13333" width="6.28515625" style="1" customWidth="1"/>
    <col min="13334" max="13334" width="13.28515625" style="1" customWidth="1"/>
    <col min="13335" max="13335" width="9.140625" style="1"/>
    <col min="13336" max="13336" width="13.28515625" style="1" customWidth="1"/>
    <col min="13337" max="13337" width="9.140625" style="1"/>
    <col min="13338" max="13338" width="13" style="1" customWidth="1"/>
    <col min="13339" max="13340" width="9.140625" style="1"/>
    <col min="13341" max="13341" width="13.7109375" style="1" customWidth="1"/>
    <col min="13342" max="13575" width="9.140625" style="1"/>
    <col min="13576" max="13576" width="10.140625" style="1" customWidth="1"/>
    <col min="13577" max="13580" width="9.140625" style="1"/>
    <col min="13581" max="13581" width="7" style="1" customWidth="1"/>
    <col min="13582" max="13582" width="8.140625" style="1" customWidth="1"/>
    <col min="13583" max="13583" width="14.7109375" style="1" customWidth="1"/>
    <col min="13584" max="13584" width="12.28515625" style="1" customWidth="1"/>
    <col min="13585" max="13585" width="16.7109375" style="1" customWidth="1"/>
    <col min="13586" max="13586" width="13.85546875" style="1" customWidth="1"/>
    <col min="13587" max="13587" width="6.28515625" style="1" customWidth="1"/>
    <col min="13588" max="13588" width="12.7109375" style="1" customWidth="1"/>
    <col min="13589" max="13589" width="6.28515625" style="1" customWidth="1"/>
    <col min="13590" max="13590" width="13.28515625" style="1" customWidth="1"/>
    <col min="13591" max="13591" width="9.140625" style="1"/>
    <col min="13592" max="13592" width="13.28515625" style="1" customWidth="1"/>
    <col min="13593" max="13593" width="9.140625" style="1"/>
    <col min="13594" max="13594" width="13" style="1" customWidth="1"/>
    <col min="13595" max="13596" width="9.140625" style="1"/>
    <col min="13597" max="13597" width="13.7109375" style="1" customWidth="1"/>
    <col min="13598" max="13831" width="9.140625" style="1"/>
    <col min="13832" max="13832" width="10.140625" style="1" customWidth="1"/>
    <col min="13833" max="13836" width="9.140625" style="1"/>
    <col min="13837" max="13837" width="7" style="1" customWidth="1"/>
    <col min="13838" max="13838" width="8.140625" style="1" customWidth="1"/>
    <col min="13839" max="13839" width="14.7109375" style="1" customWidth="1"/>
    <col min="13840" max="13840" width="12.28515625" style="1" customWidth="1"/>
    <col min="13841" max="13841" width="16.7109375" style="1" customWidth="1"/>
    <col min="13842" max="13842" width="13.85546875" style="1" customWidth="1"/>
    <col min="13843" max="13843" width="6.28515625" style="1" customWidth="1"/>
    <col min="13844" max="13844" width="12.7109375" style="1" customWidth="1"/>
    <col min="13845" max="13845" width="6.28515625" style="1" customWidth="1"/>
    <col min="13846" max="13846" width="13.28515625" style="1" customWidth="1"/>
    <col min="13847" max="13847" width="9.140625" style="1"/>
    <col min="13848" max="13848" width="13.28515625" style="1" customWidth="1"/>
    <col min="13849" max="13849" width="9.140625" style="1"/>
    <col min="13850" max="13850" width="13" style="1" customWidth="1"/>
    <col min="13851" max="13852" width="9.140625" style="1"/>
    <col min="13853" max="13853" width="13.7109375" style="1" customWidth="1"/>
    <col min="13854" max="14087" width="9.140625" style="1"/>
    <col min="14088" max="14088" width="10.140625" style="1" customWidth="1"/>
    <col min="14089" max="14092" width="9.140625" style="1"/>
    <col min="14093" max="14093" width="7" style="1" customWidth="1"/>
    <col min="14094" max="14094" width="8.140625" style="1" customWidth="1"/>
    <col min="14095" max="14095" width="14.7109375" style="1" customWidth="1"/>
    <col min="14096" max="14096" width="12.28515625" style="1" customWidth="1"/>
    <col min="14097" max="14097" width="16.7109375" style="1" customWidth="1"/>
    <col min="14098" max="14098" width="13.85546875" style="1" customWidth="1"/>
    <col min="14099" max="14099" width="6.28515625" style="1" customWidth="1"/>
    <col min="14100" max="14100" width="12.7109375" style="1" customWidth="1"/>
    <col min="14101" max="14101" width="6.28515625" style="1" customWidth="1"/>
    <col min="14102" max="14102" width="13.28515625" style="1" customWidth="1"/>
    <col min="14103" max="14103" width="9.140625" style="1"/>
    <col min="14104" max="14104" width="13.28515625" style="1" customWidth="1"/>
    <col min="14105" max="14105" width="9.140625" style="1"/>
    <col min="14106" max="14106" width="13" style="1" customWidth="1"/>
    <col min="14107" max="14108" width="9.140625" style="1"/>
    <col min="14109" max="14109" width="13.7109375" style="1" customWidth="1"/>
    <col min="14110" max="14343" width="9.140625" style="1"/>
    <col min="14344" max="14344" width="10.140625" style="1" customWidth="1"/>
    <col min="14345" max="14348" width="9.140625" style="1"/>
    <col min="14349" max="14349" width="7" style="1" customWidth="1"/>
    <col min="14350" max="14350" width="8.140625" style="1" customWidth="1"/>
    <col min="14351" max="14351" width="14.7109375" style="1" customWidth="1"/>
    <col min="14352" max="14352" width="12.28515625" style="1" customWidth="1"/>
    <col min="14353" max="14353" width="16.7109375" style="1" customWidth="1"/>
    <col min="14354" max="14354" width="13.85546875" style="1" customWidth="1"/>
    <col min="14355" max="14355" width="6.28515625" style="1" customWidth="1"/>
    <col min="14356" max="14356" width="12.7109375" style="1" customWidth="1"/>
    <col min="14357" max="14357" width="6.28515625" style="1" customWidth="1"/>
    <col min="14358" max="14358" width="13.28515625" style="1" customWidth="1"/>
    <col min="14359" max="14359" width="9.140625" style="1"/>
    <col min="14360" max="14360" width="13.28515625" style="1" customWidth="1"/>
    <col min="14361" max="14361" width="9.140625" style="1"/>
    <col min="14362" max="14362" width="13" style="1" customWidth="1"/>
    <col min="14363" max="14364" width="9.140625" style="1"/>
    <col min="14365" max="14365" width="13.7109375" style="1" customWidth="1"/>
    <col min="14366" max="14599" width="9.140625" style="1"/>
    <col min="14600" max="14600" width="10.140625" style="1" customWidth="1"/>
    <col min="14601" max="14604" width="9.140625" style="1"/>
    <col min="14605" max="14605" width="7" style="1" customWidth="1"/>
    <col min="14606" max="14606" width="8.140625" style="1" customWidth="1"/>
    <col min="14607" max="14607" width="14.7109375" style="1" customWidth="1"/>
    <col min="14608" max="14608" width="12.28515625" style="1" customWidth="1"/>
    <col min="14609" max="14609" width="16.7109375" style="1" customWidth="1"/>
    <col min="14610" max="14610" width="13.85546875" style="1" customWidth="1"/>
    <col min="14611" max="14611" width="6.28515625" style="1" customWidth="1"/>
    <col min="14612" max="14612" width="12.7109375" style="1" customWidth="1"/>
    <col min="14613" max="14613" width="6.28515625" style="1" customWidth="1"/>
    <col min="14614" max="14614" width="13.28515625" style="1" customWidth="1"/>
    <col min="14615" max="14615" width="9.140625" style="1"/>
    <col min="14616" max="14616" width="13.28515625" style="1" customWidth="1"/>
    <col min="14617" max="14617" width="9.140625" style="1"/>
    <col min="14618" max="14618" width="13" style="1" customWidth="1"/>
    <col min="14619" max="14620" width="9.140625" style="1"/>
    <col min="14621" max="14621" width="13.7109375" style="1" customWidth="1"/>
    <col min="14622" max="14855" width="9.140625" style="1"/>
    <col min="14856" max="14856" width="10.140625" style="1" customWidth="1"/>
    <col min="14857" max="14860" width="9.140625" style="1"/>
    <col min="14861" max="14861" width="7" style="1" customWidth="1"/>
    <col min="14862" max="14862" width="8.140625" style="1" customWidth="1"/>
    <col min="14863" max="14863" width="14.7109375" style="1" customWidth="1"/>
    <col min="14864" max="14864" width="12.28515625" style="1" customWidth="1"/>
    <col min="14865" max="14865" width="16.7109375" style="1" customWidth="1"/>
    <col min="14866" max="14866" width="13.85546875" style="1" customWidth="1"/>
    <col min="14867" max="14867" width="6.28515625" style="1" customWidth="1"/>
    <col min="14868" max="14868" width="12.7109375" style="1" customWidth="1"/>
    <col min="14869" max="14869" width="6.28515625" style="1" customWidth="1"/>
    <col min="14870" max="14870" width="13.28515625" style="1" customWidth="1"/>
    <col min="14871" max="14871" width="9.140625" style="1"/>
    <col min="14872" max="14872" width="13.28515625" style="1" customWidth="1"/>
    <col min="14873" max="14873" width="9.140625" style="1"/>
    <col min="14874" max="14874" width="13" style="1" customWidth="1"/>
    <col min="14875" max="14876" width="9.140625" style="1"/>
    <col min="14877" max="14877" width="13.7109375" style="1" customWidth="1"/>
    <col min="14878" max="15111" width="9.140625" style="1"/>
    <col min="15112" max="15112" width="10.140625" style="1" customWidth="1"/>
    <col min="15113" max="15116" width="9.140625" style="1"/>
    <col min="15117" max="15117" width="7" style="1" customWidth="1"/>
    <col min="15118" max="15118" width="8.140625" style="1" customWidth="1"/>
    <col min="15119" max="15119" width="14.7109375" style="1" customWidth="1"/>
    <col min="15120" max="15120" width="12.28515625" style="1" customWidth="1"/>
    <col min="15121" max="15121" width="16.7109375" style="1" customWidth="1"/>
    <col min="15122" max="15122" width="13.85546875" style="1" customWidth="1"/>
    <col min="15123" max="15123" width="6.28515625" style="1" customWidth="1"/>
    <col min="15124" max="15124" width="12.7109375" style="1" customWidth="1"/>
    <col min="15125" max="15125" width="6.28515625" style="1" customWidth="1"/>
    <col min="15126" max="15126" width="13.28515625" style="1" customWidth="1"/>
    <col min="15127" max="15127" width="9.140625" style="1"/>
    <col min="15128" max="15128" width="13.28515625" style="1" customWidth="1"/>
    <col min="15129" max="15129" width="9.140625" style="1"/>
    <col min="15130" max="15130" width="13" style="1" customWidth="1"/>
    <col min="15131" max="15132" width="9.140625" style="1"/>
    <col min="15133" max="15133" width="13.7109375" style="1" customWidth="1"/>
    <col min="15134" max="15367" width="9.140625" style="1"/>
    <col min="15368" max="15368" width="10.140625" style="1" customWidth="1"/>
    <col min="15369" max="15372" width="9.140625" style="1"/>
    <col min="15373" max="15373" width="7" style="1" customWidth="1"/>
    <col min="15374" max="15374" width="8.140625" style="1" customWidth="1"/>
    <col min="15375" max="15375" width="14.7109375" style="1" customWidth="1"/>
    <col min="15376" max="15376" width="12.28515625" style="1" customWidth="1"/>
    <col min="15377" max="15377" width="16.7109375" style="1" customWidth="1"/>
    <col min="15378" max="15378" width="13.85546875" style="1" customWidth="1"/>
    <col min="15379" max="15379" width="6.28515625" style="1" customWidth="1"/>
    <col min="15380" max="15380" width="12.7109375" style="1" customWidth="1"/>
    <col min="15381" max="15381" width="6.28515625" style="1" customWidth="1"/>
    <col min="15382" max="15382" width="13.28515625" style="1" customWidth="1"/>
    <col min="15383" max="15383" width="9.140625" style="1"/>
    <col min="15384" max="15384" width="13.28515625" style="1" customWidth="1"/>
    <col min="15385" max="15385" width="9.140625" style="1"/>
    <col min="15386" max="15386" width="13" style="1" customWidth="1"/>
    <col min="15387" max="15388" width="9.140625" style="1"/>
    <col min="15389" max="15389" width="13.7109375" style="1" customWidth="1"/>
    <col min="15390" max="15623" width="9.140625" style="1"/>
    <col min="15624" max="15624" width="10.140625" style="1" customWidth="1"/>
    <col min="15625" max="15628" width="9.140625" style="1"/>
    <col min="15629" max="15629" width="7" style="1" customWidth="1"/>
    <col min="15630" max="15630" width="8.140625" style="1" customWidth="1"/>
    <col min="15631" max="15631" width="14.7109375" style="1" customWidth="1"/>
    <col min="15632" max="15632" width="12.28515625" style="1" customWidth="1"/>
    <col min="15633" max="15633" width="16.7109375" style="1" customWidth="1"/>
    <col min="15634" max="15634" width="13.85546875" style="1" customWidth="1"/>
    <col min="15635" max="15635" width="6.28515625" style="1" customWidth="1"/>
    <col min="15636" max="15636" width="12.7109375" style="1" customWidth="1"/>
    <col min="15637" max="15637" width="6.28515625" style="1" customWidth="1"/>
    <col min="15638" max="15638" width="13.28515625" style="1" customWidth="1"/>
    <col min="15639" max="15639" width="9.140625" style="1"/>
    <col min="15640" max="15640" width="13.28515625" style="1" customWidth="1"/>
    <col min="15641" max="15641" width="9.140625" style="1"/>
    <col min="15642" max="15642" width="13" style="1" customWidth="1"/>
    <col min="15643" max="15644" width="9.140625" style="1"/>
    <col min="15645" max="15645" width="13.7109375" style="1" customWidth="1"/>
    <col min="15646" max="15879" width="9.140625" style="1"/>
    <col min="15880" max="15880" width="10.140625" style="1" customWidth="1"/>
    <col min="15881" max="15884" width="9.140625" style="1"/>
    <col min="15885" max="15885" width="7" style="1" customWidth="1"/>
    <col min="15886" max="15886" width="8.140625" style="1" customWidth="1"/>
    <col min="15887" max="15887" width="14.7109375" style="1" customWidth="1"/>
    <col min="15888" max="15888" width="12.28515625" style="1" customWidth="1"/>
    <col min="15889" max="15889" width="16.7109375" style="1" customWidth="1"/>
    <col min="15890" max="15890" width="13.85546875" style="1" customWidth="1"/>
    <col min="15891" max="15891" width="6.28515625" style="1" customWidth="1"/>
    <col min="15892" max="15892" width="12.7109375" style="1" customWidth="1"/>
    <col min="15893" max="15893" width="6.28515625" style="1" customWidth="1"/>
    <col min="15894" max="15894" width="13.28515625" style="1" customWidth="1"/>
    <col min="15895" max="15895" width="9.140625" style="1"/>
    <col min="15896" max="15896" width="13.28515625" style="1" customWidth="1"/>
    <col min="15897" max="15897" width="9.140625" style="1"/>
    <col min="15898" max="15898" width="13" style="1" customWidth="1"/>
    <col min="15899" max="15900" width="9.140625" style="1"/>
    <col min="15901" max="15901" width="13.7109375" style="1" customWidth="1"/>
    <col min="15902" max="16135" width="9.140625" style="1"/>
    <col min="16136" max="16136" width="10.140625" style="1" customWidth="1"/>
    <col min="16137" max="16140" width="9.140625" style="1"/>
    <col min="16141" max="16141" width="7" style="1" customWidth="1"/>
    <col min="16142" max="16142" width="8.140625" style="1" customWidth="1"/>
    <col min="16143" max="16143" width="14.7109375" style="1" customWidth="1"/>
    <col min="16144" max="16144" width="12.28515625" style="1" customWidth="1"/>
    <col min="16145" max="16145" width="16.7109375" style="1" customWidth="1"/>
    <col min="16146" max="16146" width="13.85546875" style="1" customWidth="1"/>
    <col min="16147" max="16147" width="6.28515625" style="1" customWidth="1"/>
    <col min="16148" max="16148" width="12.7109375" style="1" customWidth="1"/>
    <col min="16149" max="16149" width="6.28515625" style="1" customWidth="1"/>
    <col min="16150" max="16150" width="13.28515625" style="1" customWidth="1"/>
    <col min="16151" max="16151" width="9.140625" style="1"/>
    <col min="16152" max="16152" width="13.28515625" style="1" customWidth="1"/>
    <col min="16153" max="16153" width="9.140625" style="1"/>
    <col min="16154" max="16154" width="13" style="1" customWidth="1"/>
    <col min="16155" max="16156" width="9.140625" style="1"/>
    <col min="16157" max="16157" width="13.7109375" style="1" customWidth="1"/>
    <col min="16158" max="16384" width="9.140625" style="1"/>
  </cols>
  <sheetData>
    <row r="1" spans="2:33" x14ac:dyDescent="0.25">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2:33" x14ac:dyDescent="0.25">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3" x14ac:dyDescent="0.2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spans="2:33" x14ac:dyDescent="0.2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2:33" x14ac:dyDescent="0.25">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x14ac:dyDescent="0.2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2:33" x14ac:dyDescent="0.2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row>
    <row r="8" spans="2:33" x14ac:dyDescent="0.2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2:33" x14ac:dyDescent="0.25">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row>
    <row r="10" spans="2:33" x14ac:dyDescent="0.2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row>
    <row r="11" spans="2:33" x14ac:dyDescent="0.2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row>
    <row r="12" spans="2:33" x14ac:dyDescent="0.2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row>
    <row r="13" spans="2:33" x14ac:dyDescent="0.2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2:33" ht="15" customHeight="1"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2:33" ht="15" customHeight="1" x14ac:dyDescent="0.25">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row>
    <row r="16" spans="2:33" ht="15" customHeight="1" x14ac:dyDescent="0.25">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row>
    <row r="17" spans="2:33" ht="15" customHeight="1"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row>
    <row r="18" spans="2:33" ht="15" customHeight="1" x14ac:dyDescent="0.2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row>
    <row r="19" spans="2:33" x14ac:dyDescent="0.2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row>
    <row r="20" spans="2:33" ht="14.45" customHeight="1" x14ac:dyDescent="0.2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2:33" ht="15.75" customHeight="1" x14ac:dyDescent="0.25">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row>
    <row r="22" spans="2:33" ht="15" customHeight="1" x14ac:dyDescent="0.25">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row>
    <row r="23" spans="2:33" ht="15" customHeight="1" x14ac:dyDescent="0.2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row>
    <row r="24" spans="2:33" ht="15" customHeight="1" x14ac:dyDescent="0.2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2:33" ht="15" customHeight="1" x14ac:dyDescent="0.2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spans="2:33" ht="15"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row>
    <row r="27" spans="2:33" ht="15" customHeight="1" x14ac:dyDescent="0.25">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spans="2:33" ht="20.25" customHeight="1" x14ac:dyDescent="0.2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row>
    <row r="29" spans="2:33" ht="23.25" customHeight="1" x14ac:dyDescent="0.25">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row>
    <row r="30" spans="2:33" ht="21" customHeight="1" x14ac:dyDescent="0.25">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row>
    <row r="31" spans="2:33" ht="19.5" customHeight="1" x14ac:dyDescent="0.2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spans="2:33" ht="31.5" customHeight="1" x14ac:dyDescent="0.25">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2:33" ht="21.75" customHeight="1" x14ac:dyDescent="0.2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row>
    <row r="34" spans="2:33" ht="21" customHeight="1" x14ac:dyDescent="0.25">
      <c r="B34" s="18"/>
      <c r="C34" s="27"/>
      <c r="D34" s="27"/>
      <c r="E34" s="27"/>
      <c r="F34" s="27"/>
      <c r="G34" s="27"/>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row r="35" spans="2:33" ht="15" customHeight="1" x14ac:dyDescent="0.25">
      <c r="B35" s="18"/>
      <c r="C35" s="27"/>
      <c r="D35" s="27"/>
      <c r="E35" s="27"/>
      <c r="F35" s="27"/>
      <c r="G35" s="27"/>
      <c r="H35" s="18"/>
      <c r="I35" s="18"/>
      <c r="J35" s="27"/>
      <c r="K35" s="27"/>
      <c r="L35" s="27"/>
      <c r="M35" s="27"/>
      <c r="N35" s="18"/>
      <c r="O35" s="18"/>
      <c r="P35" s="18"/>
      <c r="Q35" s="18"/>
      <c r="R35" s="18"/>
      <c r="S35" s="18"/>
      <c r="T35" s="18"/>
      <c r="U35" s="18"/>
      <c r="V35" s="18"/>
      <c r="W35" s="18"/>
      <c r="X35" s="18"/>
      <c r="Y35" s="18"/>
      <c r="Z35" s="18"/>
      <c r="AA35" s="18"/>
      <c r="AB35" s="18"/>
      <c r="AC35" s="18"/>
      <c r="AD35" s="18"/>
      <c r="AE35" s="18"/>
      <c r="AF35" s="18"/>
      <c r="AG35" s="18"/>
    </row>
    <row r="36" spans="2:33" ht="37.5" customHeight="1" x14ac:dyDescent="0.25">
      <c r="B36" s="18"/>
      <c r="C36" s="27"/>
      <c r="D36" s="27"/>
      <c r="E36" s="27"/>
      <c r="F36" s="27"/>
      <c r="G36" s="27"/>
      <c r="H36" s="27"/>
      <c r="I36" s="27"/>
      <c r="J36" s="27"/>
      <c r="K36" s="27"/>
      <c r="L36" s="27"/>
      <c r="M36" s="27"/>
      <c r="N36" s="18"/>
      <c r="O36" s="18"/>
      <c r="P36" s="18"/>
      <c r="Q36" s="18"/>
      <c r="R36" s="18"/>
      <c r="S36" s="18"/>
      <c r="T36" s="18"/>
      <c r="U36" s="18"/>
      <c r="V36" s="18"/>
      <c r="W36" s="18"/>
      <c r="X36" s="18"/>
      <c r="Y36" s="18"/>
      <c r="Z36" s="18"/>
      <c r="AA36" s="18"/>
      <c r="AB36" s="18"/>
      <c r="AC36" s="18"/>
      <c r="AD36" s="18"/>
      <c r="AE36" s="18"/>
      <c r="AF36" s="18"/>
      <c r="AG36" s="18"/>
    </row>
    <row r="37" spans="2:33" ht="18.75" customHeight="1" x14ac:dyDescent="0.25">
      <c r="B37" s="18"/>
      <c r="C37" s="27"/>
      <c r="D37" s="27"/>
      <c r="E37" s="27"/>
      <c r="F37" s="27"/>
      <c r="G37" s="27"/>
      <c r="H37" s="29">
        <v>121</v>
      </c>
      <c r="I37" s="30"/>
      <c r="J37" s="27"/>
      <c r="K37" s="27"/>
      <c r="L37" s="27"/>
      <c r="M37" s="27"/>
      <c r="N37" s="18"/>
      <c r="O37" s="18"/>
      <c r="P37" s="18"/>
      <c r="Q37" s="18"/>
      <c r="R37" s="18"/>
      <c r="S37" s="18"/>
      <c r="T37" s="18"/>
      <c r="U37" s="18"/>
      <c r="V37" s="18"/>
      <c r="W37" s="18"/>
      <c r="X37" s="18"/>
      <c r="Y37" s="18"/>
      <c r="Z37" s="18"/>
      <c r="AA37" s="18"/>
      <c r="AB37" s="18"/>
      <c r="AC37" s="18"/>
      <c r="AD37" s="18"/>
      <c r="AE37" s="18"/>
      <c r="AF37" s="18"/>
      <c r="AG37" s="18"/>
    </row>
    <row r="38" spans="2:33" ht="36.75" customHeight="1" x14ac:dyDescent="0.25">
      <c r="B38" s="18"/>
      <c r="C38" s="27"/>
      <c r="D38" s="27"/>
      <c r="E38" s="27"/>
      <c r="F38" s="27"/>
      <c r="G38" s="27"/>
      <c r="H38" s="18"/>
      <c r="I38" s="18"/>
      <c r="J38" s="27"/>
      <c r="K38" s="27"/>
      <c r="L38" s="27"/>
      <c r="M38" s="27"/>
      <c r="N38" s="18"/>
      <c r="O38" s="18"/>
      <c r="P38" s="18"/>
      <c r="Q38" s="18"/>
      <c r="R38" s="18"/>
      <c r="S38" s="18"/>
      <c r="T38" s="18"/>
      <c r="U38" s="18"/>
      <c r="V38" s="18"/>
      <c r="W38" s="18"/>
      <c r="X38" s="18"/>
      <c r="Y38" s="18"/>
      <c r="Z38" s="18"/>
      <c r="AA38" s="18"/>
      <c r="AB38" s="18"/>
      <c r="AC38" s="18"/>
      <c r="AD38" s="18"/>
      <c r="AE38" s="18"/>
      <c r="AF38" s="18"/>
      <c r="AG38" s="18"/>
    </row>
    <row r="39" spans="2:33" ht="21" customHeight="1" x14ac:dyDescent="0.25">
      <c r="B39" s="18"/>
      <c r="C39" s="187"/>
      <c r="D39" s="187"/>
      <c r="E39" s="188"/>
      <c r="F39" s="187"/>
      <c r="G39" s="187"/>
      <c r="H39" s="188"/>
      <c r="I39" s="187"/>
      <c r="J39" s="187"/>
      <c r="K39" s="188"/>
      <c r="L39" s="187"/>
      <c r="M39" s="187"/>
      <c r="N39" s="188"/>
      <c r="O39" s="187"/>
      <c r="P39" s="188"/>
      <c r="Q39" s="18"/>
      <c r="R39" s="18"/>
      <c r="S39" s="18"/>
      <c r="T39" s="18"/>
      <c r="U39" s="18"/>
      <c r="V39" s="18"/>
      <c r="W39" s="18"/>
      <c r="X39" s="18"/>
      <c r="Y39" s="18"/>
      <c r="Z39" s="18"/>
      <c r="AA39" s="18"/>
      <c r="AB39" s="18"/>
      <c r="AC39" s="18"/>
      <c r="AD39" s="18"/>
      <c r="AE39" s="18"/>
      <c r="AF39" s="18"/>
      <c r="AG39" s="18"/>
    </row>
    <row r="40" spans="2:33" ht="52.5" customHeight="1" x14ac:dyDescent="0.25">
      <c r="B40" s="18"/>
      <c r="C40" s="187"/>
      <c r="D40" s="187"/>
      <c r="E40" s="188"/>
      <c r="F40" s="187"/>
      <c r="G40" s="187"/>
      <c r="H40" s="188"/>
      <c r="I40" s="187"/>
      <c r="J40" s="187"/>
      <c r="K40" s="188"/>
      <c r="L40" s="187"/>
      <c r="M40" s="187"/>
      <c r="N40" s="188"/>
      <c r="O40" s="187"/>
      <c r="P40" s="188"/>
      <c r="Q40" s="18"/>
      <c r="R40" s="18"/>
      <c r="S40" s="18"/>
      <c r="T40" s="18"/>
      <c r="U40" s="18"/>
      <c r="V40" s="18"/>
      <c r="W40" s="18"/>
      <c r="X40" s="18"/>
      <c r="Y40" s="18"/>
      <c r="Z40" s="18"/>
      <c r="AA40" s="18"/>
      <c r="AB40" s="18"/>
      <c r="AC40" s="18"/>
      <c r="AD40" s="18"/>
      <c r="AE40" s="18"/>
      <c r="AF40" s="18"/>
      <c r="AG40" s="18"/>
    </row>
    <row r="41" spans="2:33" ht="43.5" customHeight="1" x14ac:dyDescent="0.25">
      <c r="B41" s="18"/>
      <c r="C41" s="18"/>
      <c r="D41" s="27"/>
      <c r="E41" s="27"/>
      <c r="F41" s="27"/>
      <c r="G41" s="27"/>
      <c r="H41" s="27"/>
      <c r="I41" s="27"/>
      <c r="J41" s="27"/>
      <c r="K41" s="27"/>
      <c r="L41" s="27"/>
      <c r="M41" s="27"/>
      <c r="N41" s="27"/>
      <c r="O41" s="18"/>
      <c r="P41" s="18"/>
      <c r="Q41" s="18"/>
      <c r="R41" s="18"/>
      <c r="S41" s="18"/>
      <c r="T41" s="18"/>
      <c r="U41" s="18"/>
      <c r="V41" s="18"/>
      <c r="W41" s="18"/>
      <c r="X41" s="18"/>
      <c r="Y41" s="18"/>
      <c r="Z41" s="18"/>
      <c r="AA41" s="18"/>
      <c r="AB41" s="18"/>
      <c r="AC41" s="18"/>
      <c r="AD41" s="18"/>
      <c r="AE41" s="18"/>
      <c r="AF41" s="18"/>
      <c r="AG41" s="18"/>
    </row>
    <row r="42" spans="2:33" ht="25.5" customHeight="1" x14ac:dyDescent="0.25">
      <c r="B42" s="18"/>
      <c r="C42" s="18"/>
      <c r="D42" s="27"/>
      <c r="E42" s="27"/>
      <c r="F42" s="27"/>
      <c r="G42" s="27"/>
      <c r="H42" s="27"/>
      <c r="I42" s="27"/>
      <c r="J42" s="27"/>
      <c r="K42" s="27"/>
      <c r="L42" s="189"/>
      <c r="M42" s="27"/>
      <c r="N42" s="27"/>
      <c r="O42" s="18"/>
      <c r="P42" s="18"/>
      <c r="Q42" s="18"/>
      <c r="R42" s="18"/>
      <c r="S42" s="18"/>
      <c r="T42" s="18"/>
      <c r="U42" s="18"/>
      <c r="V42" s="18"/>
      <c r="W42" s="18"/>
      <c r="X42" s="18"/>
      <c r="Y42" s="18"/>
      <c r="Z42" s="18"/>
      <c r="AA42" s="18"/>
      <c r="AB42" s="18"/>
      <c r="AC42" s="18"/>
      <c r="AD42" s="18"/>
      <c r="AE42" s="18"/>
      <c r="AF42" s="18"/>
      <c r="AG42" s="18"/>
    </row>
    <row r="43" spans="2:33" ht="40.5" customHeight="1" x14ac:dyDescent="0.25">
      <c r="B43" s="18"/>
      <c r="C43" s="18"/>
      <c r="D43" s="27"/>
      <c r="E43" s="27"/>
      <c r="F43" s="27"/>
      <c r="G43" s="27"/>
      <c r="H43" s="27"/>
      <c r="I43" s="27"/>
      <c r="J43" s="27"/>
      <c r="K43" s="27"/>
      <c r="L43" s="189"/>
      <c r="M43" s="27"/>
      <c r="N43" s="27"/>
      <c r="O43" s="18"/>
      <c r="P43" s="18"/>
      <c r="Q43" s="18"/>
      <c r="R43" s="18"/>
      <c r="S43" s="18"/>
      <c r="T43" s="18"/>
      <c r="U43" s="18"/>
      <c r="V43" s="18"/>
      <c r="W43" s="18"/>
      <c r="X43" s="18"/>
      <c r="Y43" s="18"/>
      <c r="Z43" s="18"/>
      <c r="AA43" s="18"/>
      <c r="AB43" s="18"/>
      <c r="AC43" s="18"/>
      <c r="AD43" s="18"/>
      <c r="AE43" s="18"/>
      <c r="AF43" s="18"/>
      <c r="AG43" s="18"/>
    </row>
    <row r="44" spans="2:33" ht="27.75" customHeight="1" x14ac:dyDescent="0.25">
      <c r="D44" s="3"/>
      <c r="E44" s="3"/>
      <c r="F44" s="135"/>
      <c r="G44" s="135"/>
      <c r="H44" s="135"/>
      <c r="I44" s="135"/>
      <c r="J44" s="3"/>
      <c r="K44" s="3"/>
      <c r="L44" s="3"/>
      <c r="M44" s="3"/>
      <c r="N44" s="3"/>
    </row>
    <row r="45" spans="2:33" ht="27" customHeight="1" x14ac:dyDescent="0.25">
      <c r="D45" s="3"/>
      <c r="E45" s="3"/>
      <c r="F45" s="135"/>
      <c r="G45" s="135"/>
      <c r="H45" s="135"/>
      <c r="I45" s="135"/>
      <c r="J45" s="3"/>
      <c r="K45" s="3"/>
      <c r="L45" s="3"/>
      <c r="M45" s="3"/>
      <c r="N45" s="3"/>
      <c r="O45" s="3"/>
      <c r="P45" s="3"/>
      <c r="Q45" s="3"/>
      <c r="R45" s="3"/>
      <c r="S45" s="3"/>
      <c r="T45" s="3"/>
    </row>
    <row r="46" spans="2:33" ht="15" customHeight="1" x14ac:dyDescent="0.25">
      <c r="D46" s="3"/>
      <c r="E46" s="3"/>
      <c r="F46" s="3"/>
      <c r="G46" s="3"/>
      <c r="H46" s="3"/>
      <c r="I46" s="3"/>
      <c r="J46" s="3"/>
      <c r="K46" s="3"/>
      <c r="L46" s="3"/>
      <c r="M46" s="3"/>
      <c r="N46" s="4"/>
      <c r="O46" s="6"/>
      <c r="P46" s="6"/>
      <c r="Q46" s="6"/>
      <c r="R46" s="4"/>
      <c r="S46" s="4"/>
      <c r="T46" s="3"/>
    </row>
    <row r="47" spans="2:33" x14ac:dyDescent="0.25">
      <c r="N47" s="4"/>
      <c r="O47" s="6"/>
      <c r="P47" s="6"/>
      <c r="Q47" s="6"/>
      <c r="R47" s="4"/>
      <c r="S47" s="4"/>
    </row>
    <row r="48" spans="2:33" x14ac:dyDescent="0.25">
      <c r="N48" s="4"/>
      <c r="O48" s="6"/>
      <c r="P48" s="6"/>
      <c r="Q48" s="6"/>
      <c r="R48" s="4"/>
      <c r="S48" s="4"/>
    </row>
    <row r="49" spans="14:21" x14ac:dyDescent="0.25">
      <c r="N49" s="4"/>
      <c r="O49" s="6"/>
      <c r="P49" s="6"/>
      <c r="Q49" s="6"/>
      <c r="R49" s="4"/>
      <c r="S49" s="4"/>
    </row>
    <row r="50" spans="14:21" x14ac:dyDescent="0.25">
      <c r="N50" s="4"/>
      <c r="O50" s="6"/>
      <c r="P50" s="6"/>
      <c r="Q50" s="6"/>
      <c r="R50" s="4"/>
      <c r="S50" s="4"/>
    </row>
    <row r="51" spans="14:21" x14ac:dyDescent="0.25">
      <c r="N51" s="4"/>
      <c r="O51" s="5"/>
      <c r="P51" s="5"/>
      <c r="Q51" s="4"/>
      <c r="R51" s="4"/>
      <c r="S51" s="4"/>
    </row>
    <row r="52" spans="14:21" x14ac:dyDescent="0.25">
      <c r="N52" s="4"/>
      <c r="O52" s="5"/>
      <c r="P52" s="5"/>
      <c r="Q52" s="4"/>
      <c r="R52" s="4"/>
      <c r="S52" s="4"/>
    </row>
    <row r="55" spans="14:21" x14ac:dyDescent="0.25">
      <c r="U55" s="17"/>
    </row>
  </sheetData>
  <mergeCells count="13">
    <mergeCell ref="P39:P40"/>
    <mergeCell ref="L42:L43"/>
    <mergeCell ref="C39:D40"/>
    <mergeCell ref="E39:E40"/>
    <mergeCell ref="F39:G40"/>
    <mergeCell ref="H39:H40"/>
    <mergeCell ref="I39:J40"/>
    <mergeCell ref="K39:K40"/>
    <mergeCell ref="F44:G45"/>
    <mergeCell ref="H44:I45"/>
    <mergeCell ref="L39:M40"/>
    <mergeCell ref="N39:N40"/>
    <mergeCell ref="O39:O40"/>
  </mergeCells>
  <pageMargins left="0.7" right="0.7" top="0.75" bottom="0.75" header="0.3" footer="0.3"/>
  <pageSetup scale="3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G55"/>
  <sheetViews>
    <sheetView showRowColHeaders="0" zoomScale="70" zoomScaleNormal="70" workbookViewId="0"/>
  </sheetViews>
  <sheetFormatPr defaultColWidth="9.140625" defaultRowHeight="15" x14ac:dyDescent="0.25"/>
  <cols>
    <col min="1" max="7" width="9.140625" style="1"/>
    <col min="8" max="8" width="10.140625" style="1" customWidth="1"/>
    <col min="9" max="12" width="9.140625" style="1"/>
    <col min="13" max="13" width="7" style="1" customWidth="1"/>
    <col min="14" max="14" width="8.140625" style="1" customWidth="1"/>
    <col min="15" max="15" width="24" style="1" customWidth="1"/>
    <col min="16" max="16" width="12.28515625" style="1" customWidth="1"/>
    <col min="17" max="17" width="9" style="1" customWidth="1"/>
    <col min="18" max="18" width="7.28515625" style="1" customWidth="1"/>
    <col min="19" max="19" width="6.28515625" style="1" customWidth="1"/>
    <col min="20" max="20" width="7.140625" style="1" customWidth="1"/>
    <col min="21" max="21" width="6.28515625" style="1" customWidth="1"/>
    <col min="22" max="22" width="9.42578125" style="1" customWidth="1"/>
    <col min="23" max="23" width="7.85546875" style="1" customWidth="1"/>
    <col min="24" max="24" width="8.5703125" style="1" customWidth="1"/>
    <col min="25" max="25" width="7.140625" style="1" customWidth="1"/>
    <col min="26" max="26" width="7.28515625" style="1" customWidth="1"/>
    <col min="27" max="28" width="9.140625" style="1"/>
    <col min="29" max="29" width="13.7109375" style="1" customWidth="1"/>
    <col min="30" max="263" width="9.140625" style="1"/>
    <col min="264" max="264" width="10.140625" style="1" customWidth="1"/>
    <col min="265" max="268" width="9.140625" style="1"/>
    <col min="269" max="269" width="7" style="1" customWidth="1"/>
    <col min="270" max="270" width="8.140625" style="1" customWidth="1"/>
    <col min="271" max="271" width="14.7109375" style="1" customWidth="1"/>
    <col min="272" max="272" width="12.28515625" style="1" customWidth="1"/>
    <col min="273" max="273" width="16.7109375" style="1" customWidth="1"/>
    <col min="274" max="274" width="13.85546875" style="1" customWidth="1"/>
    <col min="275" max="275" width="6.28515625" style="1" customWidth="1"/>
    <col min="276" max="276" width="12.7109375" style="1" customWidth="1"/>
    <col min="277" max="277" width="6.28515625" style="1" customWidth="1"/>
    <col min="278" max="278" width="13.28515625" style="1" customWidth="1"/>
    <col min="279" max="279" width="9.140625" style="1"/>
    <col min="280" max="280" width="13.28515625" style="1" customWidth="1"/>
    <col min="281" max="281" width="9.140625" style="1"/>
    <col min="282" max="282" width="13" style="1" customWidth="1"/>
    <col min="283" max="284" width="9.140625" style="1"/>
    <col min="285" max="285" width="13.7109375" style="1" customWidth="1"/>
    <col min="286" max="519" width="9.140625" style="1"/>
    <col min="520" max="520" width="10.140625" style="1" customWidth="1"/>
    <col min="521" max="524" width="9.140625" style="1"/>
    <col min="525" max="525" width="7" style="1" customWidth="1"/>
    <col min="526" max="526" width="8.140625" style="1" customWidth="1"/>
    <col min="527" max="527" width="14.7109375" style="1" customWidth="1"/>
    <col min="528" max="528" width="12.28515625" style="1" customWidth="1"/>
    <col min="529" max="529" width="16.7109375" style="1" customWidth="1"/>
    <col min="530" max="530" width="13.85546875" style="1" customWidth="1"/>
    <col min="531" max="531" width="6.28515625" style="1" customWidth="1"/>
    <col min="532" max="532" width="12.7109375" style="1" customWidth="1"/>
    <col min="533" max="533" width="6.28515625" style="1" customWidth="1"/>
    <col min="534" max="534" width="13.28515625" style="1" customWidth="1"/>
    <col min="535" max="535" width="9.140625" style="1"/>
    <col min="536" max="536" width="13.28515625" style="1" customWidth="1"/>
    <col min="537" max="537" width="9.140625" style="1"/>
    <col min="538" max="538" width="13" style="1" customWidth="1"/>
    <col min="539" max="540" width="9.140625" style="1"/>
    <col min="541" max="541" width="13.7109375" style="1" customWidth="1"/>
    <col min="542" max="775" width="9.140625" style="1"/>
    <col min="776" max="776" width="10.140625" style="1" customWidth="1"/>
    <col min="777" max="780" width="9.140625" style="1"/>
    <col min="781" max="781" width="7" style="1" customWidth="1"/>
    <col min="782" max="782" width="8.140625" style="1" customWidth="1"/>
    <col min="783" max="783" width="14.7109375" style="1" customWidth="1"/>
    <col min="784" max="784" width="12.28515625" style="1" customWidth="1"/>
    <col min="785" max="785" width="16.7109375" style="1" customWidth="1"/>
    <col min="786" max="786" width="13.85546875" style="1" customWidth="1"/>
    <col min="787" max="787" width="6.28515625" style="1" customWidth="1"/>
    <col min="788" max="788" width="12.7109375" style="1" customWidth="1"/>
    <col min="789" max="789" width="6.28515625" style="1" customWidth="1"/>
    <col min="790" max="790" width="13.28515625" style="1" customWidth="1"/>
    <col min="791" max="791" width="9.140625" style="1"/>
    <col min="792" max="792" width="13.28515625" style="1" customWidth="1"/>
    <col min="793" max="793" width="9.140625" style="1"/>
    <col min="794" max="794" width="13" style="1" customWidth="1"/>
    <col min="795" max="796" width="9.140625" style="1"/>
    <col min="797" max="797" width="13.7109375" style="1" customWidth="1"/>
    <col min="798" max="1031" width="9.140625" style="1"/>
    <col min="1032" max="1032" width="10.140625" style="1" customWidth="1"/>
    <col min="1033" max="1036" width="9.140625" style="1"/>
    <col min="1037" max="1037" width="7" style="1" customWidth="1"/>
    <col min="1038" max="1038" width="8.140625" style="1" customWidth="1"/>
    <col min="1039" max="1039" width="14.7109375" style="1" customWidth="1"/>
    <col min="1040" max="1040" width="12.28515625" style="1" customWidth="1"/>
    <col min="1041" max="1041" width="16.7109375" style="1" customWidth="1"/>
    <col min="1042" max="1042" width="13.85546875" style="1" customWidth="1"/>
    <col min="1043" max="1043" width="6.28515625" style="1" customWidth="1"/>
    <col min="1044" max="1044" width="12.7109375" style="1" customWidth="1"/>
    <col min="1045" max="1045" width="6.28515625" style="1" customWidth="1"/>
    <col min="1046" max="1046" width="13.28515625" style="1" customWidth="1"/>
    <col min="1047" max="1047" width="9.140625" style="1"/>
    <col min="1048" max="1048" width="13.28515625" style="1" customWidth="1"/>
    <col min="1049" max="1049" width="9.140625" style="1"/>
    <col min="1050" max="1050" width="13" style="1" customWidth="1"/>
    <col min="1051" max="1052" width="9.140625" style="1"/>
    <col min="1053" max="1053" width="13.7109375" style="1" customWidth="1"/>
    <col min="1054" max="1287" width="9.140625" style="1"/>
    <col min="1288" max="1288" width="10.140625" style="1" customWidth="1"/>
    <col min="1289" max="1292" width="9.140625" style="1"/>
    <col min="1293" max="1293" width="7" style="1" customWidth="1"/>
    <col min="1294" max="1294" width="8.140625" style="1" customWidth="1"/>
    <col min="1295" max="1295" width="14.7109375" style="1" customWidth="1"/>
    <col min="1296" max="1296" width="12.28515625" style="1" customWidth="1"/>
    <col min="1297" max="1297" width="16.7109375" style="1" customWidth="1"/>
    <col min="1298" max="1298" width="13.85546875" style="1" customWidth="1"/>
    <col min="1299" max="1299" width="6.28515625" style="1" customWidth="1"/>
    <col min="1300" max="1300" width="12.7109375" style="1" customWidth="1"/>
    <col min="1301" max="1301" width="6.28515625" style="1" customWidth="1"/>
    <col min="1302" max="1302" width="13.28515625" style="1" customWidth="1"/>
    <col min="1303" max="1303" width="9.140625" style="1"/>
    <col min="1304" max="1304" width="13.28515625" style="1" customWidth="1"/>
    <col min="1305" max="1305" width="9.140625" style="1"/>
    <col min="1306" max="1306" width="13" style="1" customWidth="1"/>
    <col min="1307" max="1308" width="9.140625" style="1"/>
    <col min="1309" max="1309" width="13.7109375" style="1" customWidth="1"/>
    <col min="1310" max="1543" width="9.140625" style="1"/>
    <col min="1544" max="1544" width="10.140625" style="1" customWidth="1"/>
    <col min="1545" max="1548" width="9.140625" style="1"/>
    <col min="1549" max="1549" width="7" style="1" customWidth="1"/>
    <col min="1550" max="1550" width="8.140625" style="1" customWidth="1"/>
    <col min="1551" max="1551" width="14.7109375" style="1" customWidth="1"/>
    <col min="1552" max="1552" width="12.28515625" style="1" customWidth="1"/>
    <col min="1553" max="1553" width="16.7109375" style="1" customWidth="1"/>
    <col min="1554" max="1554" width="13.85546875" style="1" customWidth="1"/>
    <col min="1555" max="1555" width="6.28515625" style="1" customWidth="1"/>
    <col min="1556" max="1556" width="12.7109375" style="1" customWidth="1"/>
    <col min="1557" max="1557" width="6.28515625" style="1" customWidth="1"/>
    <col min="1558" max="1558" width="13.28515625" style="1" customWidth="1"/>
    <col min="1559" max="1559" width="9.140625" style="1"/>
    <col min="1560" max="1560" width="13.28515625" style="1" customWidth="1"/>
    <col min="1561" max="1561" width="9.140625" style="1"/>
    <col min="1562" max="1562" width="13" style="1" customWidth="1"/>
    <col min="1563" max="1564" width="9.140625" style="1"/>
    <col min="1565" max="1565" width="13.7109375" style="1" customWidth="1"/>
    <col min="1566" max="1799" width="9.140625" style="1"/>
    <col min="1800" max="1800" width="10.140625" style="1" customWidth="1"/>
    <col min="1801" max="1804" width="9.140625" style="1"/>
    <col min="1805" max="1805" width="7" style="1" customWidth="1"/>
    <col min="1806" max="1806" width="8.140625" style="1" customWidth="1"/>
    <col min="1807" max="1807" width="14.7109375" style="1" customWidth="1"/>
    <col min="1808" max="1808" width="12.28515625" style="1" customWidth="1"/>
    <col min="1809" max="1809" width="16.7109375" style="1" customWidth="1"/>
    <col min="1810" max="1810" width="13.85546875" style="1" customWidth="1"/>
    <col min="1811" max="1811" width="6.28515625" style="1" customWidth="1"/>
    <col min="1812" max="1812" width="12.7109375" style="1" customWidth="1"/>
    <col min="1813" max="1813" width="6.28515625" style="1" customWidth="1"/>
    <col min="1814" max="1814" width="13.28515625" style="1" customWidth="1"/>
    <col min="1815" max="1815" width="9.140625" style="1"/>
    <col min="1816" max="1816" width="13.28515625" style="1" customWidth="1"/>
    <col min="1817" max="1817" width="9.140625" style="1"/>
    <col min="1818" max="1818" width="13" style="1" customWidth="1"/>
    <col min="1819" max="1820" width="9.140625" style="1"/>
    <col min="1821" max="1821" width="13.7109375" style="1" customWidth="1"/>
    <col min="1822" max="2055" width="9.140625" style="1"/>
    <col min="2056" max="2056" width="10.140625" style="1" customWidth="1"/>
    <col min="2057" max="2060" width="9.140625" style="1"/>
    <col min="2061" max="2061" width="7" style="1" customWidth="1"/>
    <col min="2062" max="2062" width="8.140625" style="1" customWidth="1"/>
    <col min="2063" max="2063" width="14.7109375" style="1" customWidth="1"/>
    <col min="2064" max="2064" width="12.28515625" style="1" customWidth="1"/>
    <col min="2065" max="2065" width="16.7109375" style="1" customWidth="1"/>
    <col min="2066" max="2066" width="13.85546875" style="1" customWidth="1"/>
    <col min="2067" max="2067" width="6.28515625" style="1" customWidth="1"/>
    <col min="2068" max="2068" width="12.7109375" style="1" customWidth="1"/>
    <col min="2069" max="2069" width="6.28515625" style="1" customWidth="1"/>
    <col min="2070" max="2070" width="13.28515625" style="1" customWidth="1"/>
    <col min="2071" max="2071" width="9.140625" style="1"/>
    <col min="2072" max="2072" width="13.28515625" style="1" customWidth="1"/>
    <col min="2073" max="2073" width="9.140625" style="1"/>
    <col min="2074" max="2074" width="13" style="1" customWidth="1"/>
    <col min="2075" max="2076" width="9.140625" style="1"/>
    <col min="2077" max="2077" width="13.7109375" style="1" customWidth="1"/>
    <col min="2078" max="2311" width="9.140625" style="1"/>
    <col min="2312" max="2312" width="10.140625" style="1" customWidth="1"/>
    <col min="2313" max="2316" width="9.140625" style="1"/>
    <col min="2317" max="2317" width="7" style="1" customWidth="1"/>
    <col min="2318" max="2318" width="8.140625" style="1" customWidth="1"/>
    <col min="2319" max="2319" width="14.7109375" style="1" customWidth="1"/>
    <col min="2320" max="2320" width="12.28515625" style="1" customWidth="1"/>
    <col min="2321" max="2321" width="16.7109375" style="1" customWidth="1"/>
    <col min="2322" max="2322" width="13.85546875" style="1" customWidth="1"/>
    <col min="2323" max="2323" width="6.28515625" style="1" customWidth="1"/>
    <col min="2324" max="2324" width="12.7109375" style="1" customWidth="1"/>
    <col min="2325" max="2325" width="6.28515625" style="1" customWidth="1"/>
    <col min="2326" max="2326" width="13.28515625" style="1" customWidth="1"/>
    <col min="2327" max="2327" width="9.140625" style="1"/>
    <col min="2328" max="2328" width="13.28515625" style="1" customWidth="1"/>
    <col min="2329" max="2329" width="9.140625" style="1"/>
    <col min="2330" max="2330" width="13" style="1" customWidth="1"/>
    <col min="2331" max="2332" width="9.140625" style="1"/>
    <col min="2333" max="2333" width="13.7109375" style="1" customWidth="1"/>
    <col min="2334" max="2567" width="9.140625" style="1"/>
    <col min="2568" max="2568" width="10.140625" style="1" customWidth="1"/>
    <col min="2569" max="2572" width="9.140625" style="1"/>
    <col min="2573" max="2573" width="7" style="1" customWidth="1"/>
    <col min="2574" max="2574" width="8.140625" style="1" customWidth="1"/>
    <col min="2575" max="2575" width="14.7109375" style="1" customWidth="1"/>
    <col min="2576" max="2576" width="12.28515625" style="1" customWidth="1"/>
    <col min="2577" max="2577" width="16.7109375" style="1" customWidth="1"/>
    <col min="2578" max="2578" width="13.85546875" style="1" customWidth="1"/>
    <col min="2579" max="2579" width="6.28515625" style="1" customWidth="1"/>
    <col min="2580" max="2580" width="12.7109375" style="1" customWidth="1"/>
    <col min="2581" max="2581" width="6.28515625" style="1" customWidth="1"/>
    <col min="2582" max="2582" width="13.28515625" style="1" customWidth="1"/>
    <col min="2583" max="2583" width="9.140625" style="1"/>
    <col min="2584" max="2584" width="13.28515625" style="1" customWidth="1"/>
    <col min="2585" max="2585" width="9.140625" style="1"/>
    <col min="2586" max="2586" width="13" style="1" customWidth="1"/>
    <col min="2587" max="2588" width="9.140625" style="1"/>
    <col min="2589" max="2589" width="13.7109375" style="1" customWidth="1"/>
    <col min="2590" max="2823" width="9.140625" style="1"/>
    <col min="2824" max="2824" width="10.140625" style="1" customWidth="1"/>
    <col min="2825" max="2828" width="9.140625" style="1"/>
    <col min="2829" max="2829" width="7" style="1" customWidth="1"/>
    <col min="2830" max="2830" width="8.140625" style="1" customWidth="1"/>
    <col min="2831" max="2831" width="14.7109375" style="1" customWidth="1"/>
    <col min="2832" max="2832" width="12.28515625" style="1" customWidth="1"/>
    <col min="2833" max="2833" width="16.7109375" style="1" customWidth="1"/>
    <col min="2834" max="2834" width="13.85546875" style="1" customWidth="1"/>
    <col min="2835" max="2835" width="6.28515625" style="1" customWidth="1"/>
    <col min="2836" max="2836" width="12.7109375" style="1" customWidth="1"/>
    <col min="2837" max="2837" width="6.28515625" style="1" customWidth="1"/>
    <col min="2838" max="2838" width="13.28515625" style="1" customWidth="1"/>
    <col min="2839" max="2839" width="9.140625" style="1"/>
    <col min="2840" max="2840" width="13.28515625" style="1" customWidth="1"/>
    <col min="2841" max="2841" width="9.140625" style="1"/>
    <col min="2842" max="2842" width="13" style="1" customWidth="1"/>
    <col min="2843" max="2844" width="9.140625" style="1"/>
    <col min="2845" max="2845" width="13.7109375" style="1" customWidth="1"/>
    <col min="2846" max="3079" width="9.140625" style="1"/>
    <col min="3080" max="3080" width="10.140625" style="1" customWidth="1"/>
    <col min="3081" max="3084" width="9.140625" style="1"/>
    <col min="3085" max="3085" width="7" style="1" customWidth="1"/>
    <col min="3086" max="3086" width="8.140625" style="1" customWidth="1"/>
    <col min="3087" max="3087" width="14.7109375" style="1" customWidth="1"/>
    <col min="3088" max="3088" width="12.28515625" style="1" customWidth="1"/>
    <col min="3089" max="3089" width="16.7109375" style="1" customWidth="1"/>
    <col min="3090" max="3090" width="13.85546875" style="1" customWidth="1"/>
    <col min="3091" max="3091" width="6.28515625" style="1" customWidth="1"/>
    <col min="3092" max="3092" width="12.7109375" style="1" customWidth="1"/>
    <col min="3093" max="3093" width="6.28515625" style="1" customWidth="1"/>
    <col min="3094" max="3094" width="13.28515625" style="1" customWidth="1"/>
    <col min="3095" max="3095" width="9.140625" style="1"/>
    <col min="3096" max="3096" width="13.28515625" style="1" customWidth="1"/>
    <col min="3097" max="3097" width="9.140625" style="1"/>
    <col min="3098" max="3098" width="13" style="1" customWidth="1"/>
    <col min="3099" max="3100" width="9.140625" style="1"/>
    <col min="3101" max="3101" width="13.7109375" style="1" customWidth="1"/>
    <col min="3102" max="3335" width="9.140625" style="1"/>
    <col min="3336" max="3336" width="10.140625" style="1" customWidth="1"/>
    <col min="3337" max="3340" width="9.140625" style="1"/>
    <col min="3341" max="3341" width="7" style="1" customWidth="1"/>
    <col min="3342" max="3342" width="8.140625" style="1" customWidth="1"/>
    <col min="3343" max="3343" width="14.7109375" style="1" customWidth="1"/>
    <col min="3344" max="3344" width="12.28515625" style="1" customWidth="1"/>
    <col min="3345" max="3345" width="16.7109375" style="1" customWidth="1"/>
    <col min="3346" max="3346" width="13.85546875" style="1" customWidth="1"/>
    <col min="3347" max="3347" width="6.28515625" style="1" customWidth="1"/>
    <col min="3348" max="3348" width="12.7109375" style="1" customWidth="1"/>
    <col min="3349" max="3349" width="6.28515625" style="1" customWidth="1"/>
    <col min="3350" max="3350" width="13.28515625" style="1" customWidth="1"/>
    <col min="3351" max="3351" width="9.140625" style="1"/>
    <col min="3352" max="3352" width="13.28515625" style="1" customWidth="1"/>
    <col min="3353" max="3353" width="9.140625" style="1"/>
    <col min="3354" max="3354" width="13" style="1" customWidth="1"/>
    <col min="3355" max="3356" width="9.140625" style="1"/>
    <col min="3357" max="3357" width="13.7109375" style="1" customWidth="1"/>
    <col min="3358" max="3591" width="9.140625" style="1"/>
    <col min="3592" max="3592" width="10.140625" style="1" customWidth="1"/>
    <col min="3593" max="3596" width="9.140625" style="1"/>
    <col min="3597" max="3597" width="7" style="1" customWidth="1"/>
    <col min="3598" max="3598" width="8.140625" style="1" customWidth="1"/>
    <col min="3599" max="3599" width="14.7109375" style="1" customWidth="1"/>
    <col min="3600" max="3600" width="12.28515625" style="1" customWidth="1"/>
    <col min="3601" max="3601" width="16.7109375" style="1" customWidth="1"/>
    <col min="3602" max="3602" width="13.85546875" style="1" customWidth="1"/>
    <col min="3603" max="3603" width="6.28515625" style="1" customWidth="1"/>
    <col min="3604" max="3604" width="12.7109375" style="1" customWidth="1"/>
    <col min="3605" max="3605" width="6.28515625" style="1" customWidth="1"/>
    <col min="3606" max="3606" width="13.28515625" style="1" customWidth="1"/>
    <col min="3607" max="3607" width="9.140625" style="1"/>
    <col min="3608" max="3608" width="13.28515625" style="1" customWidth="1"/>
    <col min="3609" max="3609" width="9.140625" style="1"/>
    <col min="3610" max="3610" width="13" style="1" customWidth="1"/>
    <col min="3611" max="3612" width="9.140625" style="1"/>
    <col min="3613" max="3613" width="13.7109375" style="1" customWidth="1"/>
    <col min="3614" max="3847" width="9.140625" style="1"/>
    <col min="3848" max="3848" width="10.140625" style="1" customWidth="1"/>
    <col min="3849" max="3852" width="9.140625" style="1"/>
    <col min="3853" max="3853" width="7" style="1" customWidth="1"/>
    <col min="3854" max="3854" width="8.140625" style="1" customWidth="1"/>
    <col min="3855" max="3855" width="14.7109375" style="1" customWidth="1"/>
    <col min="3856" max="3856" width="12.28515625" style="1" customWidth="1"/>
    <col min="3857" max="3857" width="16.7109375" style="1" customWidth="1"/>
    <col min="3858" max="3858" width="13.85546875" style="1" customWidth="1"/>
    <col min="3859" max="3859" width="6.28515625" style="1" customWidth="1"/>
    <col min="3860" max="3860" width="12.7109375" style="1" customWidth="1"/>
    <col min="3861" max="3861" width="6.28515625" style="1" customWidth="1"/>
    <col min="3862" max="3862" width="13.28515625" style="1" customWidth="1"/>
    <col min="3863" max="3863" width="9.140625" style="1"/>
    <col min="3864" max="3864" width="13.28515625" style="1" customWidth="1"/>
    <col min="3865" max="3865" width="9.140625" style="1"/>
    <col min="3866" max="3866" width="13" style="1" customWidth="1"/>
    <col min="3867" max="3868" width="9.140625" style="1"/>
    <col min="3869" max="3869" width="13.7109375" style="1" customWidth="1"/>
    <col min="3870" max="4103" width="9.140625" style="1"/>
    <col min="4104" max="4104" width="10.140625" style="1" customWidth="1"/>
    <col min="4105" max="4108" width="9.140625" style="1"/>
    <col min="4109" max="4109" width="7" style="1" customWidth="1"/>
    <col min="4110" max="4110" width="8.140625" style="1" customWidth="1"/>
    <col min="4111" max="4111" width="14.7109375" style="1" customWidth="1"/>
    <col min="4112" max="4112" width="12.28515625" style="1" customWidth="1"/>
    <col min="4113" max="4113" width="16.7109375" style="1" customWidth="1"/>
    <col min="4114" max="4114" width="13.85546875" style="1" customWidth="1"/>
    <col min="4115" max="4115" width="6.28515625" style="1" customWidth="1"/>
    <col min="4116" max="4116" width="12.7109375" style="1" customWidth="1"/>
    <col min="4117" max="4117" width="6.28515625" style="1" customWidth="1"/>
    <col min="4118" max="4118" width="13.28515625" style="1" customWidth="1"/>
    <col min="4119" max="4119" width="9.140625" style="1"/>
    <col min="4120" max="4120" width="13.28515625" style="1" customWidth="1"/>
    <col min="4121" max="4121" width="9.140625" style="1"/>
    <col min="4122" max="4122" width="13" style="1" customWidth="1"/>
    <col min="4123" max="4124" width="9.140625" style="1"/>
    <col min="4125" max="4125" width="13.7109375" style="1" customWidth="1"/>
    <col min="4126" max="4359" width="9.140625" style="1"/>
    <col min="4360" max="4360" width="10.140625" style="1" customWidth="1"/>
    <col min="4361" max="4364" width="9.140625" style="1"/>
    <col min="4365" max="4365" width="7" style="1" customWidth="1"/>
    <col min="4366" max="4366" width="8.140625" style="1" customWidth="1"/>
    <col min="4367" max="4367" width="14.7109375" style="1" customWidth="1"/>
    <col min="4368" max="4368" width="12.28515625" style="1" customWidth="1"/>
    <col min="4369" max="4369" width="16.7109375" style="1" customWidth="1"/>
    <col min="4370" max="4370" width="13.85546875" style="1" customWidth="1"/>
    <col min="4371" max="4371" width="6.28515625" style="1" customWidth="1"/>
    <col min="4372" max="4372" width="12.7109375" style="1" customWidth="1"/>
    <col min="4373" max="4373" width="6.28515625" style="1" customWidth="1"/>
    <col min="4374" max="4374" width="13.28515625" style="1" customWidth="1"/>
    <col min="4375" max="4375" width="9.140625" style="1"/>
    <col min="4376" max="4376" width="13.28515625" style="1" customWidth="1"/>
    <col min="4377" max="4377" width="9.140625" style="1"/>
    <col min="4378" max="4378" width="13" style="1" customWidth="1"/>
    <col min="4379" max="4380" width="9.140625" style="1"/>
    <col min="4381" max="4381" width="13.7109375" style="1" customWidth="1"/>
    <col min="4382" max="4615" width="9.140625" style="1"/>
    <col min="4616" max="4616" width="10.140625" style="1" customWidth="1"/>
    <col min="4617" max="4620" width="9.140625" style="1"/>
    <col min="4621" max="4621" width="7" style="1" customWidth="1"/>
    <col min="4622" max="4622" width="8.140625" style="1" customWidth="1"/>
    <col min="4623" max="4623" width="14.7109375" style="1" customWidth="1"/>
    <col min="4624" max="4624" width="12.28515625" style="1" customWidth="1"/>
    <col min="4625" max="4625" width="16.7109375" style="1" customWidth="1"/>
    <col min="4626" max="4626" width="13.85546875" style="1" customWidth="1"/>
    <col min="4627" max="4627" width="6.28515625" style="1" customWidth="1"/>
    <col min="4628" max="4628" width="12.7109375" style="1" customWidth="1"/>
    <col min="4629" max="4629" width="6.28515625" style="1" customWidth="1"/>
    <col min="4630" max="4630" width="13.28515625" style="1" customWidth="1"/>
    <col min="4631" max="4631" width="9.140625" style="1"/>
    <col min="4632" max="4632" width="13.28515625" style="1" customWidth="1"/>
    <col min="4633" max="4633" width="9.140625" style="1"/>
    <col min="4634" max="4634" width="13" style="1" customWidth="1"/>
    <col min="4635" max="4636" width="9.140625" style="1"/>
    <col min="4637" max="4637" width="13.7109375" style="1" customWidth="1"/>
    <col min="4638" max="4871" width="9.140625" style="1"/>
    <col min="4872" max="4872" width="10.140625" style="1" customWidth="1"/>
    <col min="4873" max="4876" width="9.140625" style="1"/>
    <col min="4877" max="4877" width="7" style="1" customWidth="1"/>
    <col min="4878" max="4878" width="8.140625" style="1" customWidth="1"/>
    <col min="4879" max="4879" width="14.7109375" style="1" customWidth="1"/>
    <col min="4880" max="4880" width="12.28515625" style="1" customWidth="1"/>
    <col min="4881" max="4881" width="16.7109375" style="1" customWidth="1"/>
    <col min="4882" max="4882" width="13.85546875" style="1" customWidth="1"/>
    <col min="4883" max="4883" width="6.28515625" style="1" customWidth="1"/>
    <col min="4884" max="4884" width="12.7109375" style="1" customWidth="1"/>
    <col min="4885" max="4885" width="6.28515625" style="1" customWidth="1"/>
    <col min="4886" max="4886" width="13.28515625" style="1" customWidth="1"/>
    <col min="4887" max="4887" width="9.140625" style="1"/>
    <col min="4888" max="4888" width="13.28515625" style="1" customWidth="1"/>
    <col min="4889" max="4889" width="9.140625" style="1"/>
    <col min="4890" max="4890" width="13" style="1" customWidth="1"/>
    <col min="4891" max="4892" width="9.140625" style="1"/>
    <col min="4893" max="4893" width="13.7109375" style="1" customWidth="1"/>
    <col min="4894" max="5127" width="9.140625" style="1"/>
    <col min="5128" max="5128" width="10.140625" style="1" customWidth="1"/>
    <col min="5129" max="5132" width="9.140625" style="1"/>
    <col min="5133" max="5133" width="7" style="1" customWidth="1"/>
    <col min="5134" max="5134" width="8.140625" style="1" customWidth="1"/>
    <col min="5135" max="5135" width="14.7109375" style="1" customWidth="1"/>
    <col min="5136" max="5136" width="12.28515625" style="1" customWidth="1"/>
    <col min="5137" max="5137" width="16.7109375" style="1" customWidth="1"/>
    <col min="5138" max="5138" width="13.85546875" style="1" customWidth="1"/>
    <col min="5139" max="5139" width="6.28515625" style="1" customWidth="1"/>
    <col min="5140" max="5140" width="12.7109375" style="1" customWidth="1"/>
    <col min="5141" max="5141" width="6.28515625" style="1" customWidth="1"/>
    <col min="5142" max="5142" width="13.28515625" style="1" customWidth="1"/>
    <col min="5143" max="5143" width="9.140625" style="1"/>
    <col min="5144" max="5144" width="13.28515625" style="1" customWidth="1"/>
    <col min="5145" max="5145" width="9.140625" style="1"/>
    <col min="5146" max="5146" width="13" style="1" customWidth="1"/>
    <col min="5147" max="5148" width="9.140625" style="1"/>
    <col min="5149" max="5149" width="13.7109375" style="1" customWidth="1"/>
    <col min="5150" max="5383" width="9.140625" style="1"/>
    <col min="5384" max="5384" width="10.140625" style="1" customWidth="1"/>
    <col min="5385" max="5388" width="9.140625" style="1"/>
    <col min="5389" max="5389" width="7" style="1" customWidth="1"/>
    <col min="5390" max="5390" width="8.140625" style="1" customWidth="1"/>
    <col min="5391" max="5391" width="14.7109375" style="1" customWidth="1"/>
    <col min="5392" max="5392" width="12.28515625" style="1" customWidth="1"/>
    <col min="5393" max="5393" width="16.7109375" style="1" customWidth="1"/>
    <col min="5394" max="5394" width="13.85546875" style="1" customWidth="1"/>
    <col min="5395" max="5395" width="6.28515625" style="1" customWidth="1"/>
    <col min="5396" max="5396" width="12.7109375" style="1" customWidth="1"/>
    <col min="5397" max="5397" width="6.28515625" style="1" customWidth="1"/>
    <col min="5398" max="5398" width="13.28515625" style="1" customWidth="1"/>
    <col min="5399" max="5399" width="9.140625" style="1"/>
    <col min="5400" max="5400" width="13.28515625" style="1" customWidth="1"/>
    <col min="5401" max="5401" width="9.140625" style="1"/>
    <col min="5402" max="5402" width="13" style="1" customWidth="1"/>
    <col min="5403" max="5404" width="9.140625" style="1"/>
    <col min="5405" max="5405" width="13.7109375" style="1" customWidth="1"/>
    <col min="5406" max="5639" width="9.140625" style="1"/>
    <col min="5640" max="5640" width="10.140625" style="1" customWidth="1"/>
    <col min="5641" max="5644" width="9.140625" style="1"/>
    <col min="5645" max="5645" width="7" style="1" customWidth="1"/>
    <col min="5646" max="5646" width="8.140625" style="1" customWidth="1"/>
    <col min="5647" max="5647" width="14.7109375" style="1" customWidth="1"/>
    <col min="5648" max="5648" width="12.28515625" style="1" customWidth="1"/>
    <col min="5649" max="5649" width="16.7109375" style="1" customWidth="1"/>
    <col min="5650" max="5650" width="13.85546875" style="1" customWidth="1"/>
    <col min="5651" max="5651" width="6.28515625" style="1" customWidth="1"/>
    <col min="5652" max="5652" width="12.7109375" style="1" customWidth="1"/>
    <col min="5653" max="5653" width="6.28515625" style="1" customWidth="1"/>
    <col min="5654" max="5654" width="13.28515625" style="1" customWidth="1"/>
    <col min="5655" max="5655" width="9.140625" style="1"/>
    <col min="5656" max="5656" width="13.28515625" style="1" customWidth="1"/>
    <col min="5657" max="5657" width="9.140625" style="1"/>
    <col min="5658" max="5658" width="13" style="1" customWidth="1"/>
    <col min="5659" max="5660" width="9.140625" style="1"/>
    <col min="5661" max="5661" width="13.7109375" style="1" customWidth="1"/>
    <col min="5662" max="5895" width="9.140625" style="1"/>
    <col min="5896" max="5896" width="10.140625" style="1" customWidth="1"/>
    <col min="5897" max="5900" width="9.140625" style="1"/>
    <col min="5901" max="5901" width="7" style="1" customWidth="1"/>
    <col min="5902" max="5902" width="8.140625" style="1" customWidth="1"/>
    <col min="5903" max="5903" width="14.7109375" style="1" customWidth="1"/>
    <col min="5904" max="5904" width="12.28515625" style="1" customWidth="1"/>
    <col min="5905" max="5905" width="16.7109375" style="1" customWidth="1"/>
    <col min="5906" max="5906" width="13.85546875" style="1" customWidth="1"/>
    <col min="5907" max="5907" width="6.28515625" style="1" customWidth="1"/>
    <col min="5908" max="5908" width="12.7109375" style="1" customWidth="1"/>
    <col min="5909" max="5909" width="6.28515625" style="1" customWidth="1"/>
    <col min="5910" max="5910" width="13.28515625" style="1" customWidth="1"/>
    <col min="5911" max="5911" width="9.140625" style="1"/>
    <col min="5912" max="5912" width="13.28515625" style="1" customWidth="1"/>
    <col min="5913" max="5913" width="9.140625" style="1"/>
    <col min="5914" max="5914" width="13" style="1" customWidth="1"/>
    <col min="5915" max="5916" width="9.140625" style="1"/>
    <col min="5917" max="5917" width="13.7109375" style="1" customWidth="1"/>
    <col min="5918" max="6151" width="9.140625" style="1"/>
    <col min="6152" max="6152" width="10.140625" style="1" customWidth="1"/>
    <col min="6153" max="6156" width="9.140625" style="1"/>
    <col min="6157" max="6157" width="7" style="1" customWidth="1"/>
    <col min="6158" max="6158" width="8.140625" style="1" customWidth="1"/>
    <col min="6159" max="6159" width="14.7109375" style="1" customWidth="1"/>
    <col min="6160" max="6160" width="12.28515625" style="1" customWidth="1"/>
    <col min="6161" max="6161" width="16.7109375" style="1" customWidth="1"/>
    <col min="6162" max="6162" width="13.85546875" style="1" customWidth="1"/>
    <col min="6163" max="6163" width="6.28515625" style="1" customWidth="1"/>
    <col min="6164" max="6164" width="12.7109375" style="1" customWidth="1"/>
    <col min="6165" max="6165" width="6.28515625" style="1" customWidth="1"/>
    <col min="6166" max="6166" width="13.28515625" style="1" customWidth="1"/>
    <col min="6167" max="6167" width="9.140625" style="1"/>
    <col min="6168" max="6168" width="13.28515625" style="1" customWidth="1"/>
    <col min="6169" max="6169" width="9.140625" style="1"/>
    <col min="6170" max="6170" width="13" style="1" customWidth="1"/>
    <col min="6171" max="6172" width="9.140625" style="1"/>
    <col min="6173" max="6173" width="13.7109375" style="1" customWidth="1"/>
    <col min="6174" max="6407" width="9.140625" style="1"/>
    <col min="6408" max="6408" width="10.140625" style="1" customWidth="1"/>
    <col min="6409" max="6412" width="9.140625" style="1"/>
    <col min="6413" max="6413" width="7" style="1" customWidth="1"/>
    <col min="6414" max="6414" width="8.140625" style="1" customWidth="1"/>
    <col min="6415" max="6415" width="14.7109375" style="1" customWidth="1"/>
    <col min="6416" max="6416" width="12.28515625" style="1" customWidth="1"/>
    <col min="6417" max="6417" width="16.7109375" style="1" customWidth="1"/>
    <col min="6418" max="6418" width="13.85546875" style="1" customWidth="1"/>
    <col min="6419" max="6419" width="6.28515625" style="1" customWidth="1"/>
    <col min="6420" max="6420" width="12.7109375" style="1" customWidth="1"/>
    <col min="6421" max="6421" width="6.28515625" style="1" customWidth="1"/>
    <col min="6422" max="6422" width="13.28515625" style="1" customWidth="1"/>
    <col min="6423" max="6423" width="9.140625" style="1"/>
    <col min="6424" max="6424" width="13.28515625" style="1" customWidth="1"/>
    <col min="6425" max="6425" width="9.140625" style="1"/>
    <col min="6426" max="6426" width="13" style="1" customWidth="1"/>
    <col min="6427" max="6428" width="9.140625" style="1"/>
    <col min="6429" max="6429" width="13.7109375" style="1" customWidth="1"/>
    <col min="6430" max="6663" width="9.140625" style="1"/>
    <col min="6664" max="6664" width="10.140625" style="1" customWidth="1"/>
    <col min="6665" max="6668" width="9.140625" style="1"/>
    <col min="6669" max="6669" width="7" style="1" customWidth="1"/>
    <col min="6670" max="6670" width="8.140625" style="1" customWidth="1"/>
    <col min="6671" max="6671" width="14.7109375" style="1" customWidth="1"/>
    <col min="6672" max="6672" width="12.28515625" style="1" customWidth="1"/>
    <col min="6673" max="6673" width="16.7109375" style="1" customWidth="1"/>
    <col min="6674" max="6674" width="13.85546875" style="1" customWidth="1"/>
    <col min="6675" max="6675" width="6.28515625" style="1" customWidth="1"/>
    <col min="6676" max="6676" width="12.7109375" style="1" customWidth="1"/>
    <col min="6677" max="6677" width="6.28515625" style="1" customWidth="1"/>
    <col min="6678" max="6678" width="13.28515625" style="1" customWidth="1"/>
    <col min="6679" max="6679" width="9.140625" style="1"/>
    <col min="6680" max="6680" width="13.28515625" style="1" customWidth="1"/>
    <col min="6681" max="6681" width="9.140625" style="1"/>
    <col min="6682" max="6682" width="13" style="1" customWidth="1"/>
    <col min="6683" max="6684" width="9.140625" style="1"/>
    <col min="6685" max="6685" width="13.7109375" style="1" customWidth="1"/>
    <col min="6686" max="6919" width="9.140625" style="1"/>
    <col min="6920" max="6920" width="10.140625" style="1" customWidth="1"/>
    <col min="6921" max="6924" width="9.140625" style="1"/>
    <col min="6925" max="6925" width="7" style="1" customWidth="1"/>
    <col min="6926" max="6926" width="8.140625" style="1" customWidth="1"/>
    <col min="6927" max="6927" width="14.7109375" style="1" customWidth="1"/>
    <col min="6928" max="6928" width="12.28515625" style="1" customWidth="1"/>
    <col min="6929" max="6929" width="16.7109375" style="1" customWidth="1"/>
    <col min="6930" max="6930" width="13.85546875" style="1" customWidth="1"/>
    <col min="6931" max="6931" width="6.28515625" style="1" customWidth="1"/>
    <col min="6932" max="6932" width="12.7109375" style="1" customWidth="1"/>
    <col min="6933" max="6933" width="6.28515625" style="1" customWidth="1"/>
    <col min="6934" max="6934" width="13.28515625" style="1" customWidth="1"/>
    <col min="6935" max="6935" width="9.140625" style="1"/>
    <col min="6936" max="6936" width="13.28515625" style="1" customWidth="1"/>
    <col min="6937" max="6937" width="9.140625" style="1"/>
    <col min="6938" max="6938" width="13" style="1" customWidth="1"/>
    <col min="6939" max="6940" width="9.140625" style="1"/>
    <col min="6941" max="6941" width="13.7109375" style="1" customWidth="1"/>
    <col min="6942" max="7175" width="9.140625" style="1"/>
    <col min="7176" max="7176" width="10.140625" style="1" customWidth="1"/>
    <col min="7177" max="7180" width="9.140625" style="1"/>
    <col min="7181" max="7181" width="7" style="1" customWidth="1"/>
    <col min="7182" max="7182" width="8.140625" style="1" customWidth="1"/>
    <col min="7183" max="7183" width="14.7109375" style="1" customWidth="1"/>
    <col min="7184" max="7184" width="12.28515625" style="1" customWidth="1"/>
    <col min="7185" max="7185" width="16.7109375" style="1" customWidth="1"/>
    <col min="7186" max="7186" width="13.85546875" style="1" customWidth="1"/>
    <col min="7187" max="7187" width="6.28515625" style="1" customWidth="1"/>
    <col min="7188" max="7188" width="12.7109375" style="1" customWidth="1"/>
    <col min="7189" max="7189" width="6.28515625" style="1" customWidth="1"/>
    <col min="7190" max="7190" width="13.28515625" style="1" customWidth="1"/>
    <col min="7191" max="7191" width="9.140625" style="1"/>
    <col min="7192" max="7192" width="13.28515625" style="1" customWidth="1"/>
    <col min="7193" max="7193" width="9.140625" style="1"/>
    <col min="7194" max="7194" width="13" style="1" customWidth="1"/>
    <col min="7195" max="7196" width="9.140625" style="1"/>
    <col min="7197" max="7197" width="13.7109375" style="1" customWidth="1"/>
    <col min="7198" max="7431" width="9.140625" style="1"/>
    <col min="7432" max="7432" width="10.140625" style="1" customWidth="1"/>
    <col min="7433" max="7436" width="9.140625" style="1"/>
    <col min="7437" max="7437" width="7" style="1" customWidth="1"/>
    <col min="7438" max="7438" width="8.140625" style="1" customWidth="1"/>
    <col min="7439" max="7439" width="14.7109375" style="1" customWidth="1"/>
    <col min="7440" max="7440" width="12.28515625" style="1" customWidth="1"/>
    <col min="7441" max="7441" width="16.7109375" style="1" customWidth="1"/>
    <col min="7442" max="7442" width="13.85546875" style="1" customWidth="1"/>
    <col min="7443" max="7443" width="6.28515625" style="1" customWidth="1"/>
    <col min="7444" max="7444" width="12.7109375" style="1" customWidth="1"/>
    <col min="7445" max="7445" width="6.28515625" style="1" customWidth="1"/>
    <col min="7446" max="7446" width="13.28515625" style="1" customWidth="1"/>
    <col min="7447" max="7447" width="9.140625" style="1"/>
    <col min="7448" max="7448" width="13.28515625" style="1" customWidth="1"/>
    <col min="7449" max="7449" width="9.140625" style="1"/>
    <col min="7450" max="7450" width="13" style="1" customWidth="1"/>
    <col min="7451" max="7452" width="9.140625" style="1"/>
    <col min="7453" max="7453" width="13.7109375" style="1" customWidth="1"/>
    <col min="7454" max="7687" width="9.140625" style="1"/>
    <col min="7688" max="7688" width="10.140625" style="1" customWidth="1"/>
    <col min="7689" max="7692" width="9.140625" style="1"/>
    <col min="7693" max="7693" width="7" style="1" customWidth="1"/>
    <col min="7694" max="7694" width="8.140625" style="1" customWidth="1"/>
    <col min="7695" max="7695" width="14.7109375" style="1" customWidth="1"/>
    <col min="7696" max="7696" width="12.28515625" style="1" customWidth="1"/>
    <col min="7697" max="7697" width="16.7109375" style="1" customWidth="1"/>
    <col min="7698" max="7698" width="13.85546875" style="1" customWidth="1"/>
    <col min="7699" max="7699" width="6.28515625" style="1" customWidth="1"/>
    <col min="7700" max="7700" width="12.7109375" style="1" customWidth="1"/>
    <col min="7701" max="7701" width="6.28515625" style="1" customWidth="1"/>
    <col min="7702" max="7702" width="13.28515625" style="1" customWidth="1"/>
    <col min="7703" max="7703" width="9.140625" style="1"/>
    <col min="7704" max="7704" width="13.28515625" style="1" customWidth="1"/>
    <col min="7705" max="7705" width="9.140625" style="1"/>
    <col min="7706" max="7706" width="13" style="1" customWidth="1"/>
    <col min="7707" max="7708" width="9.140625" style="1"/>
    <col min="7709" max="7709" width="13.7109375" style="1" customWidth="1"/>
    <col min="7710" max="7943" width="9.140625" style="1"/>
    <col min="7944" max="7944" width="10.140625" style="1" customWidth="1"/>
    <col min="7945" max="7948" width="9.140625" style="1"/>
    <col min="7949" max="7949" width="7" style="1" customWidth="1"/>
    <col min="7950" max="7950" width="8.140625" style="1" customWidth="1"/>
    <col min="7951" max="7951" width="14.7109375" style="1" customWidth="1"/>
    <col min="7952" max="7952" width="12.28515625" style="1" customWidth="1"/>
    <col min="7953" max="7953" width="16.7109375" style="1" customWidth="1"/>
    <col min="7954" max="7954" width="13.85546875" style="1" customWidth="1"/>
    <col min="7955" max="7955" width="6.28515625" style="1" customWidth="1"/>
    <col min="7956" max="7956" width="12.7109375" style="1" customWidth="1"/>
    <col min="7957" max="7957" width="6.28515625" style="1" customWidth="1"/>
    <col min="7958" max="7958" width="13.28515625" style="1" customWidth="1"/>
    <col min="7959" max="7959" width="9.140625" style="1"/>
    <col min="7960" max="7960" width="13.28515625" style="1" customWidth="1"/>
    <col min="7961" max="7961" width="9.140625" style="1"/>
    <col min="7962" max="7962" width="13" style="1" customWidth="1"/>
    <col min="7963" max="7964" width="9.140625" style="1"/>
    <col min="7965" max="7965" width="13.7109375" style="1" customWidth="1"/>
    <col min="7966" max="8199" width="9.140625" style="1"/>
    <col min="8200" max="8200" width="10.140625" style="1" customWidth="1"/>
    <col min="8201" max="8204" width="9.140625" style="1"/>
    <col min="8205" max="8205" width="7" style="1" customWidth="1"/>
    <col min="8206" max="8206" width="8.140625" style="1" customWidth="1"/>
    <col min="8207" max="8207" width="14.7109375" style="1" customWidth="1"/>
    <col min="8208" max="8208" width="12.28515625" style="1" customWidth="1"/>
    <col min="8209" max="8209" width="16.7109375" style="1" customWidth="1"/>
    <col min="8210" max="8210" width="13.85546875" style="1" customWidth="1"/>
    <col min="8211" max="8211" width="6.28515625" style="1" customWidth="1"/>
    <col min="8212" max="8212" width="12.7109375" style="1" customWidth="1"/>
    <col min="8213" max="8213" width="6.28515625" style="1" customWidth="1"/>
    <col min="8214" max="8214" width="13.28515625" style="1" customWidth="1"/>
    <col min="8215" max="8215" width="9.140625" style="1"/>
    <col min="8216" max="8216" width="13.28515625" style="1" customWidth="1"/>
    <col min="8217" max="8217" width="9.140625" style="1"/>
    <col min="8218" max="8218" width="13" style="1" customWidth="1"/>
    <col min="8219" max="8220" width="9.140625" style="1"/>
    <col min="8221" max="8221" width="13.7109375" style="1" customWidth="1"/>
    <col min="8222" max="8455" width="9.140625" style="1"/>
    <col min="8456" max="8456" width="10.140625" style="1" customWidth="1"/>
    <col min="8457" max="8460" width="9.140625" style="1"/>
    <col min="8461" max="8461" width="7" style="1" customWidth="1"/>
    <col min="8462" max="8462" width="8.140625" style="1" customWidth="1"/>
    <col min="8463" max="8463" width="14.7109375" style="1" customWidth="1"/>
    <col min="8464" max="8464" width="12.28515625" style="1" customWidth="1"/>
    <col min="8465" max="8465" width="16.7109375" style="1" customWidth="1"/>
    <col min="8466" max="8466" width="13.85546875" style="1" customWidth="1"/>
    <col min="8467" max="8467" width="6.28515625" style="1" customWidth="1"/>
    <col min="8468" max="8468" width="12.7109375" style="1" customWidth="1"/>
    <col min="8469" max="8469" width="6.28515625" style="1" customWidth="1"/>
    <col min="8470" max="8470" width="13.28515625" style="1" customWidth="1"/>
    <col min="8471" max="8471" width="9.140625" style="1"/>
    <col min="8472" max="8472" width="13.28515625" style="1" customWidth="1"/>
    <col min="8473" max="8473" width="9.140625" style="1"/>
    <col min="8474" max="8474" width="13" style="1" customWidth="1"/>
    <col min="8475" max="8476" width="9.140625" style="1"/>
    <col min="8477" max="8477" width="13.7109375" style="1" customWidth="1"/>
    <col min="8478" max="8711" width="9.140625" style="1"/>
    <col min="8712" max="8712" width="10.140625" style="1" customWidth="1"/>
    <col min="8713" max="8716" width="9.140625" style="1"/>
    <col min="8717" max="8717" width="7" style="1" customWidth="1"/>
    <col min="8718" max="8718" width="8.140625" style="1" customWidth="1"/>
    <col min="8719" max="8719" width="14.7109375" style="1" customWidth="1"/>
    <col min="8720" max="8720" width="12.28515625" style="1" customWidth="1"/>
    <col min="8721" max="8721" width="16.7109375" style="1" customWidth="1"/>
    <col min="8722" max="8722" width="13.85546875" style="1" customWidth="1"/>
    <col min="8723" max="8723" width="6.28515625" style="1" customWidth="1"/>
    <col min="8724" max="8724" width="12.7109375" style="1" customWidth="1"/>
    <col min="8725" max="8725" width="6.28515625" style="1" customWidth="1"/>
    <col min="8726" max="8726" width="13.28515625" style="1" customWidth="1"/>
    <col min="8727" max="8727" width="9.140625" style="1"/>
    <col min="8728" max="8728" width="13.28515625" style="1" customWidth="1"/>
    <col min="8729" max="8729" width="9.140625" style="1"/>
    <col min="8730" max="8730" width="13" style="1" customWidth="1"/>
    <col min="8731" max="8732" width="9.140625" style="1"/>
    <col min="8733" max="8733" width="13.7109375" style="1" customWidth="1"/>
    <col min="8734" max="8967" width="9.140625" style="1"/>
    <col min="8968" max="8968" width="10.140625" style="1" customWidth="1"/>
    <col min="8969" max="8972" width="9.140625" style="1"/>
    <col min="8973" max="8973" width="7" style="1" customWidth="1"/>
    <col min="8974" max="8974" width="8.140625" style="1" customWidth="1"/>
    <col min="8975" max="8975" width="14.7109375" style="1" customWidth="1"/>
    <col min="8976" max="8976" width="12.28515625" style="1" customWidth="1"/>
    <col min="8977" max="8977" width="16.7109375" style="1" customWidth="1"/>
    <col min="8978" max="8978" width="13.85546875" style="1" customWidth="1"/>
    <col min="8979" max="8979" width="6.28515625" style="1" customWidth="1"/>
    <col min="8980" max="8980" width="12.7109375" style="1" customWidth="1"/>
    <col min="8981" max="8981" width="6.28515625" style="1" customWidth="1"/>
    <col min="8982" max="8982" width="13.28515625" style="1" customWidth="1"/>
    <col min="8983" max="8983" width="9.140625" style="1"/>
    <col min="8984" max="8984" width="13.28515625" style="1" customWidth="1"/>
    <col min="8985" max="8985" width="9.140625" style="1"/>
    <col min="8986" max="8986" width="13" style="1" customWidth="1"/>
    <col min="8987" max="8988" width="9.140625" style="1"/>
    <col min="8989" max="8989" width="13.7109375" style="1" customWidth="1"/>
    <col min="8990" max="9223" width="9.140625" style="1"/>
    <col min="9224" max="9224" width="10.140625" style="1" customWidth="1"/>
    <col min="9225" max="9228" width="9.140625" style="1"/>
    <col min="9229" max="9229" width="7" style="1" customWidth="1"/>
    <col min="9230" max="9230" width="8.140625" style="1" customWidth="1"/>
    <col min="9231" max="9231" width="14.7109375" style="1" customWidth="1"/>
    <col min="9232" max="9232" width="12.28515625" style="1" customWidth="1"/>
    <col min="9233" max="9233" width="16.7109375" style="1" customWidth="1"/>
    <col min="9234" max="9234" width="13.85546875" style="1" customWidth="1"/>
    <col min="9235" max="9235" width="6.28515625" style="1" customWidth="1"/>
    <col min="9236" max="9236" width="12.7109375" style="1" customWidth="1"/>
    <col min="9237" max="9237" width="6.28515625" style="1" customWidth="1"/>
    <col min="9238" max="9238" width="13.28515625" style="1" customWidth="1"/>
    <col min="9239" max="9239" width="9.140625" style="1"/>
    <col min="9240" max="9240" width="13.28515625" style="1" customWidth="1"/>
    <col min="9241" max="9241" width="9.140625" style="1"/>
    <col min="9242" max="9242" width="13" style="1" customWidth="1"/>
    <col min="9243" max="9244" width="9.140625" style="1"/>
    <col min="9245" max="9245" width="13.7109375" style="1" customWidth="1"/>
    <col min="9246" max="9479" width="9.140625" style="1"/>
    <col min="9480" max="9480" width="10.140625" style="1" customWidth="1"/>
    <col min="9481" max="9484" width="9.140625" style="1"/>
    <col min="9485" max="9485" width="7" style="1" customWidth="1"/>
    <col min="9486" max="9486" width="8.140625" style="1" customWidth="1"/>
    <col min="9487" max="9487" width="14.7109375" style="1" customWidth="1"/>
    <col min="9488" max="9488" width="12.28515625" style="1" customWidth="1"/>
    <col min="9489" max="9489" width="16.7109375" style="1" customWidth="1"/>
    <col min="9490" max="9490" width="13.85546875" style="1" customWidth="1"/>
    <col min="9491" max="9491" width="6.28515625" style="1" customWidth="1"/>
    <col min="9492" max="9492" width="12.7109375" style="1" customWidth="1"/>
    <col min="9493" max="9493" width="6.28515625" style="1" customWidth="1"/>
    <col min="9494" max="9494" width="13.28515625" style="1" customWidth="1"/>
    <col min="9495" max="9495" width="9.140625" style="1"/>
    <col min="9496" max="9496" width="13.28515625" style="1" customWidth="1"/>
    <col min="9497" max="9497" width="9.140625" style="1"/>
    <col min="9498" max="9498" width="13" style="1" customWidth="1"/>
    <col min="9499" max="9500" width="9.140625" style="1"/>
    <col min="9501" max="9501" width="13.7109375" style="1" customWidth="1"/>
    <col min="9502" max="9735" width="9.140625" style="1"/>
    <col min="9736" max="9736" width="10.140625" style="1" customWidth="1"/>
    <col min="9737" max="9740" width="9.140625" style="1"/>
    <col min="9741" max="9741" width="7" style="1" customWidth="1"/>
    <col min="9742" max="9742" width="8.140625" style="1" customWidth="1"/>
    <col min="9743" max="9743" width="14.7109375" style="1" customWidth="1"/>
    <col min="9744" max="9744" width="12.28515625" style="1" customWidth="1"/>
    <col min="9745" max="9745" width="16.7109375" style="1" customWidth="1"/>
    <col min="9746" max="9746" width="13.85546875" style="1" customWidth="1"/>
    <col min="9747" max="9747" width="6.28515625" style="1" customWidth="1"/>
    <col min="9748" max="9748" width="12.7109375" style="1" customWidth="1"/>
    <col min="9749" max="9749" width="6.28515625" style="1" customWidth="1"/>
    <col min="9750" max="9750" width="13.28515625" style="1" customWidth="1"/>
    <col min="9751" max="9751" width="9.140625" style="1"/>
    <col min="9752" max="9752" width="13.28515625" style="1" customWidth="1"/>
    <col min="9753" max="9753" width="9.140625" style="1"/>
    <col min="9754" max="9754" width="13" style="1" customWidth="1"/>
    <col min="9755" max="9756" width="9.140625" style="1"/>
    <col min="9757" max="9757" width="13.7109375" style="1" customWidth="1"/>
    <col min="9758" max="9991" width="9.140625" style="1"/>
    <col min="9992" max="9992" width="10.140625" style="1" customWidth="1"/>
    <col min="9993" max="9996" width="9.140625" style="1"/>
    <col min="9997" max="9997" width="7" style="1" customWidth="1"/>
    <col min="9998" max="9998" width="8.140625" style="1" customWidth="1"/>
    <col min="9999" max="9999" width="14.7109375" style="1" customWidth="1"/>
    <col min="10000" max="10000" width="12.28515625" style="1" customWidth="1"/>
    <col min="10001" max="10001" width="16.7109375" style="1" customWidth="1"/>
    <col min="10002" max="10002" width="13.85546875" style="1" customWidth="1"/>
    <col min="10003" max="10003" width="6.28515625" style="1" customWidth="1"/>
    <col min="10004" max="10004" width="12.7109375" style="1" customWidth="1"/>
    <col min="10005" max="10005" width="6.28515625" style="1" customWidth="1"/>
    <col min="10006" max="10006" width="13.28515625" style="1" customWidth="1"/>
    <col min="10007" max="10007" width="9.140625" style="1"/>
    <col min="10008" max="10008" width="13.28515625" style="1" customWidth="1"/>
    <col min="10009" max="10009" width="9.140625" style="1"/>
    <col min="10010" max="10010" width="13" style="1" customWidth="1"/>
    <col min="10011" max="10012" width="9.140625" style="1"/>
    <col min="10013" max="10013" width="13.7109375" style="1" customWidth="1"/>
    <col min="10014" max="10247" width="9.140625" style="1"/>
    <col min="10248" max="10248" width="10.140625" style="1" customWidth="1"/>
    <col min="10249" max="10252" width="9.140625" style="1"/>
    <col min="10253" max="10253" width="7" style="1" customWidth="1"/>
    <col min="10254" max="10254" width="8.140625" style="1" customWidth="1"/>
    <col min="10255" max="10255" width="14.7109375" style="1" customWidth="1"/>
    <col min="10256" max="10256" width="12.28515625" style="1" customWidth="1"/>
    <col min="10257" max="10257" width="16.7109375" style="1" customWidth="1"/>
    <col min="10258" max="10258" width="13.85546875" style="1" customWidth="1"/>
    <col min="10259" max="10259" width="6.28515625" style="1" customWidth="1"/>
    <col min="10260" max="10260" width="12.7109375" style="1" customWidth="1"/>
    <col min="10261" max="10261" width="6.28515625" style="1" customWidth="1"/>
    <col min="10262" max="10262" width="13.28515625" style="1" customWidth="1"/>
    <col min="10263" max="10263" width="9.140625" style="1"/>
    <col min="10264" max="10264" width="13.28515625" style="1" customWidth="1"/>
    <col min="10265" max="10265" width="9.140625" style="1"/>
    <col min="10266" max="10266" width="13" style="1" customWidth="1"/>
    <col min="10267" max="10268" width="9.140625" style="1"/>
    <col min="10269" max="10269" width="13.7109375" style="1" customWidth="1"/>
    <col min="10270" max="10503" width="9.140625" style="1"/>
    <col min="10504" max="10504" width="10.140625" style="1" customWidth="1"/>
    <col min="10505" max="10508" width="9.140625" style="1"/>
    <col min="10509" max="10509" width="7" style="1" customWidth="1"/>
    <col min="10510" max="10510" width="8.140625" style="1" customWidth="1"/>
    <col min="10511" max="10511" width="14.7109375" style="1" customWidth="1"/>
    <col min="10512" max="10512" width="12.28515625" style="1" customWidth="1"/>
    <col min="10513" max="10513" width="16.7109375" style="1" customWidth="1"/>
    <col min="10514" max="10514" width="13.85546875" style="1" customWidth="1"/>
    <col min="10515" max="10515" width="6.28515625" style="1" customWidth="1"/>
    <col min="10516" max="10516" width="12.7109375" style="1" customWidth="1"/>
    <col min="10517" max="10517" width="6.28515625" style="1" customWidth="1"/>
    <col min="10518" max="10518" width="13.28515625" style="1" customWidth="1"/>
    <col min="10519" max="10519" width="9.140625" style="1"/>
    <col min="10520" max="10520" width="13.28515625" style="1" customWidth="1"/>
    <col min="10521" max="10521" width="9.140625" style="1"/>
    <col min="10522" max="10522" width="13" style="1" customWidth="1"/>
    <col min="10523" max="10524" width="9.140625" style="1"/>
    <col min="10525" max="10525" width="13.7109375" style="1" customWidth="1"/>
    <col min="10526" max="10759" width="9.140625" style="1"/>
    <col min="10760" max="10760" width="10.140625" style="1" customWidth="1"/>
    <col min="10761" max="10764" width="9.140625" style="1"/>
    <col min="10765" max="10765" width="7" style="1" customWidth="1"/>
    <col min="10766" max="10766" width="8.140625" style="1" customWidth="1"/>
    <col min="10767" max="10767" width="14.7109375" style="1" customWidth="1"/>
    <col min="10768" max="10768" width="12.28515625" style="1" customWidth="1"/>
    <col min="10769" max="10769" width="16.7109375" style="1" customWidth="1"/>
    <col min="10770" max="10770" width="13.85546875" style="1" customWidth="1"/>
    <col min="10771" max="10771" width="6.28515625" style="1" customWidth="1"/>
    <col min="10772" max="10772" width="12.7109375" style="1" customWidth="1"/>
    <col min="10773" max="10773" width="6.28515625" style="1" customWidth="1"/>
    <col min="10774" max="10774" width="13.28515625" style="1" customWidth="1"/>
    <col min="10775" max="10775" width="9.140625" style="1"/>
    <col min="10776" max="10776" width="13.28515625" style="1" customWidth="1"/>
    <col min="10777" max="10777" width="9.140625" style="1"/>
    <col min="10778" max="10778" width="13" style="1" customWidth="1"/>
    <col min="10779" max="10780" width="9.140625" style="1"/>
    <col min="10781" max="10781" width="13.7109375" style="1" customWidth="1"/>
    <col min="10782" max="11015" width="9.140625" style="1"/>
    <col min="11016" max="11016" width="10.140625" style="1" customWidth="1"/>
    <col min="11017" max="11020" width="9.140625" style="1"/>
    <col min="11021" max="11021" width="7" style="1" customWidth="1"/>
    <col min="11022" max="11022" width="8.140625" style="1" customWidth="1"/>
    <col min="11023" max="11023" width="14.7109375" style="1" customWidth="1"/>
    <col min="11024" max="11024" width="12.28515625" style="1" customWidth="1"/>
    <col min="11025" max="11025" width="16.7109375" style="1" customWidth="1"/>
    <col min="11026" max="11026" width="13.85546875" style="1" customWidth="1"/>
    <col min="11027" max="11027" width="6.28515625" style="1" customWidth="1"/>
    <col min="11028" max="11028" width="12.7109375" style="1" customWidth="1"/>
    <col min="11029" max="11029" width="6.28515625" style="1" customWidth="1"/>
    <col min="11030" max="11030" width="13.28515625" style="1" customWidth="1"/>
    <col min="11031" max="11031" width="9.140625" style="1"/>
    <col min="11032" max="11032" width="13.28515625" style="1" customWidth="1"/>
    <col min="11033" max="11033" width="9.140625" style="1"/>
    <col min="11034" max="11034" width="13" style="1" customWidth="1"/>
    <col min="11035" max="11036" width="9.140625" style="1"/>
    <col min="11037" max="11037" width="13.7109375" style="1" customWidth="1"/>
    <col min="11038" max="11271" width="9.140625" style="1"/>
    <col min="11272" max="11272" width="10.140625" style="1" customWidth="1"/>
    <col min="11273" max="11276" width="9.140625" style="1"/>
    <col min="11277" max="11277" width="7" style="1" customWidth="1"/>
    <col min="11278" max="11278" width="8.140625" style="1" customWidth="1"/>
    <col min="11279" max="11279" width="14.7109375" style="1" customWidth="1"/>
    <col min="11280" max="11280" width="12.28515625" style="1" customWidth="1"/>
    <col min="11281" max="11281" width="16.7109375" style="1" customWidth="1"/>
    <col min="11282" max="11282" width="13.85546875" style="1" customWidth="1"/>
    <col min="11283" max="11283" width="6.28515625" style="1" customWidth="1"/>
    <col min="11284" max="11284" width="12.7109375" style="1" customWidth="1"/>
    <col min="11285" max="11285" width="6.28515625" style="1" customWidth="1"/>
    <col min="11286" max="11286" width="13.28515625" style="1" customWidth="1"/>
    <col min="11287" max="11287" width="9.140625" style="1"/>
    <col min="11288" max="11288" width="13.28515625" style="1" customWidth="1"/>
    <col min="11289" max="11289" width="9.140625" style="1"/>
    <col min="11290" max="11290" width="13" style="1" customWidth="1"/>
    <col min="11291" max="11292" width="9.140625" style="1"/>
    <col min="11293" max="11293" width="13.7109375" style="1" customWidth="1"/>
    <col min="11294" max="11527" width="9.140625" style="1"/>
    <col min="11528" max="11528" width="10.140625" style="1" customWidth="1"/>
    <col min="11529" max="11532" width="9.140625" style="1"/>
    <col min="11533" max="11533" width="7" style="1" customWidth="1"/>
    <col min="11534" max="11534" width="8.140625" style="1" customWidth="1"/>
    <col min="11535" max="11535" width="14.7109375" style="1" customWidth="1"/>
    <col min="11536" max="11536" width="12.28515625" style="1" customWidth="1"/>
    <col min="11537" max="11537" width="16.7109375" style="1" customWidth="1"/>
    <col min="11538" max="11538" width="13.85546875" style="1" customWidth="1"/>
    <col min="11539" max="11539" width="6.28515625" style="1" customWidth="1"/>
    <col min="11540" max="11540" width="12.7109375" style="1" customWidth="1"/>
    <col min="11541" max="11541" width="6.28515625" style="1" customWidth="1"/>
    <col min="11542" max="11542" width="13.28515625" style="1" customWidth="1"/>
    <col min="11543" max="11543" width="9.140625" style="1"/>
    <col min="11544" max="11544" width="13.28515625" style="1" customWidth="1"/>
    <col min="11545" max="11545" width="9.140625" style="1"/>
    <col min="11546" max="11546" width="13" style="1" customWidth="1"/>
    <col min="11547" max="11548" width="9.140625" style="1"/>
    <col min="11549" max="11549" width="13.7109375" style="1" customWidth="1"/>
    <col min="11550" max="11783" width="9.140625" style="1"/>
    <col min="11784" max="11784" width="10.140625" style="1" customWidth="1"/>
    <col min="11785" max="11788" width="9.140625" style="1"/>
    <col min="11789" max="11789" width="7" style="1" customWidth="1"/>
    <col min="11790" max="11790" width="8.140625" style="1" customWidth="1"/>
    <col min="11791" max="11791" width="14.7109375" style="1" customWidth="1"/>
    <col min="11792" max="11792" width="12.28515625" style="1" customWidth="1"/>
    <col min="11793" max="11793" width="16.7109375" style="1" customWidth="1"/>
    <col min="11794" max="11794" width="13.85546875" style="1" customWidth="1"/>
    <col min="11795" max="11795" width="6.28515625" style="1" customWidth="1"/>
    <col min="11796" max="11796" width="12.7109375" style="1" customWidth="1"/>
    <col min="11797" max="11797" width="6.28515625" style="1" customWidth="1"/>
    <col min="11798" max="11798" width="13.28515625" style="1" customWidth="1"/>
    <col min="11799" max="11799" width="9.140625" style="1"/>
    <col min="11800" max="11800" width="13.28515625" style="1" customWidth="1"/>
    <col min="11801" max="11801" width="9.140625" style="1"/>
    <col min="11802" max="11802" width="13" style="1" customWidth="1"/>
    <col min="11803" max="11804" width="9.140625" style="1"/>
    <col min="11805" max="11805" width="13.7109375" style="1" customWidth="1"/>
    <col min="11806" max="12039" width="9.140625" style="1"/>
    <col min="12040" max="12040" width="10.140625" style="1" customWidth="1"/>
    <col min="12041" max="12044" width="9.140625" style="1"/>
    <col min="12045" max="12045" width="7" style="1" customWidth="1"/>
    <col min="12046" max="12046" width="8.140625" style="1" customWidth="1"/>
    <col min="12047" max="12047" width="14.7109375" style="1" customWidth="1"/>
    <col min="12048" max="12048" width="12.28515625" style="1" customWidth="1"/>
    <col min="12049" max="12049" width="16.7109375" style="1" customWidth="1"/>
    <col min="12050" max="12050" width="13.85546875" style="1" customWidth="1"/>
    <col min="12051" max="12051" width="6.28515625" style="1" customWidth="1"/>
    <col min="12052" max="12052" width="12.7109375" style="1" customWidth="1"/>
    <col min="12053" max="12053" width="6.28515625" style="1" customWidth="1"/>
    <col min="12054" max="12054" width="13.28515625" style="1" customWidth="1"/>
    <col min="12055" max="12055" width="9.140625" style="1"/>
    <col min="12056" max="12056" width="13.28515625" style="1" customWidth="1"/>
    <col min="12057" max="12057" width="9.140625" style="1"/>
    <col min="12058" max="12058" width="13" style="1" customWidth="1"/>
    <col min="12059" max="12060" width="9.140625" style="1"/>
    <col min="12061" max="12061" width="13.7109375" style="1" customWidth="1"/>
    <col min="12062" max="12295" width="9.140625" style="1"/>
    <col min="12296" max="12296" width="10.140625" style="1" customWidth="1"/>
    <col min="12297" max="12300" width="9.140625" style="1"/>
    <col min="12301" max="12301" width="7" style="1" customWidth="1"/>
    <col min="12302" max="12302" width="8.140625" style="1" customWidth="1"/>
    <col min="12303" max="12303" width="14.7109375" style="1" customWidth="1"/>
    <col min="12304" max="12304" width="12.28515625" style="1" customWidth="1"/>
    <col min="12305" max="12305" width="16.7109375" style="1" customWidth="1"/>
    <col min="12306" max="12306" width="13.85546875" style="1" customWidth="1"/>
    <col min="12307" max="12307" width="6.28515625" style="1" customWidth="1"/>
    <col min="12308" max="12308" width="12.7109375" style="1" customWidth="1"/>
    <col min="12309" max="12309" width="6.28515625" style="1" customWidth="1"/>
    <col min="12310" max="12310" width="13.28515625" style="1" customWidth="1"/>
    <col min="12311" max="12311" width="9.140625" style="1"/>
    <col min="12312" max="12312" width="13.28515625" style="1" customWidth="1"/>
    <col min="12313" max="12313" width="9.140625" style="1"/>
    <col min="12314" max="12314" width="13" style="1" customWidth="1"/>
    <col min="12315" max="12316" width="9.140625" style="1"/>
    <col min="12317" max="12317" width="13.7109375" style="1" customWidth="1"/>
    <col min="12318" max="12551" width="9.140625" style="1"/>
    <col min="12552" max="12552" width="10.140625" style="1" customWidth="1"/>
    <col min="12553" max="12556" width="9.140625" style="1"/>
    <col min="12557" max="12557" width="7" style="1" customWidth="1"/>
    <col min="12558" max="12558" width="8.140625" style="1" customWidth="1"/>
    <col min="12559" max="12559" width="14.7109375" style="1" customWidth="1"/>
    <col min="12560" max="12560" width="12.28515625" style="1" customWidth="1"/>
    <col min="12561" max="12561" width="16.7109375" style="1" customWidth="1"/>
    <col min="12562" max="12562" width="13.85546875" style="1" customWidth="1"/>
    <col min="12563" max="12563" width="6.28515625" style="1" customWidth="1"/>
    <col min="12564" max="12564" width="12.7109375" style="1" customWidth="1"/>
    <col min="12565" max="12565" width="6.28515625" style="1" customWidth="1"/>
    <col min="12566" max="12566" width="13.28515625" style="1" customWidth="1"/>
    <col min="12567" max="12567" width="9.140625" style="1"/>
    <col min="12568" max="12568" width="13.28515625" style="1" customWidth="1"/>
    <col min="12569" max="12569" width="9.140625" style="1"/>
    <col min="12570" max="12570" width="13" style="1" customWidth="1"/>
    <col min="12571" max="12572" width="9.140625" style="1"/>
    <col min="12573" max="12573" width="13.7109375" style="1" customWidth="1"/>
    <col min="12574" max="12807" width="9.140625" style="1"/>
    <col min="12808" max="12808" width="10.140625" style="1" customWidth="1"/>
    <col min="12809" max="12812" width="9.140625" style="1"/>
    <col min="12813" max="12813" width="7" style="1" customWidth="1"/>
    <col min="12814" max="12814" width="8.140625" style="1" customWidth="1"/>
    <col min="12815" max="12815" width="14.7109375" style="1" customWidth="1"/>
    <col min="12816" max="12816" width="12.28515625" style="1" customWidth="1"/>
    <col min="12817" max="12817" width="16.7109375" style="1" customWidth="1"/>
    <col min="12818" max="12818" width="13.85546875" style="1" customWidth="1"/>
    <col min="12819" max="12819" width="6.28515625" style="1" customWidth="1"/>
    <col min="12820" max="12820" width="12.7109375" style="1" customWidth="1"/>
    <col min="12821" max="12821" width="6.28515625" style="1" customWidth="1"/>
    <col min="12822" max="12822" width="13.28515625" style="1" customWidth="1"/>
    <col min="12823" max="12823" width="9.140625" style="1"/>
    <col min="12824" max="12824" width="13.28515625" style="1" customWidth="1"/>
    <col min="12825" max="12825" width="9.140625" style="1"/>
    <col min="12826" max="12826" width="13" style="1" customWidth="1"/>
    <col min="12827" max="12828" width="9.140625" style="1"/>
    <col min="12829" max="12829" width="13.7109375" style="1" customWidth="1"/>
    <col min="12830" max="13063" width="9.140625" style="1"/>
    <col min="13064" max="13064" width="10.140625" style="1" customWidth="1"/>
    <col min="13065" max="13068" width="9.140625" style="1"/>
    <col min="13069" max="13069" width="7" style="1" customWidth="1"/>
    <col min="13070" max="13070" width="8.140625" style="1" customWidth="1"/>
    <col min="13071" max="13071" width="14.7109375" style="1" customWidth="1"/>
    <col min="13072" max="13072" width="12.28515625" style="1" customWidth="1"/>
    <col min="13073" max="13073" width="16.7109375" style="1" customWidth="1"/>
    <col min="13074" max="13074" width="13.85546875" style="1" customWidth="1"/>
    <col min="13075" max="13075" width="6.28515625" style="1" customWidth="1"/>
    <col min="13076" max="13076" width="12.7109375" style="1" customWidth="1"/>
    <col min="13077" max="13077" width="6.28515625" style="1" customWidth="1"/>
    <col min="13078" max="13078" width="13.28515625" style="1" customWidth="1"/>
    <col min="13079" max="13079" width="9.140625" style="1"/>
    <col min="13080" max="13080" width="13.28515625" style="1" customWidth="1"/>
    <col min="13081" max="13081" width="9.140625" style="1"/>
    <col min="13082" max="13082" width="13" style="1" customWidth="1"/>
    <col min="13083" max="13084" width="9.140625" style="1"/>
    <col min="13085" max="13085" width="13.7109375" style="1" customWidth="1"/>
    <col min="13086" max="13319" width="9.140625" style="1"/>
    <col min="13320" max="13320" width="10.140625" style="1" customWidth="1"/>
    <col min="13321" max="13324" width="9.140625" style="1"/>
    <col min="13325" max="13325" width="7" style="1" customWidth="1"/>
    <col min="13326" max="13326" width="8.140625" style="1" customWidth="1"/>
    <col min="13327" max="13327" width="14.7109375" style="1" customWidth="1"/>
    <col min="13328" max="13328" width="12.28515625" style="1" customWidth="1"/>
    <col min="13329" max="13329" width="16.7109375" style="1" customWidth="1"/>
    <col min="13330" max="13330" width="13.85546875" style="1" customWidth="1"/>
    <col min="13331" max="13331" width="6.28515625" style="1" customWidth="1"/>
    <col min="13332" max="13332" width="12.7109375" style="1" customWidth="1"/>
    <col min="13333" max="13333" width="6.28515625" style="1" customWidth="1"/>
    <col min="13334" max="13334" width="13.28515625" style="1" customWidth="1"/>
    <col min="13335" max="13335" width="9.140625" style="1"/>
    <col min="13336" max="13336" width="13.28515625" style="1" customWidth="1"/>
    <col min="13337" max="13337" width="9.140625" style="1"/>
    <col min="13338" max="13338" width="13" style="1" customWidth="1"/>
    <col min="13339" max="13340" width="9.140625" style="1"/>
    <col min="13341" max="13341" width="13.7109375" style="1" customWidth="1"/>
    <col min="13342" max="13575" width="9.140625" style="1"/>
    <col min="13576" max="13576" width="10.140625" style="1" customWidth="1"/>
    <col min="13577" max="13580" width="9.140625" style="1"/>
    <col min="13581" max="13581" width="7" style="1" customWidth="1"/>
    <col min="13582" max="13582" width="8.140625" style="1" customWidth="1"/>
    <col min="13583" max="13583" width="14.7109375" style="1" customWidth="1"/>
    <col min="13584" max="13584" width="12.28515625" style="1" customWidth="1"/>
    <col min="13585" max="13585" width="16.7109375" style="1" customWidth="1"/>
    <col min="13586" max="13586" width="13.85546875" style="1" customWidth="1"/>
    <col min="13587" max="13587" width="6.28515625" style="1" customWidth="1"/>
    <col min="13588" max="13588" width="12.7109375" style="1" customWidth="1"/>
    <col min="13589" max="13589" width="6.28515625" style="1" customWidth="1"/>
    <col min="13590" max="13590" width="13.28515625" style="1" customWidth="1"/>
    <col min="13591" max="13591" width="9.140625" style="1"/>
    <col min="13592" max="13592" width="13.28515625" style="1" customWidth="1"/>
    <col min="13593" max="13593" width="9.140625" style="1"/>
    <col min="13594" max="13594" width="13" style="1" customWidth="1"/>
    <col min="13595" max="13596" width="9.140625" style="1"/>
    <col min="13597" max="13597" width="13.7109375" style="1" customWidth="1"/>
    <col min="13598" max="13831" width="9.140625" style="1"/>
    <col min="13832" max="13832" width="10.140625" style="1" customWidth="1"/>
    <col min="13833" max="13836" width="9.140625" style="1"/>
    <col min="13837" max="13837" width="7" style="1" customWidth="1"/>
    <col min="13838" max="13838" width="8.140625" style="1" customWidth="1"/>
    <col min="13839" max="13839" width="14.7109375" style="1" customWidth="1"/>
    <col min="13840" max="13840" width="12.28515625" style="1" customWidth="1"/>
    <col min="13841" max="13841" width="16.7109375" style="1" customWidth="1"/>
    <col min="13842" max="13842" width="13.85546875" style="1" customWidth="1"/>
    <col min="13843" max="13843" width="6.28515625" style="1" customWidth="1"/>
    <col min="13844" max="13844" width="12.7109375" style="1" customWidth="1"/>
    <col min="13845" max="13845" width="6.28515625" style="1" customWidth="1"/>
    <col min="13846" max="13846" width="13.28515625" style="1" customWidth="1"/>
    <col min="13847" max="13847" width="9.140625" style="1"/>
    <col min="13848" max="13848" width="13.28515625" style="1" customWidth="1"/>
    <col min="13849" max="13849" width="9.140625" style="1"/>
    <col min="13850" max="13850" width="13" style="1" customWidth="1"/>
    <col min="13851" max="13852" width="9.140625" style="1"/>
    <col min="13853" max="13853" width="13.7109375" style="1" customWidth="1"/>
    <col min="13854" max="14087" width="9.140625" style="1"/>
    <col min="14088" max="14088" width="10.140625" style="1" customWidth="1"/>
    <col min="14089" max="14092" width="9.140625" style="1"/>
    <col min="14093" max="14093" width="7" style="1" customWidth="1"/>
    <col min="14094" max="14094" width="8.140625" style="1" customWidth="1"/>
    <col min="14095" max="14095" width="14.7109375" style="1" customWidth="1"/>
    <col min="14096" max="14096" width="12.28515625" style="1" customWidth="1"/>
    <col min="14097" max="14097" width="16.7109375" style="1" customWidth="1"/>
    <col min="14098" max="14098" width="13.85546875" style="1" customWidth="1"/>
    <col min="14099" max="14099" width="6.28515625" style="1" customWidth="1"/>
    <col min="14100" max="14100" width="12.7109375" style="1" customWidth="1"/>
    <col min="14101" max="14101" width="6.28515625" style="1" customWidth="1"/>
    <col min="14102" max="14102" width="13.28515625" style="1" customWidth="1"/>
    <col min="14103" max="14103" width="9.140625" style="1"/>
    <col min="14104" max="14104" width="13.28515625" style="1" customWidth="1"/>
    <col min="14105" max="14105" width="9.140625" style="1"/>
    <col min="14106" max="14106" width="13" style="1" customWidth="1"/>
    <col min="14107" max="14108" width="9.140625" style="1"/>
    <col min="14109" max="14109" width="13.7109375" style="1" customWidth="1"/>
    <col min="14110" max="14343" width="9.140625" style="1"/>
    <col min="14344" max="14344" width="10.140625" style="1" customWidth="1"/>
    <col min="14345" max="14348" width="9.140625" style="1"/>
    <col min="14349" max="14349" width="7" style="1" customWidth="1"/>
    <col min="14350" max="14350" width="8.140625" style="1" customWidth="1"/>
    <col min="14351" max="14351" width="14.7109375" style="1" customWidth="1"/>
    <col min="14352" max="14352" width="12.28515625" style="1" customWidth="1"/>
    <col min="14353" max="14353" width="16.7109375" style="1" customWidth="1"/>
    <col min="14354" max="14354" width="13.85546875" style="1" customWidth="1"/>
    <col min="14355" max="14355" width="6.28515625" style="1" customWidth="1"/>
    <col min="14356" max="14356" width="12.7109375" style="1" customWidth="1"/>
    <col min="14357" max="14357" width="6.28515625" style="1" customWidth="1"/>
    <col min="14358" max="14358" width="13.28515625" style="1" customWidth="1"/>
    <col min="14359" max="14359" width="9.140625" style="1"/>
    <col min="14360" max="14360" width="13.28515625" style="1" customWidth="1"/>
    <col min="14361" max="14361" width="9.140625" style="1"/>
    <col min="14362" max="14362" width="13" style="1" customWidth="1"/>
    <col min="14363" max="14364" width="9.140625" style="1"/>
    <col min="14365" max="14365" width="13.7109375" style="1" customWidth="1"/>
    <col min="14366" max="14599" width="9.140625" style="1"/>
    <col min="14600" max="14600" width="10.140625" style="1" customWidth="1"/>
    <col min="14601" max="14604" width="9.140625" style="1"/>
    <col min="14605" max="14605" width="7" style="1" customWidth="1"/>
    <col min="14606" max="14606" width="8.140625" style="1" customWidth="1"/>
    <col min="14607" max="14607" width="14.7109375" style="1" customWidth="1"/>
    <col min="14608" max="14608" width="12.28515625" style="1" customWidth="1"/>
    <col min="14609" max="14609" width="16.7109375" style="1" customWidth="1"/>
    <col min="14610" max="14610" width="13.85546875" style="1" customWidth="1"/>
    <col min="14611" max="14611" width="6.28515625" style="1" customWidth="1"/>
    <col min="14612" max="14612" width="12.7109375" style="1" customWidth="1"/>
    <col min="14613" max="14613" width="6.28515625" style="1" customWidth="1"/>
    <col min="14614" max="14614" width="13.28515625" style="1" customWidth="1"/>
    <col min="14615" max="14615" width="9.140625" style="1"/>
    <col min="14616" max="14616" width="13.28515625" style="1" customWidth="1"/>
    <col min="14617" max="14617" width="9.140625" style="1"/>
    <col min="14618" max="14618" width="13" style="1" customWidth="1"/>
    <col min="14619" max="14620" width="9.140625" style="1"/>
    <col min="14621" max="14621" width="13.7109375" style="1" customWidth="1"/>
    <col min="14622" max="14855" width="9.140625" style="1"/>
    <col min="14856" max="14856" width="10.140625" style="1" customWidth="1"/>
    <col min="14857" max="14860" width="9.140625" style="1"/>
    <col min="14861" max="14861" width="7" style="1" customWidth="1"/>
    <col min="14862" max="14862" width="8.140625" style="1" customWidth="1"/>
    <col min="14863" max="14863" width="14.7109375" style="1" customWidth="1"/>
    <col min="14864" max="14864" width="12.28515625" style="1" customWidth="1"/>
    <col min="14865" max="14865" width="16.7109375" style="1" customWidth="1"/>
    <col min="14866" max="14866" width="13.85546875" style="1" customWidth="1"/>
    <col min="14867" max="14867" width="6.28515625" style="1" customWidth="1"/>
    <col min="14868" max="14868" width="12.7109375" style="1" customWidth="1"/>
    <col min="14869" max="14869" width="6.28515625" style="1" customWidth="1"/>
    <col min="14870" max="14870" width="13.28515625" style="1" customWidth="1"/>
    <col min="14871" max="14871" width="9.140625" style="1"/>
    <col min="14872" max="14872" width="13.28515625" style="1" customWidth="1"/>
    <col min="14873" max="14873" width="9.140625" style="1"/>
    <col min="14874" max="14874" width="13" style="1" customWidth="1"/>
    <col min="14875" max="14876" width="9.140625" style="1"/>
    <col min="14877" max="14877" width="13.7109375" style="1" customWidth="1"/>
    <col min="14878" max="15111" width="9.140625" style="1"/>
    <col min="15112" max="15112" width="10.140625" style="1" customWidth="1"/>
    <col min="15113" max="15116" width="9.140625" style="1"/>
    <col min="15117" max="15117" width="7" style="1" customWidth="1"/>
    <col min="15118" max="15118" width="8.140625" style="1" customWidth="1"/>
    <col min="15119" max="15119" width="14.7109375" style="1" customWidth="1"/>
    <col min="15120" max="15120" width="12.28515625" style="1" customWidth="1"/>
    <col min="15121" max="15121" width="16.7109375" style="1" customWidth="1"/>
    <col min="15122" max="15122" width="13.85546875" style="1" customWidth="1"/>
    <col min="15123" max="15123" width="6.28515625" style="1" customWidth="1"/>
    <col min="15124" max="15124" width="12.7109375" style="1" customWidth="1"/>
    <col min="15125" max="15125" width="6.28515625" style="1" customWidth="1"/>
    <col min="15126" max="15126" width="13.28515625" style="1" customWidth="1"/>
    <col min="15127" max="15127" width="9.140625" style="1"/>
    <col min="15128" max="15128" width="13.28515625" style="1" customWidth="1"/>
    <col min="15129" max="15129" width="9.140625" style="1"/>
    <col min="15130" max="15130" width="13" style="1" customWidth="1"/>
    <col min="15131" max="15132" width="9.140625" style="1"/>
    <col min="15133" max="15133" width="13.7109375" style="1" customWidth="1"/>
    <col min="15134" max="15367" width="9.140625" style="1"/>
    <col min="15368" max="15368" width="10.140625" style="1" customWidth="1"/>
    <col min="15369" max="15372" width="9.140625" style="1"/>
    <col min="15373" max="15373" width="7" style="1" customWidth="1"/>
    <col min="15374" max="15374" width="8.140625" style="1" customWidth="1"/>
    <col min="15375" max="15375" width="14.7109375" style="1" customWidth="1"/>
    <col min="15376" max="15376" width="12.28515625" style="1" customWidth="1"/>
    <col min="15377" max="15377" width="16.7109375" style="1" customWidth="1"/>
    <col min="15378" max="15378" width="13.85546875" style="1" customWidth="1"/>
    <col min="15379" max="15379" width="6.28515625" style="1" customWidth="1"/>
    <col min="15380" max="15380" width="12.7109375" style="1" customWidth="1"/>
    <col min="15381" max="15381" width="6.28515625" style="1" customWidth="1"/>
    <col min="15382" max="15382" width="13.28515625" style="1" customWidth="1"/>
    <col min="15383" max="15383" width="9.140625" style="1"/>
    <col min="15384" max="15384" width="13.28515625" style="1" customWidth="1"/>
    <col min="15385" max="15385" width="9.140625" style="1"/>
    <col min="15386" max="15386" width="13" style="1" customWidth="1"/>
    <col min="15387" max="15388" width="9.140625" style="1"/>
    <col min="15389" max="15389" width="13.7109375" style="1" customWidth="1"/>
    <col min="15390" max="15623" width="9.140625" style="1"/>
    <col min="15624" max="15624" width="10.140625" style="1" customWidth="1"/>
    <col min="15625" max="15628" width="9.140625" style="1"/>
    <col min="15629" max="15629" width="7" style="1" customWidth="1"/>
    <col min="15630" max="15630" width="8.140625" style="1" customWidth="1"/>
    <col min="15631" max="15631" width="14.7109375" style="1" customWidth="1"/>
    <col min="15632" max="15632" width="12.28515625" style="1" customWidth="1"/>
    <col min="15633" max="15633" width="16.7109375" style="1" customWidth="1"/>
    <col min="15634" max="15634" width="13.85546875" style="1" customWidth="1"/>
    <col min="15635" max="15635" width="6.28515625" style="1" customWidth="1"/>
    <col min="15636" max="15636" width="12.7109375" style="1" customWidth="1"/>
    <col min="15637" max="15637" width="6.28515625" style="1" customWidth="1"/>
    <col min="15638" max="15638" width="13.28515625" style="1" customWidth="1"/>
    <col min="15639" max="15639" width="9.140625" style="1"/>
    <col min="15640" max="15640" width="13.28515625" style="1" customWidth="1"/>
    <col min="15641" max="15641" width="9.140625" style="1"/>
    <col min="15642" max="15642" width="13" style="1" customWidth="1"/>
    <col min="15643" max="15644" width="9.140625" style="1"/>
    <col min="15645" max="15645" width="13.7109375" style="1" customWidth="1"/>
    <col min="15646" max="15879" width="9.140625" style="1"/>
    <col min="15880" max="15880" width="10.140625" style="1" customWidth="1"/>
    <col min="15881" max="15884" width="9.140625" style="1"/>
    <col min="15885" max="15885" width="7" style="1" customWidth="1"/>
    <col min="15886" max="15886" width="8.140625" style="1" customWidth="1"/>
    <col min="15887" max="15887" width="14.7109375" style="1" customWidth="1"/>
    <col min="15888" max="15888" width="12.28515625" style="1" customWidth="1"/>
    <col min="15889" max="15889" width="16.7109375" style="1" customWidth="1"/>
    <col min="15890" max="15890" width="13.85546875" style="1" customWidth="1"/>
    <col min="15891" max="15891" width="6.28515625" style="1" customWidth="1"/>
    <col min="15892" max="15892" width="12.7109375" style="1" customWidth="1"/>
    <col min="15893" max="15893" width="6.28515625" style="1" customWidth="1"/>
    <col min="15894" max="15894" width="13.28515625" style="1" customWidth="1"/>
    <col min="15895" max="15895" width="9.140625" style="1"/>
    <col min="15896" max="15896" width="13.28515625" style="1" customWidth="1"/>
    <col min="15897" max="15897" width="9.140625" style="1"/>
    <col min="15898" max="15898" width="13" style="1" customWidth="1"/>
    <col min="15899" max="15900" width="9.140625" style="1"/>
    <col min="15901" max="15901" width="13.7109375" style="1" customWidth="1"/>
    <col min="15902" max="16135" width="9.140625" style="1"/>
    <col min="16136" max="16136" width="10.140625" style="1" customWidth="1"/>
    <col min="16137" max="16140" width="9.140625" style="1"/>
    <col min="16141" max="16141" width="7" style="1" customWidth="1"/>
    <col min="16142" max="16142" width="8.140625" style="1" customWidth="1"/>
    <col min="16143" max="16143" width="14.7109375" style="1" customWidth="1"/>
    <col min="16144" max="16144" width="12.28515625" style="1" customWidth="1"/>
    <col min="16145" max="16145" width="16.7109375" style="1" customWidth="1"/>
    <col min="16146" max="16146" width="13.85546875" style="1" customWidth="1"/>
    <col min="16147" max="16147" width="6.28515625" style="1" customWidth="1"/>
    <col min="16148" max="16148" width="12.7109375" style="1" customWidth="1"/>
    <col min="16149" max="16149" width="6.28515625" style="1" customWidth="1"/>
    <col min="16150" max="16150" width="13.28515625" style="1" customWidth="1"/>
    <col min="16151" max="16151" width="9.140625" style="1"/>
    <col min="16152" max="16152" width="13.28515625" style="1" customWidth="1"/>
    <col min="16153" max="16153" width="9.140625" style="1"/>
    <col min="16154" max="16154" width="13" style="1" customWidth="1"/>
    <col min="16155" max="16156" width="9.140625" style="1"/>
    <col min="16157" max="16157" width="13.7109375" style="1" customWidth="1"/>
    <col min="16158" max="16384" width="9.140625" style="1"/>
  </cols>
  <sheetData>
    <row r="1" spans="2:33" x14ac:dyDescent="0.25">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2:33" x14ac:dyDescent="0.25">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spans="2:33" x14ac:dyDescent="0.2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row>
    <row r="4" spans="2:33" x14ac:dyDescent="0.2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2:33" x14ac:dyDescent="0.25">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row>
    <row r="6" spans="2:33" x14ac:dyDescent="0.2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2:33" x14ac:dyDescent="0.2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row>
    <row r="8" spans="2:33" x14ac:dyDescent="0.2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row>
    <row r="9" spans="2:33" x14ac:dyDescent="0.25">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row>
    <row r="10" spans="2:33" x14ac:dyDescent="0.25">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row>
    <row r="11" spans="2:33" x14ac:dyDescent="0.2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row>
    <row r="12" spans="2:33" x14ac:dyDescent="0.2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row>
    <row r="13" spans="2:33" x14ac:dyDescent="0.2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2:33" ht="15" customHeight="1"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2:33" ht="15" customHeight="1" x14ac:dyDescent="0.25">
      <c r="B15" s="18"/>
      <c r="C15" s="18"/>
      <c r="D15" s="18"/>
      <c r="E15" s="18"/>
      <c r="F15" s="18"/>
      <c r="G15" s="18"/>
      <c r="H15" s="18"/>
      <c r="I15" s="18"/>
      <c r="J15" s="18"/>
      <c r="K15" s="18"/>
      <c r="L15" s="18"/>
      <c r="M15" s="18"/>
      <c r="N15" s="18"/>
      <c r="O15" s="18"/>
      <c r="P15" s="18"/>
      <c r="Q15" s="18"/>
      <c r="R15" s="18"/>
      <c r="S15" s="18"/>
      <c r="T15" s="18"/>
      <c r="U15" s="18"/>
      <c r="V15" s="18"/>
      <c r="W15" s="196">
        <f>7+(3*SQRT(7))</f>
        <v>14.937253933193773</v>
      </c>
      <c r="X15" s="196"/>
      <c r="Y15" s="18"/>
      <c r="Z15" s="18"/>
      <c r="AA15" s="18"/>
      <c r="AB15" s="18"/>
      <c r="AC15" s="18"/>
      <c r="AD15" s="18"/>
      <c r="AE15" s="18"/>
      <c r="AF15" s="18"/>
      <c r="AG15" s="18"/>
    </row>
    <row r="16" spans="2:33" ht="15" customHeight="1" x14ac:dyDescent="0.25">
      <c r="B16" s="18"/>
      <c r="C16" s="18"/>
      <c r="D16" s="18"/>
      <c r="E16" s="18"/>
      <c r="F16" s="18"/>
      <c r="G16" s="18"/>
      <c r="H16" s="18"/>
      <c r="I16" s="18"/>
      <c r="J16" s="18"/>
      <c r="K16" s="18"/>
      <c r="L16" s="18"/>
      <c r="M16" s="18"/>
      <c r="N16" s="18"/>
      <c r="O16" s="18"/>
      <c r="P16" s="18"/>
      <c r="Q16" s="18"/>
      <c r="R16" s="18"/>
      <c r="S16" s="18"/>
      <c r="T16" s="18"/>
      <c r="U16" s="18"/>
      <c r="V16" s="18"/>
      <c r="W16" s="196"/>
      <c r="X16" s="196"/>
      <c r="Y16" s="18"/>
      <c r="Z16" s="18"/>
      <c r="AA16" s="18"/>
      <c r="AB16" s="18"/>
      <c r="AC16" s="18"/>
      <c r="AD16" s="18"/>
      <c r="AE16" s="18"/>
      <c r="AF16" s="18"/>
      <c r="AG16" s="18"/>
    </row>
    <row r="17" spans="2:33" ht="15" customHeight="1"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row>
    <row r="18" spans="2:33" ht="15" customHeight="1" x14ac:dyDescent="0.2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row>
    <row r="19" spans="2:33" x14ac:dyDescent="0.2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row>
    <row r="20" spans="2:33" x14ac:dyDescent="0.25">
      <c r="B20" s="18"/>
      <c r="C20" s="18"/>
      <c r="D20" s="18"/>
      <c r="E20" s="18"/>
      <c r="F20" s="18"/>
      <c r="G20" s="18"/>
      <c r="H20" s="18"/>
      <c r="I20" s="18"/>
      <c r="J20" s="18"/>
      <c r="K20" s="18"/>
      <c r="L20" s="18"/>
      <c r="M20" s="18"/>
      <c r="N20" s="18"/>
      <c r="O20" s="18"/>
      <c r="P20" s="18"/>
      <c r="Q20" s="18"/>
      <c r="R20" s="18"/>
      <c r="S20" s="18"/>
      <c r="T20" s="18"/>
      <c r="U20" s="18"/>
      <c r="V20" s="18"/>
      <c r="W20" s="197">
        <f>7-(3*SQRT(7))</f>
        <v>-0.93725393319377215</v>
      </c>
      <c r="X20" s="197"/>
      <c r="Y20" s="18"/>
      <c r="Z20" s="196">
        <v>0</v>
      </c>
      <c r="AA20" s="196"/>
      <c r="AB20" s="18"/>
      <c r="AC20" s="18"/>
      <c r="AD20" s="18"/>
      <c r="AE20" s="18"/>
      <c r="AF20" s="18"/>
      <c r="AG20" s="18"/>
    </row>
    <row r="21" spans="2:33" ht="15.75" customHeight="1" x14ac:dyDescent="0.25">
      <c r="B21" s="18"/>
      <c r="C21" s="18"/>
      <c r="D21" s="18"/>
      <c r="E21" s="18"/>
      <c r="F21" s="18"/>
      <c r="G21" s="18"/>
      <c r="H21" s="18"/>
      <c r="I21" s="18"/>
      <c r="J21" s="18"/>
      <c r="K21" s="18"/>
      <c r="L21" s="18"/>
      <c r="M21" s="18"/>
      <c r="N21" s="18"/>
      <c r="O21" s="18"/>
      <c r="P21" s="18"/>
      <c r="Q21" s="18"/>
      <c r="R21" s="18"/>
      <c r="S21" s="18"/>
      <c r="T21" s="18"/>
      <c r="U21" s="18"/>
      <c r="V21" s="18"/>
      <c r="W21" s="197"/>
      <c r="X21" s="197"/>
      <c r="Y21" s="18"/>
      <c r="Z21" s="196"/>
      <c r="AA21" s="196"/>
      <c r="AB21" s="18"/>
      <c r="AC21" s="18"/>
      <c r="AD21" s="18"/>
      <c r="AE21" s="18"/>
      <c r="AF21" s="18"/>
      <c r="AG21" s="18"/>
    </row>
    <row r="22" spans="2:33" ht="15" customHeight="1" x14ac:dyDescent="0.25">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row>
    <row r="23" spans="2:33" ht="15" customHeight="1" x14ac:dyDescent="0.25">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row>
    <row r="24" spans="2:33" ht="15" customHeight="1" x14ac:dyDescent="0.2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row>
    <row r="25" spans="2:33" ht="15" customHeight="1" x14ac:dyDescent="0.2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row>
    <row r="26" spans="2:33" ht="15"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row>
    <row r="27" spans="2:33" ht="15" customHeight="1" x14ac:dyDescent="0.25">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row>
    <row r="28" spans="2:33" ht="20.25" customHeight="1" x14ac:dyDescent="0.25">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row>
    <row r="29" spans="2:33" ht="23.25" customHeight="1" x14ac:dyDescent="0.25">
      <c r="B29" s="18"/>
      <c r="C29" s="18"/>
      <c r="D29" s="18"/>
      <c r="E29" s="18"/>
      <c r="F29" s="18"/>
      <c r="G29" s="18"/>
      <c r="H29" s="18"/>
      <c r="I29" s="18"/>
      <c r="J29" s="18"/>
      <c r="K29" s="18"/>
      <c r="L29" s="18"/>
      <c r="M29" s="18"/>
      <c r="N29" s="18"/>
      <c r="O29" s="18"/>
      <c r="P29" s="18"/>
      <c r="Q29" s="18"/>
      <c r="R29" s="192">
        <f>10/100</f>
        <v>0.1</v>
      </c>
      <c r="S29" s="193"/>
      <c r="T29" s="18"/>
      <c r="U29" s="18"/>
      <c r="V29" s="18"/>
      <c r="W29" s="18"/>
      <c r="X29" s="18"/>
      <c r="Y29" s="18"/>
      <c r="Z29" s="18"/>
      <c r="AA29" s="18"/>
      <c r="AB29" s="18"/>
      <c r="AC29" s="18"/>
      <c r="AD29" s="18"/>
      <c r="AE29" s="18"/>
      <c r="AF29" s="18"/>
      <c r="AG29" s="18"/>
    </row>
    <row r="30" spans="2:33" ht="21" customHeight="1" x14ac:dyDescent="0.25">
      <c r="B30" s="18"/>
      <c r="C30" s="18"/>
      <c r="D30" s="18"/>
      <c r="E30" s="18"/>
      <c r="F30" s="18"/>
      <c r="G30" s="18"/>
      <c r="H30" s="18"/>
      <c r="I30" s="18"/>
      <c r="J30" s="18"/>
      <c r="K30" s="18"/>
      <c r="L30" s="18"/>
      <c r="M30" s="18"/>
      <c r="N30" s="18"/>
      <c r="O30" s="18"/>
      <c r="P30" s="18"/>
      <c r="Q30" s="18"/>
      <c r="R30" s="194"/>
      <c r="S30" s="195"/>
      <c r="T30" s="18"/>
      <c r="U30" s="18"/>
      <c r="V30" s="18"/>
      <c r="W30" s="18"/>
      <c r="X30" s="18"/>
      <c r="Y30" s="18"/>
      <c r="Z30" s="18"/>
      <c r="AA30" s="18"/>
      <c r="AB30" s="18"/>
      <c r="AC30" s="18"/>
      <c r="AD30" s="18"/>
      <c r="AE30" s="18"/>
      <c r="AF30" s="18"/>
      <c r="AG30" s="18"/>
    </row>
    <row r="31" spans="2:33" ht="19.5" customHeight="1" x14ac:dyDescent="0.2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spans="2:33" ht="31.5" customHeight="1" x14ac:dyDescent="0.25">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2:33" ht="21.75" customHeight="1" x14ac:dyDescent="0.25">
      <c r="B33" s="18"/>
      <c r="C33" s="18"/>
      <c r="D33" s="18"/>
      <c r="E33" s="18"/>
      <c r="F33" s="18"/>
      <c r="G33" s="18"/>
      <c r="H33" s="18"/>
      <c r="I33" s="18"/>
      <c r="J33" s="18"/>
      <c r="K33" s="18"/>
      <c r="L33" s="18"/>
      <c r="M33" s="18"/>
      <c r="N33" s="18"/>
      <c r="O33" s="18"/>
      <c r="P33" s="18"/>
      <c r="Q33" s="18"/>
      <c r="R33" s="18"/>
      <c r="S33" s="18"/>
      <c r="T33" s="18"/>
      <c r="U33" s="18"/>
      <c r="V33" s="18"/>
      <c r="W33" s="18"/>
      <c r="X33" s="190">
        <f>0.1+3*SQRT((0.1*0.9)/100)</f>
        <v>0.19</v>
      </c>
      <c r="Y33" s="190"/>
      <c r="Z33" s="18"/>
      <c r="AA33" s="18"/>
      <c r="AB33" s="18"/>
      <c r="AC33" s="18"/>
      <c r="AD33" s="18"/>
      <c r="AE33" s="18"/>
      <c r="AF33" s="18"/>
      <c r="AG33" s="18"/>
    </row>
    <row r="34" spans="2:33" ht="21" customHeight="1" x14ac:dyDescent="0.25">
      <c r="B34" s="18"/>
      <c r="C34" s="27"/>
      <c r="D34" s="27"/>
      <c r="E34" s="27"/>
      <c r="F34" s="27"/>
      <c r="G34" s="27"/>
      <c r="H34" s="18"/>
      <c r="I34" s="18"/>
      <c r="J34" s="18"/>
      <c r="K34" s="18"/>
      <c r="L34" s="18"/>
      <c r="M34" s="18"/>
      <c r="N34" s="18"/>
      <c r="O34" s="18"/>
      <c r="P34" s="18"/>
      <c r="Q34" s="18"/>
      <c r="R34" s="18"/>
      <c r="S34" s="18"/>
      <c r="T34" s="18"/>
      <c r="U34" s="18"/>
      <c r="V34" s="18"/>
      <c r="W34" s="18"/>
      <c r="X34" s="190"/>
      <c r="Y34" s="190"/>
      <c r="Z34" s="18"/>
      <c r="AA34" s="18"/>
      <c r="AB34" s="18"/>
      <c r="AC34" s="18"/>
      <c r="AD34" s="18"/>
      <c r="AE34" s="18"/>
      <c r="AF34" s="18"/>
      <c r="AG34" s="18"/>
    </row>
    <row r="35" spans="2:33" ht="15" customHeight="1" x14ac:dyDescent="0.25">
      <c r="B35" s="18"/>
      <c r="C35" s="27"/>
      <c r="D35" s="27"/>
      <c r="E35" s="27"/>
      <c r="F35" s="27"/>
      <c r="G35" s="27"/>
      <c r="H35" s="18"/>
      <c r="I35" s="18"/>
      <c r="J35" s="27"/>
      <c r="K35" s="27"/>
      <c r="L35" s="27"/>
      <c r="M35" s="27"/>
      <c r="N35" s="18"/>
      <c r="O35" s="18"/>
      <c r="P35" s="18"/>
      <c r="Q35" s="18"/>
      <c r="R35" s="18"/>
      <c r="S35" s="18"/>
      <c r="T35" s="18"/>
      <c r="U35" s="18"/>
      <c r="V35" s="18"/>
      <c r="W35" s="18"/>
      <c r="X35" s="18"/>
      <c r="Y35" s="18"/>
      <c r="Z35" s="18"/>
      <c r="AA35" s="18"/>
      <c r="AB35" s="18"/>
      <c r="AC35" s="18"/>
      <c r="AD35" s="18"/>
      <c r="AE35" s="18"/>
      <c r="AF35" s="18"/>
      <c r="AG35" s="18"/>
    </row>
    <row r="36" spans="2:33" ht="37.5" customHeight="1" x14ac:dyDescent="0.25">
      <c r="B36" s="18"/>
      <c r="C36" s="27"/>
      <c r="D36" s="27"/>
      <c r="E36" s="27"/>
      <c r="F36" s="27"/>
      <c r="G36" s="27"/>
      <c r="H36" s="27"/>
      <c r="I36" s="27"/>
      <c r="J36" s="27"/>
      <c r="K36" s="27"/>
      <c r="L36" s="27"/>
      <c r="M36" s="27"/>
      <c r="N36" s="18"/>
      <c r="O36" s="18"/>
      <c r="P36" s="18"/>
      <c r="Q36" s="18"/>
      <c r="R36" s="18"/>
      <c r="S36" s="18"/>
      <c r="T36" s="18"/>
      <c r="U36" s="18"/>
      <c r="V36" s="18"/>
      <c r="W36" s="18"/>
      <c r="X36" s="190">
        <f>0.1-3*SQRT((0.1*0.9)/100)</f>
        <v>9.999999999999995E-3</v>
      </c>
      <c r="Y36" s="190"/>
      <c r="Z36" s="18"/>
      <c r="AA36" s="18"/>
      <c r="AB36" s="18"/>
      <c r="AC36" s="18"/>
      <c r="AD36" s="18"/>
      <c r="AE36" s="18"/>
      <c r="AF36" s="18"/>
      <c r="AG36" s="18"/>
    </row>
    <row r="37" spans="2:33" ht="18.75" customHeight="1" x14ac:dyDescent="0.25">
      <c r="B37" s="18"/>
      <c r="C37" s="27"/>
      <c r="D37" s="27"/>
      <c r="E37" s="27"/>
      <c r="F37" s="27"/>
      <c r="G37" s="27"/>
      <c r="H37" s="29">
        <v>121</v>
      </c>
      <c r="I37" s="30"/>
      <c r="J37" s="27"/>
      <c r="K37" s="27"/>
      <c r="L37" s="27"/>
      <c r="M37" s="27"/>
      <c r="N37" s="18"/>
      <c r="O37" s="18"/>
      <c r="P37" s="18"/>
      <c r="Q37" s="18"/>
      <c r="R37" s="18"/>
      <c r="S37" s="18"/>
      <c r="T37" s="18"/>
      <c r="U37" s="18"/>
      <c r="V37" s="18"/>
      <c r="W37" s="18"/>
      <c r="X37" s="190"/>
      <c r="Y37" s="190"/>
      <c r="Z37" s="18"/>
      <c r="AA37" s="18"/>
      <c r="AB37" s="18"/>
      <c r="AC37" s="18"/>
      <c r="AD37" s="18"/>
      <c r="AE37" s="18"/>
      <c r="AF37" s="18"/>
      <c r="AG37" s="18"/>
    </row>
    <row r="38" spans="2:33" ht="36.75" customHeight="1" x14ac:dyDescent="0.35">
      <c r="B38" s="18"/>
      <c r="C38" s="27"/>
      <c r="D38" s="27"/>
      <c r="E38" s="27"/>
      <c r="F38" s="27"/>
      <c r="G38" s="27"/>
      <c r="H38" s="18"/>
      <c r="I38" s="18"/>
      <c r="J38" s="27"/>
      <c r="K38" s="27"/>
      <c r="L38" s="27"/>
      <c r="M38" s="27"/>
      <c r="N38" s="18"/>
      <c r="O38" s="18"/>
      <c r="P38" s="18"/>
      <c r="Q38" s="31"/>
      <c r="R38" s="18"/>
      <c r="S38" s="18"/>
      <c r="T38" s="18"/>
      <c r="U38" s="18"/>
      <c r="V38" s="18"/>
      <c r="W38" s="18"/>
      <c r="X38" s="18"/>
      <c r="Y38" s="18"/>
      <c r="Z38" s="18"/>
      <c r="AA38" s="18"/>
      <c r="AB38" s="18"/>
      <c r="AC38" s="18"/>
      <c r="AD38" s="18"/>
      <c r="AE38" s="18"/>
      <c r="AF38" s="18"/>
      <c r="AG38" s="18"/>
    </row>
    <row r="39" spans="2:33" ht="21" customHeight="1" x14ac:dyDescent="0.25">
      <c r="B39" s="18"/>
      <c r="C39" s="187"/>
      <c r="D39" s="187"/>
      <c r="E39" s="188"/>
      <c r="F39" s="187"/>
      <c r="G39" s="187"/>
      <c r="H39" s="188"/>
      <c r="I39" s="187"/>
      <c r="J39" s="187"/>
      <c r="K39" s="188"/>
      <c r="L39" s="187"/>
      <c r="M39" s="187"/>
      <c r="N39" s="188"/>
      <c r="O39" s="187"/>
      <c r="P39" s="188"/>
      <c r="Q39" s="191"/>
      <c r="S39" s="18"/>
      <c r="T39" s="18"/>
      <c r="U39" s="18"/>
      <c r="V39" s="18"/>
      <c r="W39" s="18"/>
      <c r="X39" s="18"/>
      <c r="Y39" s="18"/>
      <c r="Z39" s="18"/>
      <c r="AA39" s="18"/>
      <c r="AB39" s="18"/>
      <c r="AC39" s="18"/>
      <c r="AD39" s="18"/>
      <c r="AE39" s="18"/>
      <c r="AF39" s="18"/>
      <c r="AG39" s="18"/>
    </row>
    <row r="40" spans="2:33" ht="52.5" customHeight="1" x14ac:dyDescent="0.25">
      <c r="B40" s="18"/>
      <c r="C40" s="187"/>
      <c r="D40" s="187"/>
      <c r="E40" s="188"/>
      <c r="F40" s="187"/>
      <c r="G40" s="187"/>
      <c r="H40" s="188"/>
      <c r="I40" s="187"/>
      <c r="J40" s="187"/>
      <c r="K40" s="188"/>
      <c r="L40" s="187"/>
      <c r="M40" s="187"/>
      <c r="N40" s="188"/>
      <c r="O40" s="187"/>
      <c r="P40" s="188"/>
      <c r="Q40" s="191"/>
      <c r="R40" s="18"/>
      <c r="S40" s="18"/>
      <c r="T40" s="18"/>
      <c r="U40" s="18"/>
      <c r="V40" s="18"/>
      <c r="W40" s="18"/>
      <c r="X40" s="18"/>
      <c r="Y40" s="18"/>
      <c r="Z40" s="18"/>
      <c r="AA40" s="18"/>
      <c r="AB40" s="18"/>
      <c r="AC40" s="18"/>
      <c r="AD40" s="18"/>
      <c r="AE40" s="18"/>
      <c r="AF40" s="18"/>
      <c r="AG40" s="18"/>
    </row>
    <row r="41" spans="2:33" ht="43.5" customHeight="1" x14ac:dyDescent="0.25">
      <c r="B41" s="18"/>
      <c r="C41" s="18"/>
      <c r="D41" s="27"/>
      <c r="E41" s="27"/>
      <c r="F41" s="27"/>
      <c r="G41" s="27"/>
      <c r="H41" s="27"/>
      <c r="I41" s="27"/>
      <c r="J41" s="27"/>
      <c r="K41" s="27"/>
      <c r="L41" s="27"/>
      <c r="M41" s="27"/>
      <c r="N41" s="27"/>
      <c r="O41" s="18"/>
      <c r="P41" s="18"/>
      <c r="Q41" s="18"/>
      <c r="R41" s="18"/>
      <c r="S41" s="18"/>
      <c r="T41" s="18"/>
      <c r="U41" s="18"/>
      <c r="V41" s="18"/>
      <c r="W41" s="18"/>
      <c r="X41" s="18"/>
      <c r="Y41" s="18"/>
      <c r="Z41" s="18"/>
      <c r="AA41" s="18"/>
      <c r="AB41" s="18"/>
      <c r="AC41" s="18"/>
      <c r="AD41" s="18"/>
      <c r="AE41" s="18"/>
      <c r="AF41" s="18"/>
      <c r="AG41" s="18"/>
    </row>
    <row r="42" spans="2:33" ht="25.5" customHeight="1" x14ac:dyDescent="0.25">
      <c r="B42" s="18"/>
      <c r="C42" s="18"/>
      <c r="D42" s="27"/>
      <c r="E42" s="27"/>
      <c r="F42" s="27"/>
      <c r="G42" s="27"/>
      <c r="H42" s="27"/>
      <c r="I42" s="27"/>
      <c r="J42" s="27"/>
      <c r="K42" s="27"/>
      <c r="L42" s="189"/>
      <c r="M42" s="27"/>
      <c r="N42" s="27"/>
      <c r="O42" s="18"/>
      <c r="P42" s="18"/>
      <c r="Q42" s="18"/>
      <c r="R42" s="18"/>
      <c r="S42" s="18"/>
      <c r="T42" s="18"/>
      <c r="U42" s="18"/>
      <c r="V42" s="18"/>
      <c r="W42" s="18"/>
      <c r="X42" s="18"/>
      <c r="Y42" s="18"/>
      <c r="Z42" s="18"/>
      <c r="AA42" s="18"/>
      <c r="AB42" s="18"/>
      <c r="AC42" s="18"/>
      <c r="AD42" s="18"/>
      <c r="AE42" s="18"/>
      <c r="AF42" s="18"/>
      <c r="AG42" s="18"/>
    </row>
    <row r="43" spans="2:33" ht="40.5" customHeight="1" x14ac:dyDescent="0.25">
      <c r="B43" s="18"/>
      <c r="C43" s="18"/>
      <c r="D43" s="27"/>
      <c r="E43" s="27"/>
      <c r="F43" s="27"/>
      <c r="G43" s="27"/>
      <c r="H43" s="27"/>
      <c r="I43" s="27"/>
      <c r="J43" s="27"/>
      <c r="K43" s="27"/>
      <c r="L43" s="189"/>
      <c r="M43" s="27"/>
      <c r="N43" s="27"/>
      <c r="O43" s="18"/>
      <c r="P43" s="18"/>
      <c r="Q43" s="18"/>
      <c r="R43" s="18"/>
      <c r="S43" s="18"/>
      <c r="T43" s="18"/>
      <c r="U43" s="18"/>
      <c r="V43" s="18"/>
      <c r="W43" s="18"/>
      <c r="X43" s="18"/>
      <c r="Y43" s="18"/>
      <c r="Z43" s="18"/>
      <c r="AA43" s="18"/>
      <c r="AB43" s="18"/>
      <c r="AC43" s="18"/>
      <c r="AD43" s="18"/>
      <c r="AE43" s="18"/>
      <c r="AF43" s="18"/>
      <c r="AG43" s="18"/>
    </row>
    <row r="44" spans="2:33" ht="27.75" customHeight="1" x14ac:dyDescent="0.25">
      <c r="D44" s="3"/>
      <c r="E44" s="3"/>
      <c r="F44" s="135"/>
      <c r="G44" s="135"/>
      <c r="H44" s="135"/>
      <c r="I44" s="135"/>
      <c r="J44" s="3"/>
      <c r="K44" s="3"/>
      <c r="L44" s="3"/>
      <c r="M44" s="3"/>
      <c r="N44" s="3"/>
    </row>
    <row r="45" spans="2:33" ht="27" customHeight="1" x14ac:dyDescent="0.25">
      <c r="D45" s="3"/>
      <c r="E45" s="3"/>
      <c r="F45" s="135"/>
      <c r="G45" s="135"/>
      <c r="H45" s="135"/>
      <c r="I45" s="135"/>
      <c r="J45" s="3"/>
      <c r="K45" s="3"/>
      <c r="L45" s="3"/>
      <c r="M45" s="3"/>
      <c r="N45" s="3"/>
      <c r="O45" s="3"/>
      <c r="P45" s="3"/>
      <c r="Q45" s="3"/>
      <c r="R45" s="3"/>
      <c r="S45" s="3"/>
      <c r="T45" s="3"/>
    </row>
    <row r="46" spans="2:33" ht="15" customHeight="1" x14ac:dyDescent="0.25">
      <c r="D46" s="3"/>
      <c r="E46" s="3"/>
      <c r="F46" s="3"/>
      <c r="G46" s="3"/>
      <c r="H46" s="3"/>
      <c r="I46" s="3"/>
      <c r="J46" s="3"/>
      <c r="K46" s="3"/>
      <c r="L46" s="3"/>
      <c r="M46" s="3"/>
      <c r="N46" s="4"/>
      <c r="O46" s="6"/>
      <c r="P46" s="6"/>
      <c r="Q46" s="6"/>
      <c r="R46" s="4"/>
      <c r="S46" s="4"/>
      <c r="T46" s="3"/>
    </row>
    <row r="47" spans="2:33" x14ac:dyDescent="0.25">
      <c r="N47" s="4"/>
      <c r="O47" s="6"/>
      <c r="P47" s="6"/>
      <c r="Q47" s="6"/>
      <c r="R47" s="4"/>
      <c r="S47" s="4"/>
    </row>
    <row r="48" spans="2:33" x14ac:dyDescent="0.25">
      <c r="N48" s="4"/>
      <c r="O48" s="6"/>
      <c r="P48" s="6"/>
      <c r="Q48" s="6"/>
      <c r="R48" s="4"/>
      <c r="S48" s="4"/>
    </row>
    <row r="49" spans="14:21" x14ac:dyDescent="0.25">
      <c r="N49" s="4"/>
      <c r="O49" s="6"/>
      <c r="P49" s="6"/>
      <c r="Q49" s="6"/>
      <c r="R49" s="4"/>
      <c r="S49" s="4"/>
    </row>
    <row r="50" spans="14:21" x14ac:dyDescent="0.25">
      <c r="N50" s="4"/>
      <c r="O50" s="6"/>
      <c r="P50" s="6"/>
      <c r="Q50" s="6"/>
      <c r="R50" s="4"/>
      <c r="S50" s="4"/>
    </row>
    <row r="51" spans="14:21" x14ac:dyDescent="0.25">
      <c r="N51" s="4"/>
      <c r="O51" s="5"/>
      <c r="P51" s="5"/>
      <c r="Q51" s="4"/>
      <c r="R51" s="4"/>
      <c r="S51" s="4"/>
    </row>
    <row r="52" spans="14:21" x14ac:dyDescent="0.25">
      <c r="N52" s="4"/>
      <c r="O52" s="5"/>
      <c r="P52" s="5"/>
      <c r="Q52" s="4"/>
      <c r="R52" s="4"/>
      <c r="S52" s="4"/>
    </row>
    <row r="55" spans="14:21" x14ac:dyDescent="0.25">
      <c r="U55" s="17"/>
    </row>
  </sheetData>
  <mergeCells count="20">
    <mergeCell ref="R29:S30"/>
    <mergeCell ref="W15:X16"/>
    <mergeCell ref="W20:X21"/>
    <mergeCell ref="Z20:AA21"/>
    <mergeCell ref="X33:Y34"/>
    <mergeCell ref="X36:Y37"/>
    <mergeCell ref="K39:K40"/>
    <mergeCell ref="L39:M40"/>
    <mergeCell ref="F44:G45"/>
    <mergeCell ref="H44:I45"/>
    <mergeCell ref="N39:N40"/>
    <mergeCell ref="O39:O40"/>
    <mergeCell ref="P39:P40"/>
    <mergeCell ref="Q39:Q40"/>
    <mergeCell ref="L42:L43"/>
    <mergeCell ref="C39:D40"/>
    <mergeCell ref="E39:E40"/>
    <mergeCell ref="F39:G40"/>
    <mergeCell ref="H39:H40"/>
    <mergeCell ref="I39:J40"/>
  </mergeCells>
  <pageMargins left="0.7" right="0.7" top="0.75" bottom="0.75" header="0.3" footer="0.3"/>
  <pageSetup scale="3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Y41"/>
  <sheetViews>
    <sheetView showRowColHeaders="0" tabSelected="1" zoomScale="70" zoomScaleNormal="70" workbookViewId="0">
      <selection activeCell="Y27" sqref="Y27"/>
    </sheetView>
  </sheetViews>
  <sheetFormatPr defaultColWidth="9.140625" defaultRowHeight="15" x14ac:dyDescent="0.25"/>
  <cols>
    <col min="1" max="16384" width="9.140625" style="7"/>
  </cols>
  <sheetData>
    <row r="1" spans="1:25" x14ac:dyDescent="0.25">
      <c r="A1" s="7" t="s">
        <v>0</v>
      </c>
      <c r="J1" s="9"/>
      <c r="K1" s="9"/>
      <c r="L1" s="9"/>
      <c r="M1" s="9"/>
      <c r="N1" s="9"/>
      <c r="O1" s="9"/>
      <c r="P1" s="9"/>
      <c r="Q1" s="9"/>
      <c r="R1" s="9"/>
      <c r="S1" s="9"/>
      <c r="T1" s="9"/>
      <c r="U1" s="9"/>
      <c r="V1" s="9"/>
      <c r="W1" s="9"/>
      <c r="X1" s="9"/>
      <c r="Y1" s="9"/>
    </row>
    <row r="2" spans="1:25" x14ac:dyDescent="0.25">
      <c r="J2" s="9"/>
      <c r="K2" s="9"/>
      <c r="L2" s="9"/>
      <c r="M2" s="9"/>
      <c r="N2" s="9"/>
      <c r="O2" s="9"/>
      <c r="P2" s="9"/>
      <c r="Q2" s="9"/>
      <c r="R2" s="9"/>
      <c r="S2" s="9"/>
      <c r="T2" s="9"/>
      <c r="U2" s="9"/>
      <c r="V2" s="9"/>
      <c r="W2" s="9"/>
      <c r="X2" s="9"/>
      <c r="Y2" s="9"/>
    </row>
    <row r="3" spans="1:25" x14ac:dyDescent="0.25">
      <c r="J3" s="9"/>
      <c r="K3" s="9"/>
      <c r="L3" s="9"/>
      <c r="M3" s="9"/>
      <c r="N3" s="9"/>
      <c r="O3" s="9"/>
      <c r="P3" s="9"/>
      <c r="Q3" s="9"/>
      <c r="R3" s="9"/>
      <c r="S3" s="9"/>
      <c r="T3" s="9"/>
      <c r="U3" s="9"/>
      <c r="V3" s="9"/>
      <c r="W3" s="9"/>
      <c r="X3" s="9"/>
      <c r="Y3" s="9"/>
    </row>
    <row r="4" spans="1:25" x14ac:dyDescent="0.25">
      <c r="J4" s="9"/>
      <c r="K4" s="9"/>
      <c r="L4" s="9"/>
      <c r="M4" s="9"/>
      <c r="N4" s="9"/>
      <c r="O4" s="9"/>
      <c r="P4" s="9"/>
      <c r="Q4" s="9"/>
      <c r="R4" s="9"/>
      <c r="S4" s="9"/>
      <c r="T4" s="9"/>
      <c r="U4" s="9"/>
      <c r="V4" s="9"/>
      <c r="W4" s="9"/>
      <c r="X4" s="9"/>
      <c r="Y4" s="9"/>
    </row>
    <row r="5" spans="1:25" x14ac:dyDescent="0.25">
      <c r="J5" s="9"/>
      <c r="K5" s="9"/>
      <c r="L5" s="9"/>
      <c r="M5" s="9"/>
      <c r="N5" s="9"/>
      <c r="O5" s="9"/>
      <c r="P5" s="9"/>
      <c r="Q5" s="9"/>
      <c r="R5" s="9"/>
      <c r="S5" s="9"/>
      <c r="T5" s="9"/>
      <c r="U5" s="9"/>
      <c r="V5" s="9"/>
      <c r="W5" s="9"/>
      <c r="X5" s="9"/>
      <c r="Y5" s="9"/>
    </row>
    <row r="6" spans="1:25" x14ac:dyDescent="0.25">
      <c r="J6" s="9"/>
      <c r="K6" s="9"/>
      <c r="L6" s="9"/>
      <c r="M6" s="9"/>
      <c r="N6" s="9"/>
      <c r="O6" s="9"/>
      <c r="P6" s="9"/>
      <c r="Q6" s="9"/>
      <c r="R6" s="9"/>
      <c r="S6" s="9"/>
      <c r="T6" s="9"/>
      <c r="U6" s="9"/>
      <c r="V6" s="9"/>
      <c r="W6" s="9"/>
      <c r="X6" s="9"/>
      <c r="Y6" s="9"/>
    </row>
    <row r="7" spans="1:25" x14ac:dyDescent="0.25">
      <c r="J7" s="9"/>
      <c r="K7" s="9"/>
      <c r="L7" s="9"/>
      <c r="M7" s="9"/>
      <c r="N7" s="9"/>
      <c r="O7" s="9"/>
      <c r="P7" s="9"/>
      <c r="Q7" s="9"/>
      <c r="R7" s="9"/>
      <c r="S7" s="9"/>
      <c r="T7" s="9"/>
      <c r="U7" s="9"/>
      <c r="V7" s="9"/>
      <c r="W7" s="9"/>
      <c r="X7" s="9"/>
      <c r="Y7" s="9"/>
    </row>
    <row r="8" spans="1:25" x14ac:dyDescent="0.25">
      <c r="J8" s="9"/>
      <c r="K8" s="9"/>
      <c r="L8" s="9"/>
      <c r="M8" s="9"/>
      <c r="N8" s="9"/>
      <c r="O8" s="9"/>
      <c r="P8" s="9"/>
      <c r="Q8" s="9"/>
      <c r="R8" s="9"/>
      <c r="S8" s="9"/>
      <c r="T8" s="9"/>
      <c r="U8" s="9"/>
      <c r="V8" s="9"/>
      <c r="W8" s="9"/>
      <c r="X8" s="9"/>
      <c r="Y8" s="9"/>
    </row>
    <row r="9" spans="1:25" x14ac:dyDescent="0.25">
      <c r="J9" s="9"/>
      <c r="K9" s="9"/>
      <c r="L9" s="9"/>
      <c r="M9" s="9"/>
      <c r="N9" s="9"/>
      <c r="O9" s="9"/>
      <c r="P9" s="9"/>
      <c r="Q9" s="9"/>
      <c r="R9" s="9"/>
      <c r="S9" s="9"/>
      <c r="T9" s="9"/>
      <c r="U9" s="9"/>
      <c r="V9" s="9"/>
      <c r="W9" s="9"/>
      <c r="X9" s="9"/>
      <c r="Y9" s="9"/>
    </row>
    <row r="10" spans="1:25" x14ac:dyDescent="0.25">
      <c r="J10" s="9"/>
      <c r="K10" s="9"/>
      <c r="L10" s="9"/>
      <c r="M10" s="9"/>
      <c r="N10" s="9"/>
      <c r="O10" s="9"/>
      <c r="P10" s="9"/>
      <c r="Q10" s="9"/>
      <c r="R10" s="9"/>
      <c r="S10" s="9"/>
      <c r="T10" s="9"/>
      <c r="U10" s="9"/>
      <c r="V10" s="9"/>
      <c r="W10" s="9"/>
      <c r="X10" s="9"/>
      <c r="Y10" s="9"/>
    </row>
    <row r="11" spans="1:25" x14ac:dyDescent="0.25">
      <c r="J11" s="9"/>
      <c r="K11" s="9"/>
      <c r="L11" s="9"/>
      <c r="M11" s="9"/>
      <c r="N11" s="9"/>
      <c r="O11" s="9"/>
      <c r="P11" s="9"/>
      <c r="Q11" s="9"/>
      <c r="R11" s="9"/>
      <c r="S11" s="9"/>
      <c r="T11" s="9"/>
      <c r="U11" s="9"/>
      <c r="V11" s="9"/>
      <c r="W11" s="9"/>
      <c r="X11" s="9"/>
      <c r="Y11" s="9"/>
    </row>
    <row r="12" spans="1:25" x14ac:dyDescent="0.25">
      <c r="J12" s="9"/>
      <c r="K12" s="9"/>
      <c r="L12" s="9"/>
      <c r="M12" s="9"/>
      <c r="N12" s="9"/>
      <c r="O12" s="9"/>
      <c r="P12" s="9"/>
      <c r="Q12" s="9"/>
      <c r="R12" s="9"/>
      <c r="S12" s="9"/>
      <c r="T12" s="9"/>
      <c r="U12" s="9"/>
      <c r="V12" s="9"/>
      <c r="W12" s="9"/>
      <c r="X12" s="9"/>
      <c r="Y12" s="9"/>
    </row>
    <row r="13" spans="1:25" x14ac:dyDescent="0.25">
      <c r="J13" s="9"/>
      <c r="K13" s="9"/>
      <c r="L13" s="9"/>
      <c r="M13" s="9"/>
      <c r="N13" s="9"/>
      <c r="O13" s="9"/>
      <c r="P13" s="9"/>
      <c r="Q13" s="9"/>
      <c r="R13" s="9"/>
      <c r="S13" s="9"/>
      <c r="T13" s="9"/>
      <c r="U13" s="9"/>
      <c r="V13" s="9"/>
      <c r="W13" s="9"/>
      <c r="X13" s="9"/>
      <c r="Y13" s="9"/>
    </row>
    <row r="14" spans="1:25" x14ac:dyDescent="0.25">
      <c r="J14" s="9"/>
      <c r="K14" s="9"/>
      <c r="L14" s="9"/>
      <c r="M14" s="9"/>
      <c r="N14" s="9"/>
      <c r="O14" s="9"/>
      <c r="P14" s="9"/>
      <c r="Q14" s="9"/>
      <c r="R14" s="9"/>
      <c r="S14" s="9"/>
      <c r="T14" s="9"/>
      <c r="U14" s="9"/>
      <c r="V14" s="9"/>
      <c r="W14" s="9"/>
      <c r="X14" s="9"/>
      <c r="Y14" s="9"/>
    </row>
    <row r="15" spans="1:25" x14ac:dyDescent="0.25">
      <c r="J15" s="9"/>
      <c r="K15" s="9"/>
      <c r="L15" s="9"/>
      <c r="M15" s="9"/>
      <c r="N15" s="9"/>
      <c r="O15" s="9"/>
      <c r="P15" s="9"/>
      <c r="Q15" s="9"/>
      <c r="R15" s="9"/>
      <c r="S15" s="9"/>
      <c r="T15" s="9"/>
      <c r="U15" s="9"/>
      <c r="V15" s="9"/>
      <c r="W15" s="9"/>
      <c r="X15" s="9"/>
      <c r="Y15" s="9"/>
    </row>
    <row r="16" spans="1:25" x14ac:dyDescent="0.25">
      <c r="J16" s="9"/>
      <c r="K16" s="9"/>
      <c r="L16" s="9"/>
      <c r="M16" s="9"/>
      <c r="N16" s="9"/>
      <c r="O16" s="9"/>
      <c r="P16" s="9"/>
      <c r="Q16" s="9"/>
      <c r="R16" s="9"/>
      <c r="S16" s="9"/>
      <c r="T16" s="9"/>
      <c r="U16" s="9"/>
      <c r="V16" s="9"/>
      <c r="W16" s="9"/>
      <c r="X16" s="9"/>
      <c r="Y16" s="9"/>
    </row>
    <row r="17" spans="10:25" x14ac:dyDescent="0.25">
      <c r="J17" s="9"/>
      <c r="K17" s="9"/>
      <c r="L17" s="9"/>
      <c r="M17" s="9"/>
      <c r="N17" s="9"/>
      <c r="O17" s="9"/>
      <c r="P17" s="9"/>
      <c r="Q17" s="9"/>
      <c r="R17" s="9"/>
      <c r="S17" s="9"/>
      <c r="T17" s="9"/>
      <c r="U17" s="9"/>
      <c r="V17" s="9"/>
      <c r="W17" s="9"/>
      <c r="X17" s="9"/>
      <c r="Y17" s="9"/>
    </row>
    <row r="18" spans="10:25" x14ac:dyDescent="0.25">
      <c r="J18" s="9"/>
      <c r="K18" s="9"/>
      <c r="L18" s="9"/>
      <c r="M18" s="9"/>
      <c r="N18" s="9"/>
      <c r="O18" s="9"/>
      <c r="P18" s="9"/>
      <c r="Q18" s="9"/>
      <c r="R18" s="9"/>
      <c r="S18" s="9"/>
      <c r="T18" s="9"/>
      <c r="U18" s="9"/>
      <c r="V18" s="9"/>
      <c r="W18" s="9"/>
      <c r="X18" s="9"/>
      <c r="Y18" s="9"/>
    </row>
    <row r="19" spans="10:25" x14ac:dyDescent="0.25">
      <c r="J19" s="9"/>
      <c r="K19" s="9"/>
      <c r="L19" s="9"/>
      <c r="M19" s="9"/>
      <c r="N19" s="9"/>
      <c r="O19" s="9"/>
      <c r="P19" s="9"/>
      <c r="Q19" s="9"/>
      <c r="R19" s="9"/>
      <c r="S19" s="9"/>
      <c r="T19" s="9"/>
      <c r="U19" s="9"/>
      <c r="V19" s="9"/>
      <c r="W19" s="9"/>
      <c r="X19" s="9"/>
      <c r="Y19" s="9"/>
    </row>
    <row r="20" spans="10:25" x14ac:dyDescent="0.25">
      <c r="J20" s="9"/>
      <c r="K20" s="9"/>
      <c r="L20" s="9"/>
      <c r="M20" s="9"/>
      <c r="N20" s="9"/>
      <c r="O20" s="9"/>
      <c r="P20" s="9"/>
      <c r="Q20" s="9"/>
      <c r="R20" s="9"/>
      <c r="S20" s="9"/>
      <c r="T20" s="9"/>
      <c r="U20" s="9"/>
      <c r="V20" s="9"/>
      <c r="W20" s="9"/>
      <c r="X20" s="9"/>
      <c r="Y20" s="9"/>
    </row>
    <row r="21" spans="10:25" x14ac:dyDescent="0.25">
      <c r="J21" s="9"/>
      <c r="K21" s="9"/>
      <c r="L21" s="9"/>
      <c r="M21" s="9"/>
      <c r="N21" s="9"/>
      <c r="O21" s="9"/>
      <c r="P21" s="9"/>
      <c r="Q21" s="9"/>
      <c r="R21" s="9"/>
      <c r="S21" s="9"/>
      <c r="T21" s="9"/>
      <c r="U21" s="9"/>
      <c r="V21" s="9"/>
      <c r="W21" s="9"/>
      <c r="X21" s="9"/>
      <c r="Y21" s="9"/>
    </row>
    <row r="22" spans="10:25" x14ac:dyDescent="0.25">
      <c r="J22" s="9"/>
      <c r="K22" s="9"/>
      <c r="L22" s="9"/>
      <c r="M22" s="9"/>
      <c r="N22" s="9"/>
      <c r="O22" s="9"/>
      <c r="P22" s="9"/>
      <c r="Q22" s="9"/>
      <c r="R22" s="9"/>
      <c r="S22" s="9"/>
      <c r="T22" s="9"/>
      <c r="U22" s="9"/>
      <c r="V22" s="9"/>
      <c r="W22" s="9"/>
      <c r="X22" s="9"/>
      <c r="Y22" s="9"/>
    </row>
    <row r="23" spans="10:25" x14ac:dyDescent="0.25">
      <c r="J23" s="9"/>
      <c r="K23" s="9"/>
      <c r="L23" s="9"/>
      <c r="M23" s="9"/>
      <c r="N23" s="9"/>
      <c r="O23" s="9"/>
      <c r="P23" s="9"/>
      <c r="Q23" s="9"/>
      <c r="R23" s="9"/>
      <c r="S23" s="9"/>
      <c r="T23" s="9"/>
      <c r="U23" s="9"/>
      <c r="V23" s="9"/>
      <c r="W23" s="9"/>
      <c r="X23" s="9"/>
      <c r="Y23" s="9"/>
    </row>
    <row r="24" spans="10:25" x14ac:dyDescent="0.25">
      <c r="J24" s="9"/>
      <c r="K24" s="9"/>
      <c r="L24" s="9"/>
      <c r="M24" s="9"/>
      <c r="N24" s="9"/>
      <c r="O24" s="9"/>
      <c r="P24" s="9"/>
      <c r="Q24" s="9"/>
      <c r="R24" s="9"/>
      <c r="S24" s="9"/>
      <c r="T24" s="9"/>
      <c r="U24" s="9"/>
      <c r="V24" s="9"/>
      <c r="W24" s="9"/>
      <c r="X24" s="9"/>
      <c r="Y24" s="9"/>
    </row>
    <row r="25" spans="10:25" x14ac:dyDescent="0.25">
      <c r="J25" s="9"/>
      <c r="K25" s="9"/>
      <c r="L25" s="9"/>
      <c r="M25" s="9"/>
      <c r="N25" s="9"/>
      <c r="O25" s="9"/>
      <c r="P25" s="9"/>
      <c r="Q25" s="9"/>
      <c r="R25" s="9"/>
      <c r="S25" s="9"/>
      <c r="T25" s="9"/>
      <c r="U25" s="9"/>
      <c r="V25" s="9"/>
      <c r="W25" s="9"/>
      <c r="X25" s="9"/>
      <c r="Y25" s="9"/>
    </row>
    <row r="26" spans="10:25" x14ac:dyDescent="0.25">
      <c r="J26" s="9"/>
      <c r="K26" s="9"/>
      <c r="L26" s="9"/>
      <c r="M26" s="9"/>
      <c r="N26" s="9"/>
      <c r="O26" s="9"/>
      <c r="P26" s="9"/>
      <c r="Q26" s="9"/>
      <c r="R26" s="9"/>
      <c r="S26" s="9"/>
      <c r="T26" s="9"/>
      <c r="U26" s="9"/>
      <c r="V26" s="9"/>
      <c r="W26" s="9"/>
      <c r="X26" s="9"/>
      <c r="Y26" s="9"/>
    </row>
    <row r="27" spans="10:25" x14ac:dyDescent="0.25">
      <c r="J27" s="9"/>
      <c r="K27" s="9"/>
      <c r="L27" s="9"/>
      <c r="M27" s="9"/>
      <c r="N27" s="9"/>
      <c r="O27" s="9"/>
      <c r="P27" s="9"/>
      <c r="Q27" s="9"/>
      <c r="R27" s="9"/>
      <c r="S27" s="9"/>
      <c r="T27" s="9"/>
      <c r="U27" s="9"/>
      <c r="V27" s="9"/>
      <c r="W27" s="9"/>
      <c r="X27" s="9"/>
      <c r="Y27" s="9"/>
    </row>
    <row r="28" spans="10:25" x14ac:dyDescent="0.25">
      <c r="J28" s="9"/>
      <c r="K28" s="9"/>
      <c r="L28" s="9"/>
      <c r="M28" s="9"/>
      <c r="N28" s="9"/>
      <c r="O28" s="9"/>
      <c r="P28" s="9"/>
      <c r="Q28" s="9"/>
      <c r="R28" s="9"/>
      <c r="S28" s="9"/>
      <c r="T28" s="9"/>
      <c r="U28" s="9"/>
      <c r="V28" s="9"/>
      <c r="W28" s="9"/>
      <c r="X28" s="9"/>
      <c r="Y28" s="9"/>
    </row>
    <row r="29" spans="10:25" x14ac:dyDescent="0.25">
      <c r="J29" s="9"/>
      <c r="K29" s="9"/>
      <c r="L29" s="9"/>
      <c r="M29" s="9"/>
      <c r="N29" s="9"/>
      <c r="O29" s="9"/>
      <c r="P29" s="9"/>
      <c r="Q29" s="9"/>
      <c r="R29" s="9"/>
      <c r="S29" s="9"/>
      <c r="T29" s="9"/>
      <c r="U29" s="9"/>
      <c r="V29" s="9"/>
      <c r="W29" s="9"/>
      <c r="X29" s="9"/>
      <c r="Y29" s="9"/>
    </row>
    <row r="30" spans="10:25" x14ac:dyDescent="0.25">
      <c r="J30" s="9"/>
      <c r="K30" s="9"/>
      <c r="L30" s="9"/>
      <c r="M30" s="9"/>
      <c r="N30" s="9"/>
      <c r="O30" s="9"/>
      <c r="P30" s="9"/>
      <c r="Q30" s="9"/>
      <c r="R30" s="9"/>
      <c r="S30" s="9"/>
      <c r="T30" s="9"/>
      <c r="U30" s="9"/>
      <c r="V30" s="9"/>
      <c r="W30" s="9"/>
      <c r="X30" s="9"/>
      <c r="Y30" s="9"/>
    </row>
    <row r="31" spans="10:25" x14ac:dyDescent="0.25">
      <c r="J31" s="9"/>
      <c r="K31" s="9"/>
      <c r="L31" s="9"/>
      <c r="M31" s="9"/>
      <c r="N31" s="9"/>
      <c r="O31" s="9"/>
      <c r="P31" s="9"/>
      <c r="Q31" s="9"/>
      <c r="R31" s="9"/>
      <c r="S31" s="9"/>
      <c r="T31" s="9"/>
      <c r="U31" s="9"/>
      <c r="V31" s="9"/>
      <c r="W31" s="9"/>
      <c r="X31" s="9"/>
      <c r="Y31" s="9"/>
    </row>
    <row r="32" spans="10:25" x14ac:dyDescent="0.25">
      <c r="J32" s="9"/>
      <c r="K32" s="9"/>
      <c r="L32" s="9"/>
      <c r="M32" s="9"/>
      <c r="N32" s="9"/>
      <c r="O32" s="9"/>
      <c r="P32" s="9"/>
      <c r="Q32" s="9"/>
      <c r="R32" s="9"/>
      <c r="S32" s="9"/>
      <c r="T32" s="9"/>
      <c r="U32" s="9"/>
      <c r="V32" s="9"/>
      <c r="W32" s="9"/>
      <c r="X32" s="9"/>
      <c r="Y32" s="9"/>
    </row>
    <row r="33" spans="10:25" x14ac:dyDescent="0.25">
      <c r="J33" s="9"/>
      <c r="K33" s="9"/>
      <c r="L33" s="9"/>
      <c r="M33" s="9"/>
      <c r="N33" s="9"/>
      <c r="O33" s="9"/>
      <c r="P33" s="9"/>
      <c r="Q33" s="9"/>
      <c r="R33" s="9"/>
      <c r="S33" s="9"/>
      <c r="T33" s="9"/>
      <c r="U33" s="9"/>
      <c r="V33" s="9"/>
      <c r="W33" s="9"/>
      <c r="X33" s="9"/>
      <c r="Y33" s="9"/>
    </row>
    <row r="34" spans="10:25" x14ac:dyDescent="0.25">
      <c r="J34" s="9"/>
      <c r="K34" s="9"/>
      <c r="L34" s="9"/>
      <c r="M34" s="9"/>
      <c r="N34" s="9"/>
      <c r="O34" s="9"/>
      <c r="P34" s="9"/>
      <c r="Q34" s="9"/>
      <c r="R34" s="9"/>
      <c r="S34" s="9"/>
      <c r="T34" s="9"/>
      <c r="U34" s="9"/>
      <c r="V34" s="9"/>
      <c r="W34" s="9"/>
      <c r="X34" s="9"/>
      <c r="Y34" s="9"/>
    </row>
    <row r="35" spans="10:25" x14ac:dyDescent="0.25">
      <c r="J35" s="9"/>
      <c r="K35" s="9"/>
      <c r="L35" s="9"/>
      <c r="M35" s="9"/>
      <c r="N35" s="9"/>
      <c r="O35" s="9"/>
      <c r="P35" s="9"/>
      <c r="Q35" s="9"/>
      <c r="R35" s="9"/>
      <c r="S35" s="9"/>
      <c r="T35" s="9"/>
      <c r="U35" s="9"/>
      <c r="V35" s="9"/>
      <c r="W35" s="9"/>
      <c r="X35" s="9"/>
      <c r="Y35" s="9"/>
    </row>
    <row r="36" spans="10:25" x14ac:dyDescent="0.25">
      <c r="J36" s="9"/>
      <c r="K36" s="9"/>
      <c r="L36" s="9"/>
      <c r="M36" s="9"/>
      <c r="N36" s="9"/>
      <c r="O36" s="9"/>
      <c r="P36" s="9"/>
      <c r="Q36" s="9"/>
      <c r="R36" s="9"/>
      <c r="S36" s="9"/>
      <c r="T36" s="9"/>
      <c r="U36" s="9"/>
      <c r="V36" s="9"/>
      <c r="W36" s="9"/>
      <c r="X36" s="9"/>
      <c r="Y36" s="9"/>
    </row>
    <row r="37" spans="10:25" x14ac:dyDescent="0.25">
      <c r="J37" s="9"/>
      <c r="K37" s="9"/>
      <c r="L37" s="9"/>
      <c r="M37" s="9"/>
      <c r="N37" s="9"/>
      <c r="O37" s="9"/>
      <c r="P37" s="9"/>
      <c r="Q37" s="9"/>
      <c r="R37" s="9"/>
      <c r="S37" s="9"/>
      <c r="T37" s="9"/>
      <c r="U37" s="9"/>
      <c r="V37" s="9"/>
      <c r="W37" s="9"/>
      <c r="X37" s="9"/>
      <c r="Y37" s="9"/>
    </row>
    <row r="38" spans="10:25" x14ac:dyDescent="0.25">
      <c r="J38" s="9"/>
      <c r="K38" s="9"/>
      <c r="L38" s="9"/>
      <c r="M38" s="9"/>
      <c r="N38" s="9"/>
      <c r="O38" s="9"/>
      <c r="P38" s="9"/>
      <c r="Q38" s="9"/>
      <c r="R38" s="9"/>
      <c r="S38" s="9"/>
      <c r="T38" s="9"/>
      <c r="U38" s="9"/>
      <c r="V38" s="9"/>
      <c r="W38" s="9"/>
      <c r="X38" s="9"/>
      <c r="Y38" s="9"/>
    </row>
    <row r="39" spans="10:25" x14ac:dyDescent="0.25">
      <c r="J39" s="9"/>
      <c r="K39" s="9"/>
      <c r="L39" s="9"/>
      <c r="M39" s="9"/>
      <c r="N39" s="9"/>
      <c r="O39" s="9"/>
      <c r="P39" s="9"/>
      <c r="Q39" s="9"/>
      <c r="R39" s="9"/>
      <c r="S39" s="9"/>
      <c r="T39" s="9"/>
      <c r="U39" s="9"/>
      <c r="V39" s="9"/>
      <c r="W39" s="9"/>
      <c r="X39" s="9"/>
      <c r="Y39" s="9"/>
    </row>
    <row r="40" spans="10:25" x14ac:dyDescent="0.25">
      <c r="J40" s="9"/>
      <c r="K40" s="9"/>
      <c r="L40" s="9"/>
      <c r="M40" s="9"/>
      <c r="N40" s="9"/>
      <c r="O40" s="9"/>
      <c r="P40" s="9"/>
      <c r="Q40" s="9"/>
      <c r="R40" s="9"/>
      <c r="S40" s="9"/>
      <c r="T40" s="9"/>
      <c r="U40" s="9"/>
      <c r="V40" s="9"/>
      <c r="W40" s="9"/>
      <c r="X40" s="9"/>
      <c r="Y40" s="9"/>
    </row>
    <row r="41" spans="10:25" x14ac:dyDescent="0.25">
      <c r="J41" s="9"/>
      <c r="K41" s="9"/>
      <c r="L41" s="9"/>
      <c r="M41" s="9"/>
      <c r="N41" s="9"/>
      <c r="O41" s="9"/>
      <c r="P41" s="9"/>
      <c r="Q41" s="9"/>
      <c r="R41" s="9"/>
      <c r="S41" s="9"/>
      <c r="T41" s="9"/>
      <c r="U41" s="9"/>
      <c r="V41" s="9"/>
      <c r="W41" s="9"/>
      <c r="X41" s="9"/>
      <c r="Y41" s="9"/>
    </row>
  </sheetData>
  <sheetProtection algorithmName="SHA-512" hashValue="cbz5YTlFGppSGHQ9xAllGThsA/6G9ziibqlnw1fgaE3ezc9XcmSL3J3o82qxXT92lhR8dWwORdvWCPwNUnvscQ==" saltValue="BdT003bVhn1AwyDrotiOOQ==" spinCount="100000" sheet="1" objects="1" scenarios="1"/>
  <pageMargins left="0.7" right="0.7" top="0.75" bottom="0.75" header="0.3" footer="0.3"/>
  <pageSetup scale="53"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A68"/>
  <sheetViews>
    <sheetView showRowColHeaders="0" zoomScale="40" zoomScaleNormal="40" workbookViewId="0"/>
  </sheetViews>
  <sheetFormatPr defaultColWidth="9.140625" defaultRowHeight="15" x14ac:dyDescent="0.25"/>
  <cols>
    <col min="1" max="16384" width="9.140625" style="7"/>
  </cols>
  <sheetData>
    <row r="1" spans="1:1" x14ac:dyDescent="0.25">
      <c r="A1" s="7" t="s">
        <v>0</v>
      </c>
    </row>
    <row r="17" spans="4:53" x14ac:dyDescent="0.25">
      <c r="I17" s="9"/>
      <c r="J17" s="9"/>
      <c r="K17" s="9"/>
      <c r="L17" s="9"/>
      <c r="M17" s="9"/>
      <c r="N17" s="9"/>
      <c r="O17" s="9"/>
      <c r="P17" s="9"/>
      <c r="Q17" s="9"/>
      <c r="R17" s="9"/>
      <c r="S17" s="9"/>
      <c r="T17" s="9"/>
      <c r="U17" s="9"/>
      <c r="V17" s="9"/>
      <c r="W17" s="9"/>
      <c r="X17" s="9"/>
      <c r="Y17" s="9"/>
      <c r="Z17" s="9"/>
      <c r="AA17" s="9"/>
      <c r="AB17" s="9"/>
      <c r="AC17" s="9"/>
    </row>
    <row r="18" spans="4:53" x14ac:dyDescent="0.25">
      <c r="I18" s="9"/>
      <c r="J18" s="9"/>
      <c r="K18" s="9"/>
      <c r="L18" s="9"/>
      <c r="M18" s="9"/>
      <c r="N18" s="9"/>
      <c r="O18" s="9"/>
      <c r="P18" s="9"/>
      <c r="Q18" s="9"/>
      <c r="R18" s="9"/>
      <c r="S18" s="9"/>
      <c r="T18" s="9"/>
      <c r="U18" s="9"/>
      <c r="V18" s="9"/>
      <c r="W18" s="9"/>
      <c r="X18" s="9"/>
      <c r="Y18" s="9"/>
      <c r="Z18" s="9"/>
      <c r="AA18" s="9"/>
      <c r="AB18" s="9"/>
      <c r="AC18" s="9"/>
    </row>
    <row r="19" spans="4:53" x14ac:dyDescent="0.25">
      <c r="I19" s="9"/>
      <c r="J19" s="9"/>
      <c r="K19" s="9"/>
      <c r="L19" s="9"/>
      <c r="M19" s="9"/>
      <c r="N19" s="9"/>
      <c r="O19" s="9"/>
      <c r="P19" s="9"/>
      <c r="Q19" s="9"/>
      <c r="R19" s="9"/>
      <c r="S19" s="9"/>
      <c r="T19" s="9"/>
      <c r="U19" s="9"/>
      <c r="V19" s="9"/>
      <c r="W19" s="9"/>
      <c r="X19" s="9"/>
      <c r="Y19" s="9"/>
      <c r="Z19" s="9"/>
      <c r="AA19" s="9"/>
      <c r="AB19" s="9"/>
      <c r="AC19" s="9"/>
    </row>
    <row r="20" spans="4:53" x14ac:dyDescent="0.25">
      <c r="I20" s="9"/>
      <c r="J20" s="9"/>
      <c r="K20" s="9"/>
      <c r="L20" s="9"/>
      <c r="M20" s="9"/>
      <c r="N20" s="9"/>
      <c r="O20" s="9"/>
      <c r="P20" s="9"/>
      <c r="Q20" s="9"/>
      <c r="R20" s="9"/>
      <c r="S20" s="9"/>
      <c r="T20" s="9"/>
      <c r="U20" s="9"/>
      <c r="V20" s="9"/>
      <c r="W20" s="9"/>
      <c r="X20" s="9"/>
      <c r="Y20" s="9"/>
      <c r="Z20" s="9"/>
      <c r="AA20" s="9"/>
      <c r="AB20" s="9"/>
      <c r="AC20" s="9"/>
      <c r="AD20" s="9"/>
    </row>
    <row r="21" spans="4:53" x14ac:dyDescent="0.25">
      <c r="I21" s="9"/>
      <c r="J21" s="9"/>
      <c r="K21" s="9"/>
      <c r="L21" s="9"/>
      <c r="M21" s="9"/>
      <c r="N21" s="9"/>
      <c r="O21" s="9"/>
      <c r="P21" s="9"/>
      <c r="Q21" s="9"/>
      <c r="R21" s="9"/>
      <c r="S21" s="9"/>
      <c r="T21" s="9"/>
      <c r="U21" s="9"/>
      <c r="V21" s="9"/>
      <c r="W21" s="9"/>
      <c r="X21" s="9"/>
      <c r="Y21" s="9"/>
      <c r="Z21" s="9"/>
      <c r="AA21" s="9"/>
      <c r="AB21" s="9"/>
      <c r="AC21" s="9"/>
      <c r="AD21" s="9"/>
    </row>
    <row r="22" spans="4:53" ht="19.5" x14ac:dyDescent="0.25">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4:53" ht="19.5" x14ac:dyDescent="0.25">
      <c r="D23" s="32"/>
      <c r="E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4:53" ht="19.5" x14ac:dyDescent="0.25">
      <c r="D24" s="32"/>
      <c r="E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4:53" ht="19.5" x14ac:dyDescent="0.25">
      <c r="D25" s="32"/>
      <c r="E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4:53" ht="19.5" x14ac:dyDescent="0.25">
      <c r="D26" s="32"/>
      <c r="E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4:53" ht="19.5" x14ac:dyDescent="0.25">
      <c r="D27" s="32"/>
      <c r="E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4:53" ht="19.5" x14ac:dyDescent="0.25">
      <c r="D28" s="32"/>
      <c r="E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row>
    <row r="29" spans="4:53" ht="19.5" x14ac:dyDescent="0.25">
      <c r="D29" s="32"/>
      <c r="E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row>
    <row r="30" spans="4:53" ht="19.5" x14ac:dyDescent="0.25">
      <c r="D30" s="32"/>
      <c r="E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row>
    <row r="31" spans="4:53" ht="19.5" x14ac:dyDescent="0.25">
      <c r="D31" s="32"/>
      <c r="E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row>
    <row r="32" spans="4:53" ht="19.5" x14ac:dyDescent="0.25">
      <c r="D32" s="32"/>
      <c r="E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row>
    <row r="33" spans="4:53" ht="19.5" x14ac:dyDescent="0.25">
      <c r="D33" s="32"/>
      <c r="E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4:53" ht="19.5" x14ac:dyDescent="0.25">
      <c r="D34" s="32"/>
      <c r="E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row>
    <row r="35" spans="4:53" ht="19.5" x14ac:dyDescent="0.25">
      <c r="D35" s="32"/>
      <c r="E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row>
    <row r="36" spans="4:53" ht="19.5" x14ac:dyDescent="0.25">
      <c r="D36" s="32"/>
      <c r="E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row>
    <row r="37" spans="4:53" ht="19.5" x14ac:dyDescent="0.25">
      <c r="D37" s="32"/>
      <c r="E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4:53" ht="19.5" x14ac:dyDescent="0.25">
      <c r="D38" s="32"/>
      <c r="E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row>
    <row r="39" spans="4:53" ht="19.5" x14ac:dyDescent="0.25">
      <c r="D39" s="32"/>
      <c r="E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row>
    <row r="40" spans="4:53" ht="19.5" x14ac:dyDescent="0.25">
      <c r="D40" s="32"/>
      <c r="E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row>
    <row r="41" spans="4:53" ht="19.5" x14ac:dyDescent="0.25">
      <c r="D41" s="32"/>
      <c r="E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row>
    <row r="42" spans="4:53" ht="19.5" x14ac:dyDescent="0.25">
      <c r="D42" s="32"/>
      <c r="E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row>
    <row r="43" spans="4:53" ht="19.5" x14ac:dyDescent="0.25">
      <c r="D43" s="32"/>
      <c r="E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row>
    <row r="44" spans="4:53" ht="19.5" x14ac:dyDescent="0.25">
      <c r="D44" s="32"/>
      <c r="E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row>
    <row r="45" spans="4:53" ht="19.5" x14ac:dyDescent="0.25">
      <c r="D45" s="32"/>
      <c r="E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row>
    <row r="46" spans="4:53" ht="19.5" x14ac:dyDescent="0.25">
      <c r="D46" s="32"/>
      <c r="E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row>
    <row r="47" spans="4:53" ht="19.5" x14ac:dyDescent="0.25">
      <c r="D47" s="32"/>
      <c r="E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row>
    <row r="48" spans="4:53" ht="19.5" x14ac:dyDescent="0.25">
      <c r="D48" s="32"/>
      <c r="E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row>
    <row r="49" spans="4:53" ht="19.5" x14ac:dyDescent="0.25">
      <c r="D49" s="32"/>
      <c r="E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row>
    <row r="50" spans="4:53" ht="19.5" x14ac:dyDescent="0.25">
      <c r="D50" s="32"/>
      <c r="E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row>
    <row r="51" spans="4:53" ht="19.5" x14ac:dyDescent="0.25">
      <c r="D51" s="32"/>
      <c r="E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row>
    <row r="52" spans="4:53" ht="19.5" x14ac:dyDescent="0.25">
      <c r="D52" s="32"/>
      <c r="E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row>
    <row r="53" spans="4:53" ht="19.5" x14ac:dyDescent="0.25">
      <c r="D53" s="32"/>
      <c r="E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row>
    <row r="54" spans="4:53" ht="19.5" x14ac:dyDescent="0.25">
      <c r="D54" s="32"/>
      <c r="E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row>
    <row r="55" spans="4:53" ht="19.5" x14ac:dyDescent="0.25">
      <c r="D55" s="32"/>
      <c r="E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row>
    <row r="56" spans="4:53" ht="19.5" x14ac:dyDescent="0.25">
      <c r="D56" s="32"/>
      <c r="E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row>
    <row r="57" spans="4:53" ht="19.5" x14ac:dyDescent="0.25">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row>
    <row r="58" spans="4:53" ht="19.5" x14ac:dyDescent="0.2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row>
    <row r="59" spans="4:53" ht="19.5" x14ac:dyDescent="0.2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row>
    <row r="60" spans="4:53" ht="19.5" x14ac:dyDescent="0.25">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row>
    <row r="61" spans="4:53" ht="19.5" x14ac:dyDescent="0.25">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row>
    <row r="62" spans="4:53" ht="19.5" x14ac:dyDescent="0.25">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row>
    <row r="63" spans="4:53" ht="19.5" x14ac:dyDescent="0.25">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row>
    <row r="64" spans="4:53" ht="19.5" x14ac:dyDescent="0.25">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row>
    <row r="65" spans="4:53" ht="19.5" x14ac:dyDescent="0.25">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row>
    <row r="66" spans="4:53" ht="19.5" x14ac:dyDescent="0.25">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row>
    <row r="67" spans="4:53" ht="19.5" x14ac:dyDescent="0.25">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row>
    <row r="68" spans="4:53" ht="19.5" x14ac:dyDescent="0.25">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row>
  </sheetData>
  <pageMargins left="0.7" right="0.7" top="0.75" bottom="0.75" header="0.3" footer="0.3"/>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8FDD8-FFF4-4DBE-AA8B-A31D5F024BF4}">
  <dimension ref="E3:V33"/>
  <sheetViews>
    <sheetView workbookViewId="0">
      <selection activeCell="B10" sqref="B10"/>
    </sheetView>
  </sheetViews>
  <sheetFormatPr defaultColWidth="8.85546875" defaultRowHeight="15" x14ac:dyDescent="0.25"/>
  <cols>
    <col min="1" max="7" width="8.85546875" style="82"/>
    <col min="8" max="8" width="47.28515625" style="82" customWidth="1"/>
    <col min="9" max="9" width="11" style="82" customWidth="1"/>
    <col min="10" max="10" width="16.85546875" style="82" customWidth="1"/>
    <col min="11" max="11" width="8.85546875" style="82"/>
    <col min="12" max="12" width="11.42578125" style="82" customWidth="1"/>
    <col min="13" max="16384" width="8.85546875" style="82"/>
  </cols>
  <sheetData>
    <row r="3" spans="5:22" x14ac:dyDescent="0.25">
      <c r="E3" s="81"/>
      <c r="G3" s="119" t="s">
        <v>25</v>
      </c>
      <c r="H3" s="119"/>
      <c r="I3" s="119"/>
      <c r="J3" s="119"/>
    </row>
    <row r="4" spans="5:22" x14ac:dyDescent="0.25">
      <c r="G4" s="119"/>
      <c r="H4" s="119"/>
      <c r="I4" s="119"/>
      <c r="J4" s="119"/>
    </row>
    <row r="5" spans="5:22" x14ac:dyDescent="0.25">
      <c r="G5" s="119"/>
      <c r="H5" s="119"/>
      <c r="I5" s="119"/>
      <c r="J5" s="119"/>
    </row>
    <row r="6" spans="5:22" x14ac:dyDescent="0.25">
      <c r="H6" s="103"/>
      <c r="I6" s="103"/>
      <c r="J6" s="103"/>
      <c r="K6" s="103"/>
      <c r="L6" s="103"/>
    </row>
    <row r="7" spans="5:22" ht="18" x14ac:dyDescent="0.25">
      <c r="H7" s="83" t="s">
        <v>26</v>
      </c>
      <c r="K7" s="103"/>
      <c r="L7" s="103"/>
      <c r="T7" s="103"/>
      <c r="U7" s="103"/>
      <c r="V7" s="103"/>
    </row>
    <row r="8" spans="5:22" x14ac:dyDescent="0.25">
      <c r="H8" s="69" t="s">
        <v>27</v>
      </c>
      <c r="L8" s="103"/>
      <c r="T8" s="103"/>
      <c r="U8" s="103"/>
      <c r="V8" s="103"/>
    </row>
    <row r="9" spans="5:22" x14ac:dyDescent="0.25">
      <c r="H9" s="69" t="s">
        <v>28</v>
      </c>
      <c r="L9" s="103"/>
      <c r="T9" s="103"/>
      <c r="U9" s="103"/>
      <c r="V9" s="103"/>
    </row>
    <row r="10" spans="5:22" x14ac:dyDescent="0.25">
      <c r="R10" s="103"/>
      <c r="S10" s="103"/>
      <c r="T10" s="103"/>
      <c r="U10" s="103"/>
      <c r="V10" s="103"/>
    </row>
    <row r="11" spans="5:22" x14ac:dyDescent="0.25">
      <c r="H11" s="84" t="s">
        <v>29</v>
      </c>
      <c r="J11" s="85">
        <v>2</v>
      </c>
      <c r="N11" s="86" t="s">
        <v>30</v>
      </c>
      <c r="O11" s="87" t="s">
        <v>12</v>
      </c>
      <c r="U11" s="103"/>
      <c r="V11" s="103"/>
    </row>
    <row r="12" spans="5:22" x14ac:dyDescent="0.25">
      <c r="H12" s="69"/>
      <c r="I12" s="103"/>
      <c r="J12" s="108" t="s">
        <v>48</v>
      </c>
      <c r="N12" s="89">
        <v>0.15</v>
      </c>
      <c r="O12" s="90">
        <v>0.86050000000000004</v>
      </c>
      <c r="V12" s="103"/>
    </row>
    <row r="13" spans="5:22" x14ac:dyDescent="0.25">
      <c r="H13" s="84" t="s">
        <v>31</v>
      </c>
      <c r="I13" s="103"/>
      <c r="J13" s="109">
        <v>0.81</v>
      </c>
      <c r="N13" s="89">
        <v>0.2</v>
      </c>
      <c r="O13" s="90">
        <v>0.81820000000000004</v>
      </c>
    </row>
    <row r="14" spans="5:22" x14ac:dyDescent="0.25">
      <c r="H14" s="110" t="s">
        <v>32</v>
      </c>
      <c r="I14" s="103"/>
      <c r="J14" s="111">
        <f>J13/J15</f>
        <v>1.8</v>
      </c>
      <c r="M14" s="91"/>
      <c r="N14" s="89">
        <v>0.25</v>
      </c>
      <c r="O14" s="90">
        <v>0.77780000000000005</v>
      </c>
    </row>
    <row r="15" spans="5:22" x14ac:dyDescent="0.25">
      <c r="H15" s="84" t="s">
        <v>33</v>
      </c>
      <c r="I15" s="103"/>
      <c r="J15" s="109">
        <v>0.45</v>
      </c>
      <c r="N15" s="89">
        <v>0.3</v>
      </c>
      <c r="O15" s="90">
        <v>0.73909999999999998</v>
      </c>
    </row>
    <row r="16" spans="5:22" ht="18" x14ac:dyDescent="0.25">
      <c r="I16" s="88">
        <v>8</v>
      </c>
      <c r="N16" s="89">
        <v>0.35</v>
      </c>
      <c r="O16" s="90">
        <v>0.70209999999999995</v>
      </c>
      <c r="S16" s="88"/>
      <c r="V16" s="92"/>
    </row>
    <row r="17" spans="7:22" x14ac:dyDescent="0.25">
      <c r="N17" s="89">
        <v>0.4</v>
      </c>
      <c r="O17" s="90">
        <v>0.66669999999999996</v>
      </c>
    </row>
    <row r="18" spans="7:22" ht="18" x14ac:dyDescent="0.25">
      <c r="H18" s="120" t="s">
        <v>34</v>
      </c>
      <c r="I18" s="120"/>
      <c r="N18" s="89">
        <v>0.45</v>
      </c>
      <c r="O18" s="90">
        <v>0.63270000000000004</v>
      </c>
    </row>
    <row r="19" spans="7:22" x14ac:dyDescent="0.25">
      <c r="N19" s="89">
        <v>0.5</v>
      </c>
      <c r="O19" s="93">
        <v>0.6</v>
      </c>
      <c r="S19" s="88"/>
    </row>
    <row r="20" spans="7:22" ht="18" x14ac:dyDescent="0.25">
      <c r="G20" s="94" t="s">
        <v>35</v>
      </c>
      <c r="H20" s="118" t="s">
        <v>36</v>
      </c>
      <c r="I20" s="118"/>
      <c r="J20" s="112">
        <v>5.2600000000000001E-2</v>
      </c>
      <c r="N20" s="89">
        <v>0.55000000000000004</v>
      </c>
      <c r="O20" s="90">
        <v>0.56859999999999999</v>
      </c>
      <c r="V20" s="95"/>
    </row>
    <row r="21" spans="7:22" ht="15.75" x14ac:dyDescent="0.25">
      <c r="G21" s="96"/>
      <c r="H21" s="97"/>
      <c r="I21" s="103"/>
      <c r="J21" s="98"/>
      <c r="N21" s="89">
        <v>0.6</v>
      </c>
      <c r="O21" s="90">
        <v>0.53849999999999998</v>
      </c>
    </row>
    <row r="22" spans="7:22" ht="15.75" x14ac:dyDescent="0.25">
      <c r="G22" s="94" t="s">
        <v>37</v>
      </c>
      <c r="H22" s="118" t="s">
        <v>38</v>
      </c>
      <c r="I22" s="118"/>
      <c r="J22" s="99">
        <f>(((J13)/J15)^J11)*(J13*J15)/(FACT(J11-1)*((J11*J15-J13)^2))*J20</f>
        <v>7.6690800000000063</v>
      </c>
      <c r="N22" s="89">
        <v>0.65</v>
      </c>
      <c r="O22" s="90">
        <v>0.50939999999999996</v>
      </c>
    </row>
    <row r="23" spans="7:22" ht="15.75" x14ac:dyDescent="0.25">
      <c r="G23" s="96"/>
      <c r="H23" s="97"/>
      <c r="I23" s="103"/>
      <c r="J23" s="100"/>
      <c r="N23" s="89">
        <v>0.7</v>
      </c>
      <c r="O23" s="90">
        <v>0.48149999999999998</v>
      </c>
    </row>
    <row r="24" spans="7:22" ht="15.75" x14ac:dyDescent="0.25">
      <c r="G24" s="94" t="s">
        <v>39</v>
      </c>
      <c r="H24" s="118" t="s">
        <v>40</v>
      </c>
      <c r="I24" s="118"/>
      <c r="J24" s="99">
        <f>J22+(J13/J15)</f>
        <v>9.469080000000007</v>
      </c>
      <c r="N24" s="89">
        <v>0.75</v>
      </c>
      <c r="O24" s="101">
        <v>0.45450000000000002</v>
      </c>
    </row>
    <row r="25" spans="7:22" ht="15.75" x14ac:dyDescent="0.25">
      <c r="G25" s="96"/>
      <c r="H25" s="97"/>
      <c r="I25" s="103"/>
      <c r="J25" s="100"/>
      <c r="N25" s="89">
        <v>0.8</v>
      </c>
      <c r="O25" s="90">
        <v>0.42859999999999998</v>
      </c>
    </row>
    <row r="26" spans="7:22" ht="15.75" x14ac:dyDescent="0.25">
      <c r="G26" s="94" t="s">
        <v>41</v>
      </c>
      <c r="H26" s="118" t="s">
        <v>42</v>
      </c>
      <c r="I26" s="118"/>
      <c r="J26" s="102">
        <f>J22/J13</f>
        <v>9.4680000000000071</v>
      </c>
      <c r="K26" s="116" t="s">
        <v>43</v>
      </c>
      <c r="L26" s="117"/>
      <c r="N26" s="89">
        <v>0.85</v>
      </c>
      <c r="O26" s="90">
        <v>0.40350000000000003</v>
      </c>
    </row>
    <row r="27" spans="7:22" ht="15.75" x14ac:dyDescent="0.25">
      <c r="G27" s="96"/>
      <c r="H27" s="97"/>
      <c r="I27" s="103"/>
      <c r="J27" s="100"/>
      <c r="N27" s="89">
        <v>0.9</v>
      </c>
      <c r="O27" s="90">
        <v>0.37930000000000003</v>
      </c>
    </row>
    <row r="28" spans="7:22" ht="15.75" x14ac:dyDescent="0.25">
      <c r="G28" s="94" t="s">
        <v>44</v>
      </c>
      <c r="H28" s="118" t="s">
        <v>45</v>
      </c>
      <c r="I28" s="118"/>
      <c r="J28" s="102">
        <f>J26+1/J15</f>
        <v>11.690222222222229</v>
      </c>
      <c r="K28" s="116" t="s">
        <v>43</v>
      </c>
      <c r="L28" s="117"/>
      <c r="N28" s="89">
        <v>0.95</v>
      </c>
      <c r="O28" s="90">
        <v>0.35589999999999999</v>
      </c>
    </row>
    <row r="29" spans="7:22" ht="15.75" x14ac:dyDescent="0.25">
      <c r="G29" s="96"/>
      <c r="H29" s="97"/>
      <c r="I29" s="103"/>
      <c r="J29" s="100"/>
      <c r="N29" s="89">
        <v>1</v>
      </c>
      <c r="O29" s="90">
        <v>0.33329999999999999</v>
      </c>
    </row>
    <row r="30" spans="7:22" ht="15.75" x14ac:dyDescent="0.25">
      <c r="G30" s="94" t="s">
        <v>46</v>
      </c>
      <c r="H30" s="118" t="s">
        <v>47</v>
      </c>
      <c r="I30" s="118"/>
      <c r="J30" s="99">
        <f>(((1/FACT(J11))*(J13/J15)^J11)*((J11*J15)/((J11*J15-J13)))*J20)</f>
        <v>0.85212000000000032</v>
      </c>
      <c r="N30" s="89">
        <v>1.2</v>
      </c>
      <c r="O30" s="93">
        <v>0.25</v>
      </c>
    </row>
    <row r="31" spans="7:22" ht="15.75" x14ac:dyDescent="0.25">
      <c r="J31" s="104"/>
      <c r="N31" s="89">
        <v>1.4</v>
      </c>
      <c r="O31" s="90">
        <v>0.17649999999999999</v>
      </c>
    </row>
    <row r="32" spans="7:22" x14ac:dyDescent="0.25">
      <c r="N32" s="89">
        <v>1.6</v>
      </c>
      <c r="O32" s="90">
        <v>0.1111</v>
      </c>
    </row>
    <row r="33" spans="14:15" x14ac:dyDescent="0.25">
      <c r="N33" s="113">
        <v>1.8</v>
      </c>
      <c r="O33" s="114">
        <v>5.2600000000000001E-2</v>
      </c>
    </row>
  </sheetData>
  <mergeCells count="10">
    <mergeCell ref="K26:L26"/>
    <mergeCell ref="H28:I28"/>
    <mergeCell ref="K28:L28"/>
    <mergeCell ref="H30:I30"/>
    <mergeCell ref="G3:J5"/>
    <mergeCell ref="H18:I18"/>
    <mergeCell ref="H20:I20"/>
    <mergeCell ref="H22:I22"/>
    <mergeCell ref="H24:I24"/>
    <mergeCell ref="H26:I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D2:H44"/>
  <sheetViews>
    <sheetView zoomScale="70" zoomScaleNormal="70" workbookViewId="0"/>
  </sheetViews>
  <sheetFormatPr defaultColWidth="9.140625" defaultRowHeight="15" x14ac:dyDescent="0.25"/>
  <cols>
    <col min="1" max="16" width="9.140625" style="1"/>
    <col min="17" max="17" width="11.7109375" style="1" customWidth="1"/>
    <col min="18" max="16384" width="9.140625" style="1"/>
  </cols>
  <sheetData>
    <row r="2" spans="6:6" x14ac:dyDescent="0.25">
      <c r="F2" s="18"/>
    </row>
    <row r="18" spans="4:8" ht="29.25" customHeight="1" x14ac:dyDescent="0.25"/>
    <row r="19" spans="4:8" ht="26.25" customHeight="1" x14ac:dyDescent="0.25"/>
    <row r="20" spans="4:8" ht="24.75" customHeight="1" x14ac:dyDescent="0.25"/>
    <row r="21" spans="4:8" ht="23.25" customHeight="1" x14ac:dyDescent="0.25"/>
    <row r="22" spans="4:8" ht="24.75" customHeight="1" x14ac:dyDescent="0.25"/>
    <row r="23" spans="4:8" ht="23.25" customHeight="1" x14ac:dyDescent="0.25"/>
    <row r="24" spans="4:8" ht="20.25" customHeight="1" x14ac:dyDescent="0.25"/>
    <row r="26" spans="4:8" ht="21" x14ac:dyDescent="0.25">
      <c r="D26" s="80"/>
      <c r="E26" s="80"/>
      <c r="F26" s="80"/>
      <c r="G26" s="80"/>
      <c r="H26" s="80"/>
    </row>
    <row r="27" spans="4:8" ht="21" x14ac:dyDescent="0.25">
      <c r="D27" s="80"/>
      <c r="E27" s="80"/>
      <c r="F27" s="80"/>
      <c r="G27" s="80"/>
      <c r="H27" s="80"/>
    </row>
    <row r="28" spans="4:8" ht="21" x14ac:dyDescent="0.25">
      <c r="D28" s="80"/>
      <c r="E28" s="80"/>
      <c r="F28" s="80"/>
      <c r="G28" s="80"/>
      <c r="H28" s="80"/>
    </row>
    <row r="29" spans="4:8" ht="15" customHeight="1" x14ac:dyDescent="0.25">
      <c r="D29" s="80"/>
      <c r="E29" s="80"/>
      <c r="F29" s="80"/>
      <c r="G29" s="80"/>
      <c r="H29" s="80"/>
    </row>
    <row r="30" spans="4:8" ht="15" customHeight="1" x14ac:dyDescent="0.25">
      <c r="D30" s="80"/>
      <c r="E30" s="80"/>
      <c r="F30" s="80"/>
      <c r="G30" s="80"/>
      <c r="H30" s="80"/>
    </row>
    <row r="34" ht="16.5" customHeight="1" x14ac:dyDescent="0.25"/>
    <row r="42" ht="21" customHeight="1" x14ac:dyDescent="0.25"/>
    <row r="43" ht="21" customHeight="1" x14ac:dyDescent="0.25"/>
    <row r="44" ht="19.149999999999999" customHeight="1" x14ac:dyDescent="0.25"/>
  </sheetData>
  <pageMargins left="0.7" right="0.7" top="0.75" bottom="0.75" header="0.3" footer="0.3"/>
  <pageSetup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15:U44"/>
  <sheetViews>
    <sheetView topLeftCell="A2" zoomScale="77" zoomScaleNormal="77" workbookViewId="0">
      <selection activeCell="B8" sqref="B8"/>
    </sheetView>
  </sheetViews>
  <sheetFormatPr defaultColWidth="9.140625" defaultRowHeight="15" x14ac:dyDescent="0.25"/>
  <cols>
    <col min="1" max="16" width="9.140625" style="1"/>
    <col min="17" max="17" width="11.7109375" style="1" customWidth="1"/>
    <col min="18" max="16384" width="9.140625" style="1"/>
  </cols>
  <sheetData>
    <row r="15" s="1" customFormat="1" x14ac:dyDescent="0.25"/>
    <row r="16" s="1" customFormat="1" x14ac:dyDescent="0.25"/>
    <row r="18" spans="4:21" ht="29.25" customHeight="1" x14ac:dyDescent="0.25"/>
    <row r="19" spans="4:21" ht="26.25" customHeight="1" x14ac:dyDescent="0.25"/>
    <row r="20" spans="4:21" ht="24.75" customHeight="1" x14ac:dyDescent="0.25"/>
    <row r="21" spans="4:21" ht="23.25" customHeight="1" x14ac:dyDescent="0.25"/>
    <row r="22" spans="4:21" ht="24.75" customHeight="1" x14ac:dyDescent="0.25"/>
    <row r="23" spans="4:21" ht="23.25" customHeight="1" x14ac:dyDescent="0.25"/>
    <row r="24" spans="4:21" ht="20.25" customHeight="1" x14ac:dyDescent="0.25"/>
    <row r="25" spans="4:21" ht="12" customHeight="1" x14ac:dyDescent="0.25"/>
    <row r="26" spans="4:21" ht="21" x14ac:dyDescent="0.25">
      <c r="D26" s="80"/>
      <c r="E26" s="80"/>
      <c r="F26" s="80"/>
      <c r="G26" s="80"/>
      <c r="H26" s="80"/>
    </row>
    <row r="27" spans="4:21" ht="21" x14ac:dyDescent="0.25">
      <c r="D27" s="80"/>
      <c r="E27" s="80"/>
      <c r="F27" s="80"/>
      <c r="G27" s="80"/>
      <c r="H27" s="80"/>
    </row>
    <row r="28" spans="4:21" ht="21" x14ac:dyDescent="0.25">
      <c r="D28" s="80"/>
      <c r="E28" s="80"/>
      <c r="F28" s="80"/>
      <c r="G28" s="80"/>
      <c r="H28" s="80"/>
    </row>
    <row r="29" spans="4:21" ht="15" customHeight="1" x14ac:dyDescent="0.25">
      <c r="D29" s="80"/>
      <c r="E29" s="80"/>
      <c r="F29" s="80"/>
      <c r="G29" s="80"/>
      <c r="H29" s="80"/>
    </row>
    <row r="30" spans="4:21" ht="15" customHeight="1" x14ac:dyDescent="0.25">
      <c r="D30" s="80"/>
      <c r="E30" s="80"/>
      <c r="F30" s="80"/>
      <c r="G30" s="80"/>
      <c r="H30" s="80"/>
      <c r="Q30" s="105"/>
      <c r="R30" s="105"/>
      <c r="S30" s="105"/>
      <c r="T30" s="105"/>
      <c r="U30" s="106"/>
    </row>
    <row r="31" spans="4:21" x14ac:dyDescent="0.25">
      <c r="Q31" s="105"/>
      <c r="R31" s="105"/>
      <c r="S31" s="105"/>
      <c r="T31" s="105"/>
      <c r="U31" s="106"/>
    </row>
    <row r="32" spans="4:21" x14ac:dyDescent="0.25">
      <c r="Q32" s="105"/>
      <c r="R32" s="105"/>
      <c r="S32" s="105"/>
      <c r="T32" s="105"/>
      <c r="U32" s="106"/>
    </row>
    <row r="33" spans="17:21" x14ac:dyDescent="0.25">
      <c r="Q33" s="106"/>
      <c r="R33" s="106"/>
      <c r="S33" s="106"/>
      <c r="T33" s="106"/>
    </row>
    <row r="34" spans="17:21" ht="16.5" customHeight="1" x14ac:dyDescent="0.25"/>
    <row r="36" spans="17:21" x14ac:dyDescent="0.25">
      <c r="Q36" s="105"/>
      <c r="R36" s="105"/>
      <c r="S36" s="105"/>
      <c r="T36" s="105"/>
      <c r="U36" s="106"/>
    </row>
    <row r="37" spans="17:21" x14ac:dyDescent="0.25">
      <c r="Q37" s="105"/>
      <c r="R37" s="105"/>
      <c r="S37" s="105"/>
      <c r="T37" s="105"/>
      <c r="U37" s="106"/>
    </row>
    <row r="38" spans="17:21" x14ac:dyDescent="0.25">
      <c r="Q38" s="105"/>
      <c r="R38" s="105"/>
      <c r="S38" s="105"/>
      <c r="T38" s="105"/>
      <c r="U38" s="106"/>
    </row>
    <row r="39" spans="17:21" x14ac:dyDescent="0.25">
      <c r="Q39" s="106"/>
      <c r="R39" s="106"/>
      <c r="S39" s="106"/>
      <c r="T39" s="106"/>
    </row>
    <row r="42" spans="17:21" ht="21" customHeight="1" x14ac:dyDescent="0.55000000000000004">
      <c r="Q42" s="107"/>
    </row>
    <row r="43" spans="17:21" ht="21" customHeight="1" x14ac:dyDescent="0.25"/>
    <row r="44" spans="17:21" ht="19.149999999999999" customHeight="1" x14ac:dyDescent="0.25"/>
  </sheetData>
  <pageMargins left="0.7" right="0.7" top="0.75" bottom="0.75" header="0.3" footer="0.3"/>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1:AD60"/>
  <sheetViews>
    <sheetView zoomScale="60" zoomScaleNormal="60" workbookViewId="0"/>
  </sheetViews>
  <sheetFormatPr defaultColWidth="9.140625" defaultRowHeight="15" x14ac:dyDescent="0.25"/>
  <cols>
    <col min="1" max="3" width="9.140625" style="1"/>
    <col min="4" max="6" width="10" style="1" bestFit="1" customWidth="1"/>
    <col min="7" max="7" width="10.140625" style="1" customWidth="1"/>
    <col min="8" max="11" width="9.140625" style="1"/>
    <col min="12" max="12" width="13.7109375" style="1" customWidth="1"/>
    <col min="13" max="13" width="9" style="1" customWidth="1"/>
    <col min="14" max="14" width="18" style="1" customWidth="1"/>
    <col min="15" max="15" width="9.28515625" style="1" customWidth="1"/>
    <col min="16" max="16" width="8.140625" style="1" customWidth="1"/>
    <col min="17" max="17" width="6.5703125" style="1" customWidth="1"/>
    <col min="18" max="18" width="8.7109375" style="1" customWidth="1"/>
    <col min="19" max="19" width="8.85546875" style="1" customWidth="1"/>
    <col min="20" max="20" width="9.42578125" style="1" customWidth="1"/>
    <col min="21" max="21" width="7.85546875" style="1" customWidth="1"/>
    <col min="22" max="22" width="8" style="1" customWidth="1"/>
    <col min="23" max="23" width="13" style="1" bestFit="1" customWidth="1"/>
    <col min="24" max="24" width="13.85546875" style="1" customWidth="1"/>
    <col min="25" max="259" width="9.140625" style="1"/>
    <col min="260" max="260" width="10.140625" style="1" customWidth="1"/>
    <col min="261" max="264" width="9.140625" style="1"/>
    <col min="265" max="265" width="13.7109375" style="1" customWidth="1"/>
    <col min="266" max="266" width="12.42578125" style="1" customWidth="1"/>
    <col min="267" max="269" width="11.140625" style="1" customWidth="1"/>
    <col min="270" max="270" width="12.28515625" style="1" customWidth="1"/>
    <col min="271" max="271" width="10.42578125" style="1" customWidth="1"/>
    <col min="272" max="272" width="13.7109375" style="1" customWidth="1"/>
    <col min="273" max="273" width="14.28515625" style="1" customWidth="1"/>
    <col min="274" max="274" width="13.42578125" style="1" customWidth="1"/>
    <col min="275" max="275" width="11" style="1" customWidth="1"/>
    <col min="276" max="276" width="11.85546875" style="1" customWidth="1"/>
    <col min="277" max="277" width="12.7109375" style="1" customWidth="1"/>
    <col min="278" max="278" width="13" style="1" customWidth="1"/>
    <col min="279" max="515" width="9.140625" style="1"/>
    <col min="516" max="516" width="10.140625" style="1" customWidth="1"/>
    <col min="517" max="520" width="9.140625" style="1"/>
    <col min="521" max="521" width="13.7109375" style="1" customWidth="1"/>
    <col min="522" max="522" width="12.42578125" style="1" customWidth="1"/>
    <col min="523" max="525" width="11.140625" style="1" customWidth="1"/>
    <col min="526" max="526" width="12.28515625" style="1" customWidth="1"/>
    <col min="527" max="527" width="10.42578125" style="1" customWidth="1"/>
    <col min="528" max="528" width="13.7109375" style="1" customWidth="1"/>
    <col min="529" max="529" width="14.28515625" style="1" customWidth="1"/>
    <col min="530" max="530" width="13.42578125" style="1" customWidth="1"/>
    <col min="531" max="531" width="11" style="1" customWidth="1"/>
    <col min="532" max="532" width="11.85546875" style="1" customWidth="1"/>
    <col min="533" max="533" width="12.7109375" style="1" customWidth="1"/>
    <col min="534" max="534" width="13" style="1" customWidth="1"/>
    <col min="535" max="771" width="9.140625" style="1"/>
    <col min="772" max="772" width="10.140625" style="1" customWidth="1"/>
    <col min="773" max="776" width="9.140625" style="1"/>
    <col min="777" max="777" width="13.7109375" style="1" customWidth="1"/>
    <col min="778" max="778" width="12.42578125" style="1" customWidth="1"/>
    <col min="779" max="781" width="11.140625" style="1" customWidth="1"/>
    <col min="782" max="782" width="12.28515625" style="1" customWidth="1"/>
    <col min="783" max="783" width="10.42578125" style="1" customWidth="1"/>
    <col min="784" max="784" width="13.7109375" style="1" customWidth="1"/>
    <col min="785" max="785" width="14.28515625" style="1" customWidth="1"/>
    <col min="786" max="786" width="13.42578125" style="1" customWidth="1"/>
    <col min="787" max="787" width="11" style="1" customWidth="1"/>
    <col min="788" max="788" width="11.85546875" style="1" customWidth="1"/>
    <col min="789" max="789" width="12.7109375" style="1" customWidth="1"/>
    <col min="790" max="790" width="13" style="1" customWidth="1"/>
    <col min="791" max="1027" width="9.140625" style="1"/>
    <col min="1028" max="1028" width="10.140625" style="1" customWidth="1"/>
    <col min="1029" max="1032" width="9.140625" style="1"/>
    <col min="1033" max="1033" width="13.7109375" style="1" customWidth="1"/>
    <col min="1034" max="1034" width="12.42578125" style="1" customWidth="1"/>
    <col min="1035" max="1037" width="11.140625" style="1" customWidth="1"/>
    <col min="1038" max="1038" width="12.28515625" style="1" customWidth="1"/>
    <col min="1039" max="1039" width="10.42578125" style="1" customWidth="1"/>
    <col min="1040" max="1040" width="13.7109375" style="1" customWidth="1"/>
    <col min="1041" max="1041" width="14.28515625" style="1" customWidth="1"/>
    <col min="1042" max="1042" width="13.42578125" style="1" customWidth="1"/>
    <col min="1043" max="1043" width="11" style="1" customWidth="1"/>
    <col min="1044" max="1044" width="11.85546875" style="1" customWidth="1"/>
    <col min="1045" max="1045" width="12.7109375" style="1" customWidth="1"/>
    <col min="1046" max="1046" width="13" style="1" customWidth="1"/>
    <col min="1047" max="1283" width="9.140625" style="1"/>
    <col min="1284" max="1284" width="10.140625" style="1" customWidth="1"/>
    <col min="1285" max="1288" width="9.140625" style="1"/>
    <col min="1289" max="1289" width="13.7109375" style="1" customWidth="1"/>
    <col min="1290" max="1290" width="12.42578125" style="1" customWidth="1"/>
    <col min="1291" max="1293" width="11.140625" style="1" customWidth="1"/>
    <col min="1294" max="1294" width="12.28515625" style="1" customWidth="1"/>
    <col min="1295" max="1295" width="10.42578125" style="1" customWidth="1"/>
    <col min="1296" max="1296" width="13.7109375" style="1" customWidth="1"/>
    <col min="1297" max="1297" width="14.28515625" style="1" customWidth="1"/>
    <col min="1298" max="1298" width="13.42578125" style="1" customWidth="1"/>
    <col min="1299" max="1299" width="11" style="1" customWidth="1"/>
    <col min="1300" max="1300" width="11.85546875" style="1" customWidth="1"/>
    <col min="1301" max="1301" width="12.7109375" style="1" customWidth="1"/>
    <col min="1302" max="1302" width="13" style="1" customWidth="1"/>
    <col min="1303" max="1539" width="9.140625" style="1"/>
    <col min="1540" max="1540" width="10.140625" style="1" customWidth="1"/>
    <col min="1541" max="1544" width="9.140625" style="1"/>
    <col min="1545" max="1545" width="13.7109375" style="1" customWidth="1"/>
    <col min="1546" max="1546" width="12.42578125" style="1" customWidth="1"/>
    <col min="1547" max="1549" width="11.140625" style="1" customWidth="1"/>
    <col min="1550" max="1550" width="12.28515625" style="1" customWidth="1"/>
    <col min="1551" max="1551" width="10.42578125" style="1" customWidth="1"/>
    <col min="1552" max="1552" width="13.7109375" style="1" customWidth="1"/>
    <col min="1553" max="1553" width="14.28515625" style="1" customWidth="1"/>
    <col min="1554" max="1554" width="13.42578125" style="1" customWidth="1"/>
    <col min="1555" max="1555" width="11" style="1" customWidth="1"/>
    <col min="1556" max="1556" width="11.85546875" style="1" customWidth="1"/>
    <col min="1557" max="1557" width="12.7109375" style="1" customWidth="1"/>
    <col min="1558" max="1558" width="13" style="1" customWidth="1"/>
    <col min="1559" max="1795" width="9.140625" style="1"/>
    <col min="1796" max="1796" width="10.140625" style="1" customWidth="1"/>
    <col min="1797" max="1800" width="9.140625" style="1"/>
    <col min="1801" max="1801" width="13.7109375" style="1" customWidth="1"/>
    <col min="1802" max="1802" width="12.42578125" style="1" customWidth="1"/>
    <col min="1803" max="1805" width="11.140625" style="1" customWidth="1"/>
    <col min="1806" max="1806" width="12.28515625" style="1" customWidth="1"/>
    <col min="1807" max="1807" width="10.42578125" style="1" customWidth="1"/>
    <col min="1808" max="1808" width="13.7109375" style="1" customWidth="1"/>
    <col min="1809" max="1809" width="14.28515625" style="1" customWidth="1"/>
    <col min="1810" max="1810" width="13.42578125" style="1" customWidth="1"/>
    <col min="1811" max="1811" width="11" style="1" customWidth="1"/>
    <col min="1812" max="1812" width="11.85546875" style="1" customWidth="1"/>
    <col min="1813" max="1813" width="12.7109375" style="1" customWidth="1"/>
    <col min="1814" max="1814" width="13" style="1" customWidth="1"/>
    <col min="1815" max="2051" width="9.140625" style="1"/>
    <col min="2052" max="2052" width="10.140625" style="1" customWidth="1"/>
    <col min="2053" max="2056" width="9.140625" style="1"/>
    <col min="2057" max="2057" width="13.7109375" style="1" customWidth="1"/>
    <col min="2058" max="2058" width="12.42578125" style="1" customWidth="1"/>
    <col min="2059" max="2061" width="11.140625" style="1" customWidth="1"/>
    <col min="2062" max="2062" width="12.28515625" style="1" customWidth="1"/>
    <col min="2063" max="2063" width="10.42578125" style="1" customWidth="1"/>
    <col min="2064" max="2064" width="13.7109375" style="1" customWidth="1"/>
    <col min="2065" max="2065" width="14.28515625" style="1" customWidth="1"/>
    <col min="2066" max="2066" width="13.42578125" style="1" customWidth="1"/>
    <col min="2067" max="2067" width="11" style="1" customWidth="1"/>
    <col min="2068" max="2068" width="11.85546875" style="1" customWidth="1"/>
    <col min="2069" max="2069" width="12.7109375" style="1" customWidth="1"/>
    <col min="2070" max="2070" width="13" style="1" customWidth="1"/>
    <col min="2071" max="2307" width="9.140625" style="1"/>
    <col min="2308" max="2308" width="10.140625" style="1" customWidth="1"/>
    <col min="2309" max="2312" width="9.140625" style="1"/>
    <col min="2313" max="2313" width="13.7109375" style="1" customWidth="1"/>
    <col min="2314" max="2314" width="12.42578125" style="1" customWidth="1"/>
    <col min="2315" max="2317" width="11.140625" style="1" customWidth="1"/>
    <col min="2318" max="2318" width="12.28515625" style="1" customWidth="1"/>
    <col min="2319" max="2319" width="10.42578125" style="1" customWidth="1"/>
    <col min="2320" max="2320" width="13.7109375" style="1" customWidth="1"/>
    <col min="2321" max="2321" width="14.28515625" style="1" customWidth="1"/>
    <col min="2322" max="2322" width="13.42578125" style="1" customWidth="1"/>
    <col min="2323" max="2323" width="11" style="1" customWidth="1"/>
    <col min="2324" max="2324" width="11.85546875" style="1" customWidth="1"/>
    <col min="2325" max="2325" width="12.7109375" style="1" customWidth="1"/>
    <col min="2326" max="2326" width="13" style="1" customWidth="1"/>
    <col min="2327" max="2563" width="9.140625" style="1"/>
    <col min="2564" max="2564" width="10.140625" style="1" customWidth="1"/>
    <col min="2565" max="2568" width="9.140625" style="1"/>
    <col min="2569" max="2569" width="13.7109375" style="1" customWidth="1"/>
    <col min="2570" max="2570" width="12.42578125" style="1" customWidth="1"/>
    <col min="2571" max="2573" width="11.140625" style="1" customWidth="1"/>
    <col min="2574" max="2574" width="12.28515625" style="1" customWidth="1"/>
    <col min="2575" max="2575" width="10.42578125" style="1" customWidth="1"/>
    <col min="2576" max="2576" width="13.7109375" style="1" customWidth="1"/>
    <col min="2577" max="2577" width="14.28515625" style="1" customWidth="1"/>
    <col min="2578" max="2578" width="13.42578125" style="1" customWidth="1"/>
    <col min="2579" max="2579" width="11" style="1" customWidth="1"/>
    <col min="2580" max="2580" width="11.85546875" style="1" customWidth="1"/>
    <col min="2581" max="2581" width="12.7109375" style="1" customWidth="1"/>
    <col min="2582" max="2582" width="13" style="1" customWidth="1"/>
    <col min="2583" max="2819" width="9.140625" style="1"/>
    <col min="2820" max="2820" width="10.140625" style="1" customWidth="1"/>
    <col min="2821" max="2824" width="9.140625" style="1"/>
    <col min="2825" max="2825" width="13.7109375" style="1" customWidth="1"/>
    <col min="2826" max="2826" width="12.42578125" style="1" customWidth="1"/>
    <col min="2827" max="2829" width="11.140625" style="1" customWidth="1"/>
    <col min="2830" max="2830" width="12.28515625" style="1" customWidth="1"/>
    <col min="2831" max="2831" width="10.42578125" style="1" customWidth="1"/>
    <col min="2832" max="2832" width="13.7109375" style="1" customWidth="1"/>
    <col min="2833" max="2833" width="14.28515625" style="1" customWidth="1"/>
    <col min="2834" max="2834" width="13.42578125" style="1" customWidth="1"/>
    <col min="2835" max="2835" width="11" style="1" customWidth="1"/>
    <col min="2836" max="2836" width="11.85546875" style="1" customWidth="1"/>
    <col min="2837" max="2837" width="12.7109375" style="1" customWidth="1"/>
    <col min="2838" max="2838" width="13" style="1" customWidth="1"/>
    <col min="2839" max="3075" width="9.140625" style="1"/>
    <col min="3076" max="3076" width="10.140625" style="1" customWidth="1"/>
    <col min="3077" max="3080" width="9.140625" style="1"/>
    <col min="3081" max="3081" width="13.7109375" style="1" customWidth="1"/>
    <col min="3082" max="3082" width="12.42578125" style="1" customWidth="1"/>
    <col min="3083" max="3085" width="11.140625" style="1" customWidth="1"/>
    <col min="3086" max="3086" width="12.28515625" style="1" customWidth="1"/>
    <col min="3087" max="3087" width="10.42578125" style="1" customWidth="1"/>
    <col min="3088" max="3088" width="13.7109375" style="1" customWidth="1"/>
    <col min="3089" max="3089" width="14.28515625" style="1" customWidth="1"/>
    <col min="3090" max="3090" width="13.42578125" style="1" customWidth="1"/>
    <col min="3091" max="3091" width="11" style="1" customWidth="1"/>
    <col min="3092" max="3092" width="11.85546875" style="1" customWidth="1"/>
    <col min="3093" max="3093" width="12.7109375" style="1" customWidth="1"/>
    <col min="3094" max="3094" width="13" style="1" customWidth="1"/>
    <col min="3095" max="3331" width="9.140625" style="1"/>
    <col min="3332" max="3332" width="10.140625" style="1" customWidth="1"/>
    <col min="3333" max="3336" width="9.140625" style="1"/>
    <col min="3337" max="3337" width="13.7109375" style="1" customWidth="1"/>
    <col min="3338" max="3338" width="12.42578125" style="1" customWidth="1"/>
    <col min="3339" max="3341" width="11.140625" style="1" customWidth="1"/>
    <col min="3342" max="3342" width="12.28515625" style="1" customWidth="1"/>
    <col min="3343" max="3343" width="10.42578125" style="1" customWidth="1"/>
    <col min="3344" max="3344" width="13.7109375" style="1" customWidth="1"/>
    <col min="3345" max="3345" width="14.28515625" style="1" customWidth="1"/>
    <col min="3346" max="3346" width="13.42578125" style="1" customWidth="1"/>
    <col min="3347" max="3347" width="11" style="1" customWidth="1"/>
    <col min="3348" max="3348" width="11.85546875" style="1" customWidth="1"/>
    <col min="3349" max="3349" width="12.7109375" style="1" customWidth="1"/>
    <col min="3350" max="3350" width="13" style="1" customWidth="1"/>
    <col min="3351" max="3587" width="9.140625" style="1"/>
    <col min="3588" max="3588" width="10.140625" style="1" customWidth="1"/>
    <col min="3589" max="3592" width="9.140625" style="1"/>
    <col min="3593" max="3593" width="13.7109375" style="1" customWidth="1"/>
    <col min="3594" max="3594" width="12.42578125" style="1" customWidth="1"/>
    <col min="3595" max="3597" width="11.140625" style="1" customWidth="1"/>
    <col min="3598" max="3598" width="12.28515625" style="1" customWidth="1"/>
    <col min="3599" max="3599" width="10.42578125" style="1" customWidth="1"/>
    <col min="3600" max="3600" width="13.7109375" style="1" customWidth="1"/>
    <col min="3601" max="3601" width="14.28515625" style="1" customWidth="1"/>
    <col min="3602" max="3602" width="13.42578125" style="1" customWidth="1"/>
    <col min="3603" max="3603" width="11" style="1" customWidth="1"/>
    <col min="3604" max="3604" width="11.85546875" style="1" customWidth="1"/>
    <col min="3605" max="3605" width="12.7109375" style="1" customWidth="1"/>
    <col min="3606" max="3606" width="13" style="1" customWidth="1"/>
    <col min="3607" max="3843" width="9.140625" style="1"/>
    <col min="3844" max="3844" width="10.140625" style="1" customWidth="1"/>
    <col min="3845" max="3848" width="9.140625" style="1"/>
    <col min="3849" max="3849" width="13.7109375" style="1" customWidth="1"/>
    <col min="3850" max="3850" width="12.42578125" style="1" customWidth="1"/>
    <col min="3851" max="3853" width="11.140625" style="1" customWidth="1"/>
    <col min="3854" max="3854" width="12.28515625" style="1" customWidth="1"/>
    <col min="3855" max="3855" width="10.42578125" style="1" customWidth="1"/>
    <col min="3856" max="3856" width="13.7109375" style="1" customWidth="1"/>
    <col min="3857" max="3857" width="14.28515625" style="1" customWidth="1"/>
    <col min="3858" max="3858" width="13.42578125" style="1" customWidth="1"/>
    <col min="3859" max="3859" width="11" style="1" customWidth="1"/>
    <col min="3860" max="3860" width="11.85546875" style="1" customWidth="1"/>
    <col min="3861" max="3861" width="12.7109375" style="1" customWidth="1"/>
    <col min="3862" max="3862" width="13" style="1" customWidth="1"/>
    <col min="3863" max="4099" width="9.140625" style="1"/>
    <col min="4100" max="4100" width="10.140625" style="1" customWidth="1"/>
    <col min="4101" max="4104" width="9.140625" style="1"/>
    <col min="4105" max="4105" width="13.7109375" style="1" customWidth="1"/>
    <col min="4106" max="4106" width="12.42578125" style="1" customWidth="1"/>
    <col min="4107" max="4109" width="11.140625" style="1" customWidth="1"/>
    <col min="4110" max="4110" width="12.28515625" style="1" customWidth="1"/>
    <col min="4111" max="4111" width="10.42578125" style="1" customWidth="1"/>
    <col min="4112" max="4112" width="13.7109375" style="1" customWidth="1"/>
    <col min="4113" max="4113" width="14.28515625" style="1" customWidth="1"/>
    <col min="4114" max="4114" width="13.42578125" style="1" customWidth="1"/>
    <col min="4115" max="4115" width="11" style="1" customWidth="1"/>
    <col min="4116" max="4116" width="11.85546875" style="1" customWidth="1"/>
    <col min="4117" max="4117" width="12.7109375" style="1" customWidth="1"/>
    <col min="4118" max="4118" width="13" style="1" customWidth="1"/>
    <col min="4119" max="4355" width="9.140625" style="1"/>
    <col min="4356" max="4356" width="10.140625" style="1" customWidth="1"/>
    <col min="4357" max="4360" width="9.140625" style="1"/>
    <col min="4361" max="4361" width="13.7109375" style="1" customWidth="1"/>
    <col min="4362" max="4362" width="12.42578125" style="1" customWidth="1"/>
    <col min="4363" max="4365" width="11.140625" style="1" customWidth="1"/>
    <col min="4366" max="4366" width="12.28515625" style="1" customWidth="1"/>
    <col min="4367" max="4367" width="10.42578125" style="1" customWidth="1"/>
    <col min="4368" max="4368" width="13.7109375" style="1" customWidth="1"/>
    <col min="4369" max="4369" width="14.28515625" style="1" customWidth="1"/>
    <col min="4370" max="4370" width="13.42578125" style="1" customWidth="1"/>
    <col min="4371" max="4371" width="11" style="1" customWidth="1"/>
    <col min="4372" max="4372" width="11.85546875" style="1" customWidth="1"/>
    <col min="4373" max="4373" width="12.7109375" style="1" customWidth="1"/>
    <col min="4374" max="4374" width="13" style="1" customWidth="1"/>
    <col min="4375" max="4611" width="9.140625" style="1"/>
    <col min="4612" max="4612" width="10.140625" style="1" customWidth="1"/>
    <col min="4613" max="4616" width="9.140625" style="1"/>
    <col min="4617" max="4617" width="13.7109375" style="1" customWidth="1"/>
    <col min="4618" max="4618" width="12.42578125" style="1" customWidth="1"/>
    <col min="4619" max="4621" width="11.140625" style="1" customWidth="1"/>
    <col min="4622" max="4622" width="12.28515625" style="1" customWidth="1"/>
    <col min="4623" max="4623" width="10.42578125" style="1" customWidth="1"/>
    <col min="4624" max="4624" width="13.7109375" style="1" customWidth="1"/>
    <col min="4625" max="4625" width="14.28515625" style="1" customWidth="1"/>
    <col min="4626" max="4626" width="13.42578125" style="1" customWidth="1"/>
    <col min="4627" max="4627" width="11" style="1" customWidth="1"/>
    <col min="4628" max="4628" width="11.85546875" style="1" customWidth="1"/>
    <col min="4629" max="4629" width="12.7109375" style="1" customWidth="1"/>
    <col min="4630" max="4630" width="13" style="1" customWidth="1"/>
    <col min="4631" max="4867" width="9.140625" style="1"/>
    <col min="4868" max="4868" width="10.140625" style="1" customWidth="1"/>
    <col min="4869" max="4872" width="9.140625" style="1"/>
    <col min="4873" max="4873" width="13.7109375" style="1" customWidth="1"/>
    <col min="4874" max="4874" width="12.42578125" style="1" customWidth="1"/>
    <col min="4875" max="4877" width="11.140625" style="1" customWidth="1"/>
    <col min="4878" max="4878" width="12.28515625" style="1" customWidth="1"/>
    <col min="4879" max="4879" width="10.42578125" style="1" customWidth="1"/>
    <col min="4880" max="4880" width="13.7109375" style="1" customWidth="1"/>
    <col min="4881" max="4881" width="14.28515625" style="1" customWidth="1"/>
    <col min="4882" max="4882" width="13.42578125" style="1" customWidth="1"/>
    <col min="4883" max="4883" width="11" style="1" customWidth="1"/>
    <col min="4884" max="4884" width="11.85546875" style="1" customWidth="1"/>
    <col min="4885" max="4885" width="12.7109375" style="1" customWidth="1"/>
    <col min="4886" max="4886" width="13" style="1" customWidth="1"/>
    <col min="4887" max="5123" width="9.140625" style="1"/>
    <col min="5124" max="5124" width="10.140625" style="1" customWidth="1"/>
    <col min="5125" max="5128" width="9.140625" style="1"/>
    <col min="5129" max="5129" width="13.7109375" style="1" customWidth="1"/>
    <col min="5130" max="5130" width="12.42578125" style="1" customWidth="1"/>
    <col min="5131" max="5133" width="11.140625" style="1" customWidth="1"/>
    <col min="5134" max="5134" width="12.28515625" style="1" customWidth="1"/>
    <col min="5135" max="5135" width="10.42578125" style="1" customWidth="1"/>
    <col min="5136" max="5136" width="13.7109375" style="1" customWidth="1"/>
    <col min="5137" max="5137" width="14.28515625" style="1" customWidth="1"/>
    <col min="5138" max="5138" width="13.42578125" style="1" customWidth="1"/>
    <col min="5139" max="5139" width="11" style="1" customWidth="1"/>
    <col min="5140" max="5140" width="11.85546875" style="1" customWidth="1"/>
    <col min="5141" max="5141" width="12.7109375" style="1" customWidth="1"/>
    <col min="5142" max="5142" width="13" style="1" customWidth="1"/>
    <col min="5143" max="5379" width="9.140625" style="1"/>
    <col min="5380" max="5380" width="10.140625" style="1" customWidth="1"/>
    <col min="5381" max="5384" width="9.140625" style="1"/>
    <col min="5385" max="5385" width="13.7109375" style="1" customWidth="1"/>
    <col min="5386" max="5386" width="12.42578125" style="1" customWidth="1"/>
    <col min="5387" max="5389" width="11.140625" style="1" customWidth="1"/>
    <col min="5390" max="5390" width="12.28515625" style="1" customWidth="1"/>
    <col min="5391" max="5391" width="10.42578125" style="1" customWidth="1"/>
    <col min="5392" max="5392" width="13.7109375" style="1" customWidth="1"/>
    <col min="5393" max="5393" width="14.28515625" style="1" customWidth="1"/>
    <col min="5394" max="5394" width="13.42578125" style="1" customWidth="1"/>
    <col min="5395" max="5395" width="11" style="1" customWidth="1"/>
    <col min="5396" max="5396" width="11.85546875" style="1" customWidth="1"/>
    <col min="5397" max="5397" width="12.7109375" style="1" customWidth="1"/>
    <col min="5398" max="5398" width="13" style="1" customWidth="1"/>
    <col min="5399" max="5635" width="9.140625" style="1"/>
    <col min="5636" max="5636" width="10.140625" style="1" customWidth="1"/>
    <col min="5637" max="5640" width="9.140625" style="1"/>
    <col min="5641" max="5641" width="13.7109375" style="1" customWidth="1"/>
    <col min="5642" max="5642" width="12.42578125" style="1" customWidth="1"/>
    <col min="5643" max="5645" width="11.140625" style="1" customWidth="1"/>
    <col min="5646" max="5646" width="12.28515625" style="1" customWidth="1"/>
    <col min="5647" max="5647" width="10.42578125" style="1" customWidth="1"/>
    <col min="5648" max="5648" width="13.7109375" style="1" customWidth="1"/>
    <col min="5649" max="5649" width="14.28515625" style="1" customWidth="1"/>
    <col min="5650" max="5650" width="13.42578125" style="1" customWidth="1"/>
    <col min="5651" max="5651" width="11" style="1" customWidth="1"/>
    <col min="5652" max="5652" width="11.85546875" style="1" customWidth="1"/>
    <col min="5653" max="5653" width="12.7109375" style="1" customWidth="1"/>
    <col min="5654" max="5654" width="13" style="1" customWidth="1"/>
    <col min="5655" max="5891" width="9.140625" style="1"/>
    <col min="5892" max="5892" width="10.140625" style="1" customWidth="1"/>
    <col min="5893" max="5896" width="9.140625" style="1"/>
    <col min="5897" max="5897" width="13.7109375" style="1" customWidth="1"/>
    <col min="5898" max="5898" width="12.42578125" style="1" customWidth="1"/>
    <col min="5899" max="5901" width="11.140625" style="1" customWidth="1"/>
    <col min="5902" max="5902" width="12.28515625" style="1" customWidth="1"/>
    <col min="5903" max="5903" width="10.42578125" style="1" customWidth="1"/>
    <col min="5904" max="5904" width="13.7109375" style="1" customWidth="1"/>
    <col min="5905" max="5905" width="14.28515625" style="1" customWidth="1"/>
    <col min="5906" max="5906" width="13.42578125" style="1" customWidth="1"/>
    <col min="5907" max="5907" width="11" style="1" customWidth="1"/>
    <col min="5908" max="5908" width="11.85546875" style="1" customWidth="1"/>
    <col min="5909" max="5909" width="12.7109375" style="1" customWidth="1"/>
    <col min="5910" max="5910" width="13" style="1" customWidth="1"/>
    <col min="5911" max="6147" width="9.140625" style="1"/>
    <col min="6148" max="6148" width="10.140625" style="1" customWidth="1"/>
    <col min="6149" max="6152" width="9.140625" style="1"/>
    <col min="6153" max="6153" width="13.7109375" style="1" customWidth="1"/>
    <col min="6154" max="6154" width="12.42578125" style="1" customWidth="1"/>
    <col min="6155" max="6157" width="11.140625" style="1" customWidth="1"/>
    <col min="6158" max="6158" width="12.28515625" style="1" customWidth="1"/>
    <col min="6159" max="6159" width="10.42578125" style="1" customWidth="1"/>
    <col min="6160" max="6160" width="13.7109375" style="1" customWidth="1"/>
    <col min="6161" max="6161" width="14.28515625" style="1" customWidth="1"/>
    <col min="6162" max="6162" width="13.42578125" style="1" customWidth="1"/>
    <col min="6163" max="6163" width="11" style="1" customWidth="1"/>
    <col min="6164" max="6164" width="11.85546875" style="1" customWidth="1"/>
    <col min="6165" max="6165" width="12.7109375" style="1" customWidth="1"/>
    <col min="6166" max="6166" width="13" style="1" customWidth="1"/>
    <col min="6167" max="6403" width="9.140625" style="1"/>
    <col min="6404" max="6404" width="10.140625" style="1" customWidth="1"/>
    <col min="6405" max="6408" width="9.140625" style="1"/>
    <col min="6409" max="6409" width="13.7109375" style="1" customWidth="1"/>
    <col min="6410" max="6410" width="12.42578125" style="1" customWidth="1"/>
    <col min="6411" max="6413" width="11.140625" style="1" customWidth="1"/>
    <col min="6414" max="6414" width="12.28515625" style="1" customWidth="1"/>
    <col min="6415" max="6415" width="10.42578125" style="1" customWidth="1"/>
    <col min="6416" max="6416" width="13.7109375" style="1" customWidth="1"/>
    <col min="6417" max="6417" width="14.28515625" style="1" customWidth="1"/>
    <col min="6418" max="6418" width="13.42578125" style="1" customWidth="1"/>
    <col min="6419" max="6419" width="11" style="1" customWidth="1"/>
    <col min="6420" max="6420" width="11.85546875" style="1" customWidth="1"/>
    <col min="6421" max="6421" width="12.7109375" style="1" customWidth="1"/>
    <col min="6422" max="6422" width="13" style="1" customWidth="1"/>
    <col min="6423" max="6659" width="9.140625" style="1"/>
    <col min="6660" max="6660" width="10.140625" style="1" customWidth="1"/>
    <col min="6661" max="6664" width="9.140625" style="1"/>
    <col min="6665" max="6665" width="13.7109375" style="1" customWidth="1"/>
    <col min="6666" max="6666" width="12.42578125" style="1" customWidth="1"/>
    <col min="6667" max="6669" width="11.140625" style="1" customWidth="1"/>
    <col min="6670" max="6670" width="12.28515625" style="1" customWidth="1"/>
    <col min="6671" max="6671" width="10.42578125" style="1" customWidth="1"/>
    <col min="6672" max="6672" width="13.7109375" style="1" customWidth="1"/>
    <col min="6673" max="6673" width="14.28515625" style="1" customWidth="1"/>
    <col min="6674" max="6674" width="13.42578125" style="1" customWidth="1"/>
    <col min="6675" max="6675" width="11" style="1" customWidth="1"/>
    <col min="6676" max="6676" width="11.85546875" style="1" customWidth="1"/>
    <col min="6677" max="6677" width="12.7109375" style="1" customWidth="1"/>
    <col min="6678" max="6678" width="13" style="1" customWidth="1"/>
    <col min="6679" max="6915" width="9.140625" style="1"/>
    <col min="6916" max="6916" width="10.140625" style="1" customWidth="1"/>
    <col min="6917" max="6920" width="9.140625" style="1"/>
    <col min="6921" max="6921" width="13.7109375" style="1" customWidth="1"/>
    <col min="6922" max="6922" width="12.42578125" style="1" customWidth="1"/>
    <col min="6923" max="6925" width="11.140625" style="1" customWidth="1"/>
    <col min="6926" max="6926" width="12.28515625" style="1" customWidth="1"/>
    <col min="6927" max="6927" width="10.42578125" style="1" customWidth="1"/>
    <col min="6928" max="6928" width="13.7109375" style="1" customWidth="1"/>
    <col min="6929" max="6929" width="14.28515625" style="1" customWidth="1"/>
    <col min="6930" max="6930" width="13.42578125" style="1" customWidth="1"/>
    <col min="6931" max="6931" width="11" style="1" customWidth="1"/>
    <col min="6932" max="6932" width="11.85546875" style="1" customWidth="1"/>
    <col min="6933" max="6933" width="12.7109375" style="1" customWidth="1"/>
    <col min="6934" max="6934" width="13" style="1" customWidth="1"/>
    <col min="6935" max="7171" width="9.140625" style="1"/>
    <col min="7172" max="7172" width="10.140625" style="1" customWidth="1"/>
    <col min="7173" max="7176" width="9.140625" style="1"/>
    <col min="7177" max="7177" width="13.7109375" style="1" customWidth="1"/>
    <col min="7178" max="7178" width="12.42578125" style="1" customWidth="1"/>
    <col min="7179" max="7181" width="11.140625" style="1" customWidth="1"/>
    <col min="7182" max="7182" width="12.28515625" style="1" customWidth="1"/>
    <col min="7183" max="7183" width="10.42578125" style="1" customWidth="1"/>
    <col min="7184" max="7184" width="13.7109375" style="1" customWidth="1"/>
    <col min="7185" max="7185" width="14.28515625" style="1" customWidth="1"/>
    <col min="7186" max="7186" width="13.42578125" style="1" customWidth="1"/>
    <col min="7187" max="7187" width="11" style="1" customWidth="1"/>
    <col min="7188" max="7188" width="11.85546875" style="1" customWidth="1"/>
    <col min="7189" max="7189" width="12.7109375" style="1" customWidth="1"/>
    <col min="7190" max="7190" width="13" style="1" customWidth="1"/>
    <col min="7191" max="7427" width="9.140625" style="1"/>
    <col min="7428" max="7428" width="10.140625" style="1" customWidth="1"/>
    <col min="7429" max="7432" width="9.140625" style="1"/>
    <col min="7433" max="7433" width="13.7109375" style="1" customWidth="1"/>
    <col min="7434" max="7434" width="12.42578125" style="1" customWidth="1"/>
    <col min="7435" max="7437" width="11.140625" style="1" customWidth="1"/>
    <col min="7438" max="7438" width="12.28515625" style="1" customWidth="1"/>
    <col min="7439" max="7439" width="10.42578125" style="1" customWidth="1"/>
    <col min="7440" max="7440" width="13.7109375" style="1" customWidth="1"/>
    <col min="7441" max="7441" width="14.28515625" style="1" customWidth="1"/>
    <col min="7442" max="7442" width="13.42578125" style="1" customWidth="1"/>
    <col min="7443" max="7443" width="11" style="1" customWidth="1"/>
    <col min="7444" max="7444" width="11.85546875" style="1" customWidth="1"/>
    <col min="7445" max="7445" width="12.7109375" style="1" customWidth="1"/>
    <col min="7446" max="7446" width="13" style="1" customWidth="1"/>
    <col min="7447" max="7683" width="9.140625" style="1"/>
    <col min="7684" max="7684" width="10.140625" style="1" customWidth="1"/>
    <col min="7685" max="7688" width="9.140625" style="1"/>
    <col min="7689" max="7689" width="13.7109375" style="1" customWidth="1"/>
    <col min="7690" max="7690" width="12.42578125" style="1" customWidth="1"/>
    <col min="7691" max="7693" width="11.140625" style="1" customWidth="1"/>
    <col min="7694" max="7694" width="12.28515625" style="1" customWidth="1"/>
    <col min="7695" max="7695" width="10.42578125" style="1" customWidth="1"/>
    <col min="7696" max="7696" width="13.7109375" style="1" customWidth="1"/>
    <col min="7697" max="7697" width="14.28515625" style="1" customWidth="1"/>
    <col min="7698" max="7698" width="13.42578125" style="1" customWidth="1"/>
    <col min="7699" max="7699" width="11" style="1" customWidth="1"/>
    <col min="7700" max="7700" width="11.85546875" style="1" customWidth="1"/>
    <col min="7701" max="7701" width="12.7109375" style="1" customWidth="1"/>
    <col min="7702" max="7702" width="13" style="1" customWidth="1"/>
    <col min="7703" max="7939" width="9.140625" style="1"/>
    <col min="7940" max="7940" width="10.140625" style="1" customWidth="1"/>
    <col min="7941" max="7944" width="9.140625" style="1"/>
    <col min="7945" max="7945" width="13.7109375" style="1" customWidth="1"/>
    <col min="7946" max="7946" width="12.42578125" style="1" customWidth="1"/>
    <col min="7947" max="7949" width="11.140625" style="1" customWidth="1"/>
    <col min="7950" max="7950" width="12.28515625" style="1" customWidth="1"/>
    <col min="7951" max="7951" width="10.42578125" style="1" customWidth="1"/>
    <col min="7952" max="7952" width="13.7109375" style="1" customWidth="1"/>
    <col min="7953" max="7953" width="14.28515625" style="1" customWidth="1"/>
    <col min="7954" max="7954" width="13.42578125" style="1" customWidth="1"/>
    <col min="7955" max="7955" width="11" style="1" customWidth="1"/>
    <col min="7956" max="7956" width="11.85546875" style="1" customWidth="1"/>
    <col min="7957" max="7957" width="12.7109375" style="1" customWidth="1"/>
    <col min="7958" max="7958" width="13" style="1" customWidth="1"/>
    <col min="7959" max="8195" width="9.140625" style="1"/>
    <col min="8196" max="8196" width="10.140625" style="1" customWidth="1"/>
    <col min="8197" max="8200" width="9.140625" style="1"/>
    <col min="8201" max="8201" width="13.7109375" style="1" customWidth="1"/>
    <col min="8202" max="8202" width="12.42578125" style="1" customWidth="1"/>
    <col min="8203" max="8205" width="11.140625" style="1" customWidth="1"/>
    <col min="8206" max="8206" width="12.28515625" style="1" customWidth="1"/>
    <col min="8207" max="8207" width="10.42578125" style="1" customWidth="1"/>
    <col min="8208" max="8208" width="13.7109375" style="1" customWidth="1"/>
    <col min="8209" max="8209" width="14.28515625" style="1" customWidth="1"/>
    <col min="8210" max="8210" width="13.42578125" style="1" customWidth="1"/>
    <col min="8211" max="8211" width="11" style="1" customWidth="1"/>
    <col min="8212" max="8212" width="11.85546875" style="1" customWidth="1"/>
    <col min="8213" max="8213" width="12.7109375" style="1" customWidth="1"/>
    <col min="8214" max="8214" width="13" style="1" customWidth="1"/>
    <col min="8215" max="8451" width="9.140625" style="1"/>
    <col min="8452" max="8452" width="10.140625" style="1" customWidth="1"/>
    <col min="8453" max="8456" width="9.140625" style="1"/>
    <col min="8457" max="8457" width="13.7109375" style="1" customWidth="1"/>
    <col min="8458" max="8458" width="12.42578125" style="1" customWidth="1"/>
    <col min="8459" max="8461" width="11.140625" style="1" customWidth="1"/>
    <col min="8462" max="8462" width="12.28515625" style="1" customWidth="1"/>
    <col min="8463" max="8463" width="10.42578125" style="1" customWidth="1"/>
    <col min="8464" max="8464" width="13.7109375" style="1" customWidth="1"/>
    <col min="8465" max="8465" width="14.28515625" style="1" customWidth="1"/>
    <col min="8466" max="8466" width="13.42578125" style="1" customWidth="1"/>
    <col min="8467" max="8467" width="11" style="1" customWidth="1"/>
    <col min="8468" max="8468" width="11.85546875" style="1" customWidth="1"/>
    <col min="8469" max="8469" width="12.7109375" style="1" customWidth="1"/>
    <col min="8470" max="8470" width="13" style="1" customWidth="1"/>
    <col min="8471" max="8707" width="9.140625" style="1"/>
    <col min="8708" max="8708" width="10.140625" style="1" customWidth="1"/>
    <col min="8709" max="8712" width="9.140625" style="1"/>
    <col min="8713" max="8713" width="13.7109375" style="1" customWidth="1"/>
    <col min="8714" max="8714" width="12.42578125" style="1" customWidth="1"/>
    <col min="8715" max="8717" width="11.140625" style="1" customWidth="1"/>
    <col min="8718" max="8718" width="12.28515625" style="1" customWidth="1"/>
    <col min="8719" max="8719" width="10.42578125" style="1" customWidth="1"/>
    <col min="8720" max="8720" width="13.7109375" style="1" customWidth="1"/>
    <col min="8721" max="8721" width="14.28515625" style="1" customWidth="1"/>
    <col min="8722" max="8722" width="13.42578125" style="1" customWidth="1"/>
    <col min="8723" max="8723" width="11" style="1" customWidth="1"/>
    <col min="8724" max="8724" width="11.85546875" style="1" customWidth="1"/>
    <col min="8725" max="8725" width="12.7109375" style="1" customWidth="1"/>
    <col min="8726" max="8726" width="13" style="1" customWidth="1"/>
    <col min="8727" max="8963" width="9.140625" style="1"/>
    <col min="8964" max="8964" width="10.140625" style="1" customWidth="1"/>
    <col min="8965" max="8968" width="9.140625" style="1"/>
    <col min="8969" max="8969" width="13.7109375" style="1" customWidth="1"/>
    <col min="8970" max="8970" width="12.42578125" style="1" customWidth="1"/>
    <col min="8971" max="8973" width="11.140625" style="1" customWidth="1"/>
    <col min="8974" max="8974" width="12.28515625" style="1" customWidth="1"/>
    <col min="8975" max="8975" width="10.42578125" style="1" customWidth="1"/>
    <col min="8976" max="8976" width="13.7109375" style="1" customWidth="1"/>
    <col min="8977" max="8977" width="14.28515625" style="1" customWidth="1"/>
    <col min="8978" max="8978" width="13.42578125" style="1" customWidth="1"/>
    <col min="8979" max="8979" width="11" style="1" customWidth="1"/>
    <col min="8980" max="8980" width="11.85546875" style="1" customWidth="1"/>
    <col min="8981" max="8981" width="12.7109375" style="1" customWidth="1"/>
    <col min="8982" max="8982" width="13" style="1" customWidth="1"/>
    <col min="8983" max="9219" width="9.140625" style="1"/>
    <col min="9220" max="9220" width="10.140625" style="1" customWidth="1"/>
    <col min="9221" max="9224" width="9.140625" style="1"/>
    <col min="9225" max="9225" width="13.7109375" style="1" customWidth="1"/>
    <col min="9226" max="9226" width="12.42578125" style="1" customWidth="1"/>
    <col min="9227" max="9229" width="11.140625" style="1" customWidth="1"/>
    <col min="9230" max="9230" width="12.28515625" style="1" customWidth="1"/>
    <col min="9231" max="9231" width="10.42578125" style="1" customWidth="1"/>
    <col min="9232" max="9232" width="13.7109375" style="1" customWidth="1"/>
    <col min="9233" max="9233" width="14.28515625" style="1" customWidth="1"/>
    <col min="9234" max="9234" width="13.42578125" style="1" customWidth="1"/>
    <col min="9235" max="9235" width="11" style="1" customWidth="1"/>
    <col min="9236" max="9236" width="11.85546875" style="1" customWidth="1"/>
    <col min="9237" max="9237" width="12.7109375" style="1" customWidth="1"/>
    <col min="9238" max="9238" width="13" style="1" customWidth="1"/>
    <col min="9239" max="9475" width="9.140625" style="1"/>
    <col min="9476" max="9476" width="10.140625" style="1" customWidth="1"/>
    <col min="9477" max="9480" width="9.140625" style="1"/>
    <col min="9481" max="9481" width="13.7109375" style="1" customWidth="1"/>
    <col min="9482" max="9482" width="12.42578125" style="1" customWidth="1"/>
    <col min="9483" max="9485" width="11.140625" style="1" customWidth="1"/>
    <col min="9486" max="9486" width="12.28515625" style="1" customWidth="1"/>
    <col min="9487" max="9487" width="10.42578125" style="1" customWidth="1"/>
    <col min="9488" max="9488" width="13.7109375" style="1" customWidth="1"/>
    <col min="9489" max="9489" width="14.28515625" style="1" customWidth="1"/>
    <col min="9490" max="9490" width="13.42578125" style="1" customWidth="1"/>
    <col min="9491" max="9491" width="11" style="1" customWidth="1"/>
    <col min="9492" max="9492" width="11.85546875" style="1" customWidth="1"/>
    <col min="9493" max="9493" width="12.7109375" style="1" customWidth="1"/>
    <col min="9494" max="9494" width="13" style="1" customWidth="1"/>
    <col min="9495" max="9731" width="9.140625" style="1"/>
    <col min="9732" max="9732" width="10.140625" style="1" customWidth="1"/>
    <col min="9733" max="9736" width="9.140625" style="1"/>
    <col min="9737" max="9737" width="13.7109375" style="1" customWidth="1"/>
    <col min="9738" max="9738" width="12.42578125" style="1" customWidth="1"/>
    <col min="9739" max="9741" width="11.140625" style="1" customWidth="1"/>
    <col min="9742" max="9742" width="12.28515625" style="1" customWidth="1"/>
    <col min="9743" max="9743" width="10.42578125" style="1" customWidth="1"/>
    <col min="9744" max="9744" width="13.7109375" style="1" customWidth="1"/>
    <col min="9745" max="9745" width="14.28515625" style="1" customWidth="1"/>
    <col min="9746" max="9746" width="13.42578125" style="1" customWidth="1"/>
    <col min="9747" max="9747" width="11" style="1" customWidth="1"/>
    <col min="9748" max="9748" width="11.85546875" style="1" customWidth="1"/>
    <col min="9749" max="9749" width="12.7109375" style="1" customWidth="1"/>
    <col min="9750" max="9750" width="13" style="1" customWidth="1"/>
    <col min="9751" max="9987" width="9.140625" style="1"/>
    <col min="9988" max="9988" width="10.140625" style="1" customWidth="1"/>
    <col min="9989" max="9992" width="9.140625" style="1"/>
    <col min="9993" max="9993" width="13.7109375" style="1" customWidth="1"/>
    <col min="9994" max="9994" width="12.42578125" style="1" customWidth="1"/>
    <col min="9995" max="9997" width="11.140625" style="1" customWidth="1"/>
    <col min="9998" max="9998" width="12.28515625" style="1" customWidth="1"/>
    <col min="9999" max="9999" width="10.42578125" style="1" customWidth="1"/>
    <col min="10000" max="10000" width="13.7109375" style="1" customWidth="1"/>
    <col min="10001" max="10001" width="14.28515625" style="1" customWidth="1"/>
    <col min="10002" max="10002" width="13.42578125" style="1" customWidth="1"/>
    <col min="10003" max="10003" width="11" style="1" customWidth="1"/>
    <col min="10004" max="10004" width="11.85546875" style="1" customWidth="1"/>
    <col min="10005" max="10005" width="12.7109375" style="1" customWidth="1"/>
    <col min="10006" max="10006" width="13" style="1" customWidth="1"/>
    <col min="10007" max="10243" width="9.140625" style="1"/>
    <col min="10244" max="10244" width="10.140625" style="1" customWidth="1"/>
    <col min="10245" max="10248" width="9.140625" style="1"/>
    <col min="10249" max="10249" width="13.7109375" style="1" customWidth="1"/>
    <col min="10250" max="10250" width="12.42578125" style="1" customWidth="1"/>
    <col min="10251" max="10253" width="11.140625" style="1" customWidth="1"/>
    <col min="10254" max="10254" width="12.28515625" style="1" customWidth="1"/>
    <col min="10255" max="10255" width="10.42578125" style="1" customWidth="1"/>
    <col min="10256" max="10256" width="13.7109375" style="1" customWidth="1"/>
    <col min="10257" max="10257" width="14.28515625" style="1" customWidth="1"/>
    <col min="10258" max="10258" width="13.42578125" style="1" customWidth="1"/>
    <col min="10259" max="10259" width="11" style="1" customWidth="1"/>
    <col min="10260" max="10260" width="11.85546875" style="1" customWidth="1"/>
    <col min="10261" max="10261" width="12.7109375" style="1" customWidth="1"/>
    <col min="10262" max="10262" width="13" style="1" customWidth="1"/>
    <col min="10263" max="10499" width="9.140625" style="1"/>
    <col min="10500" max="10500" width="10.140625" style="1" customWidth="1"/>
    <col min="10501" max="10504" width="9.140625" style="1"/>
    <col min="10505" max="10505" width="13.7109375" style="1" customWidth="1"/>
    <col min="10506" max="10506" width="12.42578125" style="1" customWidth="1"/>
    <col min="10507" max="10509" width="11.140625" style="1" customWidth="1"/>
    <col min="10510" max="10510" width="12.28515625" style="1" customWidth="1"/>
    <col min="10511" max="10511" width="10.42578125" style="1" customWidth="1"/>
    <col min="10512" max="10512" width="13.7109375" style="1" customWidth="1"/>
    <col min="10513" max="10513" width="14.28515625" style="1" customWidth="1"/>
    <col min="10514" max="10514" width="13.42578125" style="1" customWidth="1"/>
    <col min="10515" max="10515" width="11" style="1" customWidth="1"/>
    <col min="10516" max="10516" width="11.85546875" style="1" customWidth="1"/>
    <col min="10517" max="10517" width="12.7109375" style="1" customWidth="1"/>
    <col min="10518" max="10518" width="13" style="1" customWidth="1"/>
    <col min="10519" max="10755" width="9.140625" style="1"/>
    <col min="10756" max="10756" width="10.140625" style="1" customWidth="1"/>
    <col min="10757" max="10760" width="9.140625" style="1"/>
    <col min="10761" max="10761" width="13.7109375" style="1" customWidth="1"/>
    <col min="10762" max="10762" width="12.42578125" style="1" customWidth="1"/>
    <col min="10763" max="10765" width="11.140625" style="1" customWidth="1"/>
    <col min="10766" max="10766" width="12.28515625" style="1" customWidth="1"/>
    <col min="10767" max="10767" width="10.42578125" style="1" customWidth="1"/>
    <col min="10768" max="10768" width="13.7109375" style="1" customWidth="1"/>
    <col min="10769" max="10769" width="14.28515625" style="1" customWidth="1"/>
    <col min="10770" max="10770" width="13.42578125" style="1" customWidth="1"/>
    <col min="10771" max="10771" width="11" style="1" customWidth="1"/>
    <col min="10772" max="10772" width="11.85546875" style="1" customWidth="1"/>
    <col min="10773" max="10773" width="12.7109375" style="1" customWidth="1"/>
    <col min="10774" max="10774" width="13" style="1" customWidth="1"/>
    <col min="10775" max="11011" width="9.140625" style="1"/>
    <col min="11012" max="11012" width="10.140625" style="1" customWidth="1"/>
    <col min="11013" max="11016" width="9.140625" style="1"/>
    <col min="11017" max="11017" width="13.7109375" style="1" customWidth="1"/>
    <col min="11018" max="11018" width="12.42578125" style="1" customWidth="1"/>
    <col min="11019" max="11021" width="11.140625" style="1" customWidth="1"/>
    <col min="11022" max="11022" width="12.28515625" style="1" customWidth="1"/>
    <col min="11023" max="11023" width="10.42578125" style="1" customWidth="1"/>
    <col min="11024" max="11024" width="13.7109375" style="1" customWidth="1"/>
    <col min="11025" max="11025" width="14.28515625" style="1" customWidth="1"/>
    <col min="11026" max="11026" width="13.42578125" style="1" customWidth="1"/>
    <col min="11027" max="11027" width="11" style="1" customWidth="1"/>
    <col min="11028" max="11028" width="11.85546875" style="1" customWidth="1"/>
    <col min="11029" max="11029" width="12.7109375" style="1" customWidth="1"/>
    <col min="11030" max="11030" width="13" style="1" customWidth="1"/>
    <col min="11031" max="11267" width="9.140625" style="1"/>
    <col min="11268" max="11268" width="10.140625" style="1" customWidth="1"/>
    <col min="11269" max="11272" width="9.140625" style="1"/>
    <col min="11273" max="11273" width="13.7109375" style="1" customWidth="1"/>
    <col min="11274" max="11274" width="12.42578125" style="1" customWidth="1"/>
    <col min="11275" max="11277" width="11.140625" style="1" customWidth="1"/>
    <col min="11278" max="11278" width="12.28515625" style="1" customWidth="1"/>
    <col min="11279" max="11279" width="10.42578125" style="1" customWidth="1"/>
    <col min="11280" max="11280" width="13.7109375" style="1" customWidth="1"/>
    <col min="11281" max="11281" width="14.28515625" style="1" customWidth="1"/>
    <col min="11282" max="11282" width="13.42578125" style="1" customWidth="1"/>
    <col min="11283" max="11283" width="11" style="1" customWidth="1"/>
    <col min="11284" max="11284" width="11.85546875" style="1" customWidth="1"/>
    <col min="11285" max="11285" width="12.7109375" style="1" customWidth="1"/>
    <col min="11286" max="11286" width="13" style="1" customWidth="1"/>
    <col min="11287" max="11523" width="9.140625" style="1"/>
    <col min="11524" max="11524" width="10.140625" style="1" customWidth="1"/>
    <col min="11525" max="11528" width="9.140625" style="1"/>
    <col min="11529" max="11529" width="13.7109375" style="1" customWidth="1"/>
    <col min="11530" max="11530" width="12.42578125" style="1" customWidth="1"/>
    <col min="11531" max="11533" width="11.140625" style="1" customWidth="1"/>
    <col min="11534" max="11534" width="12.28515625" style="1" customWidth="1"/>
    <col min="11535" max="11535" width="10.42578125" style="1" customWidth="1"/>
    <col min="11536" max="11536" width="13.7109375" style="1" customWidth="1"/>
    <col min="11537" max="11537" width="14.28515625" style="1" customWidth="1"/>
    <col min="11538" max="11538" width="13.42578125" style="1" customWidth="1"/>
    <col min="11539" max="11539" width="11" style="1" customWidth="1"/>
    <col min="11540" max="11540" width="11.85546875" style="1" customWidth="1"/>
    <col min="11541" max="11541" width="12.7109375" style="1" customWidth="1"/>
    <col min="11542" max="11542" width="13" style="1" customWidth="1"/>
    <col min="11543" max="11779" width="9.140625" style="1"/>
    <col min="11780" max="11780" width="10.140625" style="1" customWidth="1"/>
    <col min="11781" max="11784" width="9.140625" style="1"/>
    <col min="11785" max="11785" width="13.7109375" style="1" customWidth="1"/>
    <col min="11786" max="11786" width="12.42578125" style="1" customWidth="1"/>
    <col min="11787" max="11789" width="11.140625" style="1" customWidth="1"/>
    <col min="11790" max="11790" width="12.28515625" style="1" customWidth="1"/>
    <col min="11791" max="11791" width="10.42578125" style="1" customWidth="1"/>
    <col min="11792" max="11792" width="13.7109375" style="1" customWidth="1"/>
    <col min="11793" max="11793" width="14.28515625" style="1" customWidth="1"/>
    <col min="11794" max="11794" width="13.42578125" style="1" customWidth="1"/>
    <col min="11795" max="11795" width="11" style="1" customWidth="1"/>
    <col min="11796" max="11796" width="11.85546875" style="1" customWidth="1"/>
    <col min="11797" max="11797" width="12.7109375" style="1" customWidth="1"/>
    <col min="11798" max="11798" width="13" style="1" customWidth="1"/>
    <col min="11799" max="12035" width="9.140625" style="1"/>
    <col min="12036" max="12036" width="10.140625" style="1" customWidth="1"/>
    <col min="12037" max="12040" width="9.140625" style="1"/>
    <col min="12041" max="12041" width="13.7109375" style="1" customWidth="1"/>
    <col min="12042" max="12042" width="12.42578125" style="1" customWidth="1"/>
    <col min="12043" max="12045" width="11.140625" style="1" customWidth="1"/>
    <col min="12046" max="12046" width="12.28515625" style="1" customWidth="1"/>
    <col min="12047" max="12047" width="10.42578125" style="1" customWidth="1"/>
    <col min="12048" max="12048" width="13.7109375" style="1" customWidth="1"/>
    <col min="12049" max="12049" width="14.28515625" style="1" customWidth="1"/>
    <col min="12050" max="12050" width="13.42578125" style="1" customWidth="1"/>
    <col min="12051" max="12051" width="11" style="1" customWidth="1"/>
    <col min="12052" max="12052" width="11.85546875" style="1" customWidth="1"/>
    <col min="12053" max="12053" width="12.7109375" style="1" customWidth="1"/>
    <col min="12054" max="12054" width="13" style="1" customWidth="1"/>
    <col min="12055" max="12291" width="9.140625" style="1"/>
    <col min="12292" max="12292" width="10.140625" style="1" customWidth="1"/>
    <col min="12293" max="12296" width="9.140625" style="1"/>
    <col min="12297" max="12297" width="13.7109375" style="1" customWidth="1"/>
    <col min="12298" max="12298" width="12.42578125" style="1" customWidth="1"/>
    <col min="12299" max="12301" width="11.140625" style="1" customWidth="1"/>
    <col min="12302" max="12302" width="12.28515625" style="1" customWidth="1"/>
    <col min="12303" max="12303" width="10.42578125" style="1" customWidth="1"/>
    <col min="12304" max="12304" width="13.7109375" style="1" customWidth="1"/>
    <col min="12305" max="12305" width="14.28515625" style="1" customWidth="1"/>
    <col min="12306" max="12306" width="13.42578125" style="1" customWidth="1"/>
    <col min="12307" max="12307" width="11" style="1" customWidth="1"/>
    <col min="12308" max="12308" width="11.85546875" style="1" customWidth="1"/>
    <col min="12309" max="12309" width="12.7109375" style="1" customWidth="1"/>
    <col min="12310" max="12310" width="13" style="1" customWidth="1"/>
    <col min="12311" max="12547" width="9.140625" style="1"/>
    <col min="12548" max="12548" width="10.140625" style="1" customWidth="1"/>
    <col min="12549" max="12552" width="9.140625" style="1"/>
    <col min="12553" max="12553" width="13.7109375" style="1" customWidth="1"/>
    <col min="12554" max="12554" width="12.42578125" style="1" customWidth="1"/>
    <col min="12555" max="12557" width="11.140625" style="1" customWidth="1"/>
    <col min="12558" max="12558" width="12.28515625" style="1" customWidth="1"/>
    <col min="12559" max="12559" width="10.42578125" style="1" customWidth="1"/>
    <col min="12560" max="12560" width="13.7109375" style="1" customWidth="1"/>
    <col min="12561" max="12561" width="14.28515625" style="1" customWidth="1"/>
    <col min="12562" max="12562" width="13.42578125" style="1" customWidth="1"/>
    <col min="12563" max="12563" width="11" style="1" customWidth="1"/>
    <col min="12564" max="12564" width="11.85546875" style="1" customWidth="1"/>
    <col min="12565" max="12565" width="12.7109375" style="1" customWidth="1"/>
    <col min="12566" max="12566" width="13" style="1" customWidth="1"/>
    <col min="12567" max="12803" width="9.140625" style="1"/>
    <col min="12804" max="12804" width="10.140625" style="1" customWidth="1"/>
    <col min="12805" max="12808" width="9.140625" style="1"/>
    <col min="12809" max="12809" width="13.7109375" style="1" customWidth="1"/>
    <col min="12810" max="12810" width="12.42578125" style="1" customWidth="1"/>
    <col min="12811" max="12813" width="11.140625" style="1" customWidth="1"/>
    <col min="12814" max="12814" width="12.28515625" style="1" customWidth="1"/>
    <col min="12815" max="12815" width="10.42578125" style="1" customWidth="1"/>
    <col min="12816" max="12816" width="13.7109375" style="1" customWidth="1"/>
    <col min="12817" max="12817" width="14.28515625" style="1" customWidth="1"/>
    <col min="12818" max="12818" width="13.42578125" style="1" customWidth="1"/>
    <col min="12819" max="12819" width="11" style="1" customWidth="1"/>
    <col min="12820" max="12820" width="11.85546875" style="1" customWidth="1"/>
    <col min="12821" max="12821" width="12.7109375" style="1" customWidth="1"/>
    <col min="12822" max="12822" width="13" style="1" customWidth="1"/>
    <col min="12823" max="13059" width="9.140625" style="1"/>
    <col min="13060" max="13060" width="10.140625" style="1" customWidth="1"/>
    <col min="13061" max="13064" width="9.140625" style="1"/>
    <col min="13065" max="13065" width="13.7109375" style="1" customWidth="1"/>
    <col min="13066" max="13066" width="12.42578125" style="1" customWidth="1"/>
    <col min="13067" max="13069" width="11.140625" style="1" customWidth="1"/>
    <col min="13070" max="13070" width="12.28515625" style="1" customWidth="1"/>
    <col min="13071" max="13071" width="10.42578125" style="1" customWidth="1"/>
    <col min="13072" max="13072" width="13.7109375" style="1" customWidth="1"/>
    <col min="13073" max="13073" width="14.28515625" style="1" customWidth="1"/>
    <col min="13074" max="13074" width="13.42578125" style="1" customWidth="1"/>
    <col min="13075" max="13075" width="11" style="1" customWidth="1"/>
    <col min="13076" max="13076" width="11.85546875" style="1" customWidth="1"/>
    <col min="13077" max="13077" width="12.7109375" style="1" customWidth="1"/>
    <col min="13078" max="13078" width="13" style="1" customWidth="1"/>
    <col min="13079" max="13315" width="9.140625" style="1"/>
    <col min="13316" max="13316" width="10.140625" style="1" customWidth="1"/>
    <col min="13317" max="13320" width="9.140625" style="1"/>
    <col min="13321" max="13321" width="13.7109375" style="1" customWidth="1"/>
    <col min="13322" max="13322" width="12.42578125" style="1" customWidth="1"/>
    <col min="13323" max="13325" width="11.140625" style="1" customWidth="1"/>
    <col min="13326" max="13326" width="12.28515625" style="1" customWidth="1"/>
    <col min="13327" max="13327" width="10.42578125" style="1" customWidth="1"/>
    <col min="13328" max="13328" width="13.7109375" style="1" customWidth="1"/>
    <col min="13329" max="13329" width="14.28515625" style="1" customWidth="1"/>
    <col min="13330" max="13330" width="13.42578125" style="1" customWidth="1"/>
    <col min="13331" max="13331" width="11" style="1" customWidth="1"/>
    <col min="13332" max="13332" width="11.85546875" style="1" customWidth="1"/>
    <col min="13333" max="13333" width="12.7109375" style="1" customWidth="1"/>
    <col min="13334" max="13334" width="13" style="1" customWidth="1"/>
    <col min="13335" max="13571" width="9.140625" style="1"/>
    <col min="13572" max="13572" width="10.140625" style="1" customWidth="1"/>
    <col min="13573" max="13576" width="9.140625" style="1"/>
    <col min="13577" max="13577" width="13.7109375" style="1" customWidth="1"/>
    <col min="13578" max="13578" width="12.42578125" style="1" customWidth="1"/>
    <col min="13579" max="13581" width="11.140625" style="1" customWidth="1"/>
    <col min="13582" max="13582" width="12.28515625" style="1" customWidth="1"/>
    <col min="13583" max="13583" width="10.42578125" style="1" customWidth="1"/>
    <col min="13584" max="13584" width="13.7109375" style="1" customWidth="1"/>
    <col min="13585" max="13585" width="14.28515625" style="1" customWidth="1"/>
    <col min="13586" max="13586" width="13.42578125" style="1" customWidth="1"/>
    <col min="13587" max="13587" width="11" style="1" customWidth="1"/>
    <col min="13588" max="13588" width="11.85546875" style="1" customWidth="1"/>
    <col min="13589" max="13589" width="12.7109375" style="1" customWidth="1"/>
    <col min="13590" max="13590" width="13" style="1" customWidth="1"/>
    <col min="13591" max="13827" width="9.140625" style="1"/>
    <col min="13828" max="13828" width="10.140625" style="1" customWidth="1"/>
    <col min="13829" max="13832" width="9.140625" style="1"/>
    <col min="13833" max="13833" width="13.7109375" style="1" customWidth="1"/>
    <col min="13834" max="13834" width="12.42578125" style="1" customWidth="1"/>
    <col min="13835" max="13837" width="11.140625" style="1" customWidth="1"/>
    <col min="13838" max="13838" width="12.28515625" style="1" customWidth="1"/>
    <col min="13839" max="13839" width="10.42578125" style="1" customWidth="1"/>
    <col min="13840" max="13840" width="13.7109375" style="1" customWidth="1"/>
    <col min="13841" max="13841" width="14.28515625" style="1" customWidth="1"/>
    <col min="13842" max="13842" width="13.42578125" style="1" customWidth="1"/>
    <col min="13843" max="13843" width="11" style="1" customWidth="1"/>
    <col min="13844" max="13844" width="11.85546875" style="1" customWidth="1"/>
    <col min="13845" max="13845" width="12.7109375" style="1" customWidth="1"/>
    <col min="13846" max="13846" width="13" style="1" customWidth="1"/>
    <col min="13847" max="14083" width="9.140625" style="1"/>
    <col min="14084" max="14084" width="10.140625" style="1" customWidth="1"/>
    <col min="14085" max="14088" width="9.140625" style="1"/>
    <col min="14089" max="14089" width="13.7109375" style="1" customWidth="1"/>
    <col min="14090" max="14090" width="12.42578125" style="1" customWidth="1"/>
    <col min="14091" max="14093" width="11.140625" style="1" customWidth="1"/>
    <col min="14094" max="14094" width="12.28515625" style="1" customWidth="1"/>
    <col min="14095" max="14095" width="10.42578125" style="1" customWidth="1"/>
    <col min="14096" max="14096" width="13.7109375" style="1" customWidth="1"/>
    <col min="14097" max="14097" width="14.28515625" style="1" customWidth="1"/>
    <col min="14098" max="14098" width="13.42578125" style="1" customWidth="1"/>
    <col min="14099" max="14099" width="11" style="1" customWidth="1"/>
    <col min="14100" max="14100" width="11.85546875" style="1" customWidth="1"/>
    <col min="14101" max="14101" width="12.7109375" style="1" customWidth="1"/>
    <col min="14102" max="14102" width="13" style="1" customWidth="1"/>
    <col min="14103" max="14339" width="9.140625" style="1"/>
    <col min="14340" max="14340" width="10.140625" style="1" customWidth="1"/>
    <col min="14341" max="14344" width="9.140625" style="1"/>
    <col min="14345" max="14345" width="13.7109375" style="1" customWidth="1"/>
    <col min="14346" max="14346" width="12.42578125" style="1" customWidth="1"/>
    <col min="14347" max="14349" width="11.140625" style="1" customWidth="1"/>
    <col min="14350" max="14350" width="12.28515625" style="1" customWidth="1"/>
    <col min="14351" max="14351" width="10.42578125" style="1" customWidth="1"/>
    <col min="14352" max="14352" width="13.7109375" style="1" customWidth="1"/>
    <col min="14353" max="14353" width="14.28515625" style="1" customWidth="1"/>
    <col min="14354" max="14354" width="13.42578125" style="1" customWidth="1"/>
    <col min="14355" max="14355" width="11" style="1" customWidth="1"/>
    <col min="14356" max="14356" width="11.85546875" style="1" customWidth="1"/>
    <col min="14357" max="14357" width="12.7109375" style="1" customWidth="1"/>
    <col min="14358" max="14358" width="13" style="1" customWidth="1"/>
    <col min="14359" max="14595" width="9.140625" style="1"/>
    <col min="14596" max="14596" width="10.140625" style="1" customWidth="1"/>
    <col min="14597" max="14600" width="9.140625" style="1"/>
    <col min="14601" max="14601" width="13.7109375" style="1" customWidth="1"/>
    <col min="14602" max="14602" width="12.42578125" style="1" customWidth="1"/>
    <col min="14603" max="14605" width="11.140625" style="1" customWidth="1"/>
    <col min="14606" max="14606" width="12.28515625" style="1" customWidth="1"/>
    <col min="14607" max="14607" width="10.42578125" style="1" customWidth="1"/>
    <col min="14608" max="14608" width="13.7109375" style="1" customWidth="1"/>
    <col min="14609" max="14609" width="14.28515625" style="1" customWidth="1"/>
    <col min="14610" max="14610" width="13.42578125" style="1" customWidth="1"/>
    <col min="14611" max="14611" width="11" style="1" customWidth="1"/>
    <col min="14612" max="14612" width="11.85546875" style="1" customWidth="1"/>
    <col min="14613" max="14613" width="12.7109375" style="1" customWidth="1"/>
    <col min="14614" max="14614" width="13" style="1" customWidth="1"/>
    <col min="14615" max="14851" width="9.140625" style="1"/>
    <col min="14852" max="14852" width="10.140625" style="1" customWidth="1"/>
    <col min="14853" max="14856" width="9.140625" style="1"/>
    <col min="14857" max="14857" width="13.7109375" style="1" customWidth="1"/>
    <col min="14858" max="14858" width="12.42578125" style="1" customWidth="1"/>
    <col min="14859" max="14861" width="11.140625" style="1" customWidth="1"/>
    <col min="14862" max="14862" width="12.28515625" style="1" customWidth="1"/>
    <col min="14863" max="14863" width="10.42578125" style="1" customWidth="1"/>
    <col min="14864" max="14864" width="13.7109375" style="1" customWidth="1"/>
    <col min="14865" max="14865" width="14.28515625" style="1" customWidth="1"/>
    <col min="14866" max="14866" width="13.42578125" style="1" customWidth="1"/>
    <col min="14867" max="14867" width="11" style="1" customWidth="1"/>
    <col min="14868" max="14868" width="11.85546875" style="1" customWidth="1"/>
    <col min="14869" max="14869" width="12.7109375" style="1" customWidth="1"/>
    <col min="14870" max="14870" width="13" style="1" customWidth="1"/>
    <col min="14871" max="15107" width="9.140625" style="1"/>
    <col min="15108" max="15108" width="10.140625" style="1" customWidth="1"/>
    <col min="15109" max="15112" width="9.140625" style="1"/>
    <col min="15113" max="15113" width="13.7109375" style="1" customWidth="1"/>
    <col min="15114" max="15114" width="12.42578125" style="1" customWidth="1"/>
    <col min="15115" max="15117" width="11.140625" style="1" customWidth="1"/>
    <col min="15118" max="15118" width="12.28515625" style="1" customWidth="1"/>
    <col min="15119" max="15119" width="10.42578125" style="1" customWidth="1"/>
    <col min="15120" max="15120" width="13.7109375" style="1" customWidth="1"/>
    <col min="15121" max="15121" width="14.28515625" style="1" customWidth="1"/>
    <col min="15122" max="15122" width="13.42578125" style="1" customWidth="1"/>
    <col min="15123" max="15123" width="11" style="1" customWidth="1"/>
    <col min="15124" max="15124" width="11.85546875" style="1" customWidth="1"/>
    <col min="15125" max="15125" width="12.7109375" style="1" customWidth="1"/>
    <col min="15126" max="15126" width="13" style="1" customWidth="1"/>
    <col min="15127" max="15363" width="9.140625" style="1"/>
    <col min="15364" max="15364" width="10.140625" style="1" customWidth="1"/>
    <col min="15365" max="15368" width="9.140625" style="1"/>
    <col min="15369" max="15369" width="13.7109375" style="1" customWidth="1"/>
    <col min="15370" max="15370" width="12.42578125" style="1" customWidth="1"/>
    <col min="15371" max="15373" width="11.140625" style="1" customWidth="1"/>
    <col min="15374" max="15374" width="12.28515625" style="1" customWidth="1"/>
    <col min="15375" max="15375" width="10.42578125" style="1" customWidth="1"/>
    <col min="15376" max="15376" width="13.7109375" style="1" customWidth="1"/>
    <col min="15377" max="15377" width="14.28515625" style="1" customWidth="1"/>
    <col min="15378" max="15378" width="13.42578125" style="1" customWidth="1"/>
    <col min="15379" max="15379" width="11" style="1" customWidth="1"/>
    <col min="15380" max="15380" width="11.85546875" style="1" customWidth="1"/>
    <col min="15381" max="15381" width="12.7109375" style="1" customWidth="1"/>
    <col min="15382" max="15382" width="13" style="1" customWidth="1"/>
    <col min="15383" max="15619" width="9.140625" style="1"/>
    <col min="15620" max="15620" width="10.140625" style="1" customWidth="1"/>
    <col min="15621" max="15624" width="9.140625" style="1"/>
    <col min="15625" max="15625" width="13.7109375" style="1" customWidth="1"/>
    <col min="15626" max="15626" width="12.42578125" style="1" customWidth="1"/>
    <col min="15627" max="15629" width="11.140625" style="1" customWidth="1"/>
    <col min="15630" max="15630" width="12.28515625" style="1" customWidth="1"/>
    <col min="15631" max="15631" width="10.42578125" style="1" customWidth="1"/>
    <col min="15632" max="15632" width="13.7109375" style="1" customWidth="1"/>
    <col min="15633" max="15633" width="14.28515625" style="1" customWidth="1"/>
    <col min="15634" max="15634" width="13.42578125" style="1" customWidth="1"/>
    <col min="15635" max="15635" width="11" style="1" customWidth="1"/>
    <col min="15636" max="15636" width="11.85546875" style="1" customWidth="1"/>
    <col min="15637" max="15637" width="12.7109375" style="1" customWidth="1"/>
    <col min="15638" max="15638" width="13" style="1" customWidth="1"/>
    <col min="15639" max="15875" width="9.140625" style="1"/>
    <col min="15876" max="15876" width="10.140625" style="1" customWidth="1"/>
    <col min="15877" max="15880" width="9.140625" style="1"/>
    <col min="15881" max="15881" width="13.7109375" style="1" customWidth="1"/>
    <col min="15882" max="15882" width="12.42578125" style="1" customWidth="1"/>
    <col min="15883" max="15885" width="11.140625" style="1" customWidth="1"/>
    <col min="15886" max="15886" width="12.28515625" style="1" customWidth="1"/>
    <col min="15887" max="15887" width="10.42578125" style="1" customWidth="1"/>
    <col min="15888" max="15888" width="13.7109375" style="1" customWidth="1"/>
    <col min="15889" max="15889" width="14.28515625" style="1" customWidth="1"/>
    <col min="15890" max="15890" width="13.42578125" style="1" customWidth="1"/>
    <col min="15891" max="15891" width="11" style="1" customWidth="1"/>
    <col min="15892" max="15892" width="11.85546875" style="1" customWidth="1"/>
    <col min="15893" max="15893" width="12.7109375" style="1" customWidth="1"/>
    <col min="15894" max="15894" width="13" style="1" customWidth="1"/>
    <col min="15895" max="16131" width="9.140625" style="1"/>
    <col min="16132" max="16132" width="10.140625" style="1" customWidth="1"/>
    <col min="16133" max="16136" width="9.140625" style="1"/>
    <col min="16137" max="16137" width="13.7109375" style="1" customWidth="1"/>
    <col min="16138" max="16138" width="12.42578125" style="1" customWidth="1"/>
    <col min="16139" max="16141" width="11.140625" style="1" customWidth="1"/>
    <col min="16142" max="16142" width="12.28515625" style="1" customWidth="1"/>
    <col min="16143" max="16143" width="10.42578125" style="1" customWidth="1"/>
    <col min="16144" max="16144" width="13.7109375" style="1" customWidth="1"/>
    <col min="16145" max="16145" width="14.28515625" style="1" customWidth="1"/>
    <col min="16146" max="16146" width="13.42578125" style="1" customWidth="1"/>
    <col min="16147" max="16147" width="11" style="1" customWidth="1"/>
    <col min="16148" max="16148" width="11.85546875" style="1" customWidth="1"/>
    <col min="16149" max="16149" width="12.7109375" style="1" customWidth="1"/>
    <col min="16150" max="16150" width="13" style="1" customWidth="1"/>
    <col min="16151" max="16384" width="9.140625" style="1"/>
  </cols>
  <sheetData>
    <row r="11" spans="27:27" ht="15" customHeight="1" x14ac:dyDescent="0.25"/>
    <row r="12" spans="27:27" ht="26.45" customHeight="1" x14ac:dyDescent="0.25"/>
    <row r="13" spans="27:27" ht="14.45" customHeight="1" x14ac:dyDescent="0.25"/>
    <row r="14" spans="27:27" ht="20.25" customHeight="1" x14ac:dyDescent="0.25"/>
    <row r="15" spans="27:27" ht="19.5" customHeight="1" x14ac:dyDescent="0.25">
      <c r="AA15" s="23"/>
    </row>
    <row r="16" spans="27:27" ht="20.25" customHeight="1" x14ac:dyDescent="0.25"/>
    <row r="17" spans="2:12" ht="20.25" customHeight="1" x14ac:dyDescent="0.25"/>
    <row r="18" spans="2:12" ht="22.5" customHeight="1" x14ac:dyDescent="0.25"/>
    <row r="19" spans="2:12" ht="21.75" customHeight="1" x14ac:dyDescent="0.25"/>
    <row r="20" spans="2:12" ht="18.75" customHeight="1" x14ac:dyDescent="0.25">
      <c r="F20" s="3"/>
      <c r="I20" s="3"/>
      <c r="J20" s="3"/>
      <c r="K20" s="3"/>
      <c r="L20" s="3"/>
    </row>
    <row r="21" spans="2:12" ht="20.25" customHeight="1" x14ac:dyDescent="0.25">
      <c r="F21" s="3"/>
      <c r="I21" s="3"/>
      <c r="J21" s="3"/>
      <c r="K21" s="3"/>
      <c r="L21" s="3"/>
    </row>
    <row r="22" spans="2:12" ht="25.5" customHeight="1" x14ac:dyDescent="0.25">
      <c r="F22" s="3"/>
      <c r="G22" s="3"/>
      <c r="H22" s="3"/>
      <c r="I22" s="3"/>
      <c r="J22" s="3"/>
      <c r="K22" s="3"/>
      <c r="L22" s="3"/>
    </row>
    <row r="23" spans="2:12" ht="20.25" customHeight="1" x14ac:dyDescent="0.25">
      <c r="F23" s="3"/>
      <c r="G23" s="3"/>
      <c r="H23" s="3"/>
      <c r="I23" s="3"/>
      <c r="J23" s="3"/>
      <c r="K23" s="3"/>
      <c r="L23" s="3"/>
    </row>
    <row r="24" spans="2:12" ht="21.75" customHeight="1" x14ac:dyDescent="0.25">
      <c r="B24" s="3"/>
      <c r="C24" s="3"/>
      <c r="D24" s="3"/>
      <c r="E24" s="3"/>
      <c r="F24" s="3"/>
      <c r="G24" s="15"/>
      <c r="H24" s="16"/>
      <c r="I24" s="3"/>
      <c r="J24" s="3"/>
      <c r="K24" s="3"/>
      <c r="L24" s="3"/>
    </row>
    <row r="25" spans="2:12" ht="21" customHeight="1" x14ac:dyDescent="0.25">
      <c r="B25" s="3"/>
      <c r="C25" s="3"/>
      <c r="D25" s="3"/>
      <c r="E25" s="3"/>
      <c r="F25" s="3"/>
      <c r="I25" s="3"/>
      <c r="J25" s="3"/>
      <c r="K25" s="3"/>
      <c r="L25" s="3"/>
    </row>
    <row r="26" spans="2:12" ht="28.15" customHeight="1" x14ac:dyDescent="0.25">
      <c r="C26" s="8"/>
      <c r="D26" s="8"/>
      <c r="E26" s="8"/>
      <c r="F26" s="8"/>
      <c r="G26" s="3"/>
      <c r="H26" s="3"/>
      <c r="I26" s="3"/>
      <c r="J26" s="2"/>
      <c r="K26" s="3"/>
      <c r="L26" s="3"/>
    </row>
    <row r="27" spans="2:12" ht="27" customHeight="1" x14ac:dyDescent="0.25">
      <c r="C27" s="3"/>
      <c r="D27" s="3"/>
      <c r="E27" s="3"/>
      <c r="F27" s="3"/>
      <c r="G27" s="3"/>
      <c r="H27" s="3"/>
      <c r="I27" s="3"/>
      <c r="J27" s="3"/>
      <c r="K27" s="3"/>
      <c r="L27" s="3"/>
    </row>
    <row r="28" spans="2:12" ht="19.5" customHeight="1" x14ac:dyDescent="0.25">
      <c r="C28" s="3"/>
      <c r="D28" s="3"/>
      <c r="E28" s="3"/>
      <c r="F28" s="3"/>
      <c r="G28" s="3"/>
      <c r="H28" s="3"/>
      <c r="I28" s="3"/>
      <c r="J28" s="3"/>
      <c r="K28" s="3"/>
      <c r="L28" s="3"/>
    </row>
    <row r="29" spans="2:12" ht="24.75" customHeight="1" x14ac:dyDescent="0.25">
      <c r="C29" s="3"/>
      <c r="D29" s="3"/>
      <c r="E29" s="3"/>
      <c r="F29" s="3"/>
      <c r="G29" s="3"/>
      <c r="H29" s="3"/>
      <c r="I29" s="3"/>
      <c r="J29" s="3"/>
      <c r="K29" s="3"/>
      <c r="L29" s="3"/>
    </row>
    <row r="30" spans="2:12" x14ac:dyDescent="0.25">
      <c r="C30" s="3"/>
      <c r="D30" s="3"/>
      <c r="E30" s="3"/>
      <c r="F30" s="123" t="s">
        <v>9</v>
      </c>
      <c r="G30" s="124"/>
      <c r="H30" s="125"/>
      <c r="I30" s="3"/>
      <c r="J30" s="3"/>
      <c r="K30" s="3"/>
      <c r="L30" s="3"/>
    </row>
    <row r="31" spans="2:12" ht="25.5" customHeight="1" x14ac:dyDescent="0.25">
      <c r="C31" s="3"/>
      <c r="D31" s="3"/>
      <c r="E31" s="3"/>
      <c r="F31" s="126"/>
      <c r="G31" s="127"/>
      <c r="H31" s="128"/>
      <c r="I31" s="3"/>
      <c r="J31" s="3"/>
      <c r="K31" s="129"/>
      <c r="L31" s="3"/>
    </row>
    <row r="32" spans="2:12" ht="43.15" customHeight="1" x14ac:dyDescent="0.25">
      <c r="B32" s="3"/>
      <c r="C32" s="3"/>
      <c r="D32" s="130" t="s">
        <v>10</v>
      </c>
      <c r="E32" s="131"/>
      <c r="F32" s="34">
        <v>1</v>
      </c>
      <c r="G32" s="34">
        <v>2</v>
      </c>
      <c r="H32" s="34">
        <v>3</v>
      </c>
      <c r="I32" s="2"/>
      <c r="J32" s="2"/>
      <c r="K32" s="129"/>
      <c r="L32" s="3"/>
    </row>
    <row r="33" spans="2:30" ht="27.75" customHeight="1" x14ac:dyDescent="0.25">
      <c r="B33" s="3"/>
      <c r="C33" s="3"/>
      <c r="D33" s="121" t="s">
        <v>6</v>
      </c>
      <c r="E33" s="122"/>
      <c r="F33" s="33">
        <v>0.94</v>
      </c>
      <c r="G33" s="33">
        <v>0.95</v>
      </c>
      <c r="H33" s="33">
        <v>0.92</v>
      </c>
      <c r="J33" s="2"/>
      <c r="K33" s="3"/>
      <c r="L33" s="3"/>
    </row>
    <row r="34" spans="2:30" ht="27" customHeight="1" x14ac:dyDescent="0.25">
      <c r="B34" s="3"/>
      <c r="C34" s="3"/>
      <c r="D34" s="121" t="s">
        <v>5</v>
      </c>
      <c r="E34" s="122"/>
      <c r="F34" s="33">
        <v>0.86</v>
      </c>
      <c r="G34" s="33">
        <v>0.8</v>
      </c>
      <c r="H34" s="33">
        <v>0.9</v>
      </c>
      <c r="I34" s="2"/>
      <c r="J34" s="2"/>
      <c r="K34" s="3"/>
      <c r="L34" s="3"/>
      <c r="M34" s="3"/>
    </row>
    <row r="35" spans="2:30" ht="28.5" customHeight="1" x14ac:dyDescent="0.25">
      <c r="B35" s="3"/>
      <c r="C35" s="3"/>
      <c r="D35" s="121" t="s">
        <v>7</v>
      </c>
      <c r="E35" s="122"/>
      <c r="F35" s="33">
        <v>0.9</v>
      </c>
      <c r="G35" s="33">
        <v>0.93</v>
      </c>
      <c r="H35" s="33">
        <v>0.95</v>
      </c>
      <c r="I35" s="2"/>
      <c r="J35" s="2"/>
      <c r="K35" s="3"/>
      <c r="L35" s="3"/>
      <c r="M35" s="6"/>
    </row>
    <row r="36" spans="2:30" ht="28.5" x14ac:dyDescent="0.25">
      <c r="B36" s="3"/>
      <c r="C36" s="3"/>
      <c r="D36" s="121" t="s">
        <v>8</v>
      </c>
      <c r="E36" s="122"/>
      <c r="F36" s="33">
        <v>0.93</v>
      </c>
      <c r="G36" s="33">
        <v>0.95</v>
      </c>
      <c r="H36" s="33">
        <v>0.95</v>
      </c>
      <c r="I36" s="2"/>
      <c r="J36" s="2"/>
      <c r="M36" s="6"/>
    </row>
    <row r="37" spans="2:30" ht="25.5" customHeight="1" x14ac:dyDescent="0.25">
      <c r="B37" s="3"/>
      <c r="C37" s="24"/>
      <c r="D37" s="121" t="s">
        <v>11</v>
      </c>
      <c r="E37" s="122"/>
      <c r="F37" s="33">
        <v>0.92</v>
      </c>
      <c r="G37" s="33">
        <v>0.93</v>
      </c>
      <c r="H37" s="33">
        <v>0.94</v>
      </c>
      <c r="M37" s="6"/>
    </row>
    <row r="38" spans="2:30" ht="26.45" customHeight="1" x14ac:dyDescent="0.25">
      <c r="B38" s="3"/>
      <c r="F38" s="66">
        <f>(F33+G33+H33)/3</f>
        <v>0.93666666666666665</v>
      </c>
      <c r="G38" s="66">
        <f t="shared" ref="G38:H38" si="0">(G33+H33+I33)/3</f>
        <v>0.62333333333333341</v>
      </c>
      <c r="H38" s="66">
        <f t="shared" si="0"/>
        <v>0.3066666666666667</v>
      </c>
      <c r="M38" s="6"/>
    </row>
    <row r="39" spans="2:30" ht="26.25" x14ac:dyDescent="0.25">
      <c r="B39" s="3"/>
      <c r="C39" s="24"/>
      <c r="D39" s="25"/>
      <c r="E39" s="25"/>
      <c r="F39" s="25"/>
      <c r="M39" s="6"/>
    </row>
    <row r="40" spans="2:30" ht="21" x14ac:dyDescent="0.25">
      <c r="B40" s="3"/>
      <c r="C40" s="3"/>
      <c r="D40" s="26"/>
      <c r="E40" s="26"/>
      <c r="F40" s="26"/>
      <c r="M40" s="5"/>
    </row>
    <row r="41" spans="2:30" ht="28.5" customHeight="1" x14ac:dyDescent="0.25">
      <c r="K41" s="18"/>
      <c r="L41" s="18"/>
      <c r="M41" s="28"/>
      <c r="Z41" s="18"/>
      <c r="AA41" s="18"/>
      <c r="AB41" s="18"/>
      <c r="AC41" s="18"/>
      <c r="AD41" s="18"/>
    </row>
    <row r="42" spans="2:30" x14ac:dyDescent="0.25">
      <c r="K42" s="18"/>
      <c r="L42" s="18"/>
      <c r="M42" s="18"/>
      <c r="Z42" s="18"/>
      <c r="AA42" s="18"/>
      <c r="AB42" s="18"/>
      <c r="AC42" s="18"/>
      <c r="AD42" s="18"/>
    </row>
    <row r="43" spans="2:30" x14ac:dyDescent="0.25">
      <c r="K43" s="18"/>
      <c r="L43" s="18"/>
      <c r="AB43" s="18"/>
      <c r="AC43" s="18"/>
      <c r="AD43" s="18"/>
    </row>
    <row r="44" spans="2:30" ht="15" customHeight="1" x14ac:dyDescent="0.25">
      <c r="K44" s="18"/>
      <c r="L44" s="18"/>
      <c r="AB44" s="18"/>
      <c r="AC44" s="18"/>
      <c r="AD44" s="18"/>
    </row>
    <row r="45" spans="2:30" ht="15" customHeight="1" x14ac:dyDescent="0.25">
      <c r="K45" s="18"/>
      <c r="L45" s="18"/>
      <c r="AB45" s="18"/>
      <c r="AC45" s="18"/>
      <c r="AD45" s="18"/>
    </row>
    <row r="46" spans="2:30" x14ac:dyDescent="0.25">
      <c r="K46" s="18"/>
      <c r="L46" s="18"/>
      <c r="AB46" s="18"/>
      <c r="AC46" s="18"/>
      <c r="AD46" s="18"/>
    </row>
    <row r="47" spans="2:30" x14ac:dyDescent="0.25">
      <c r="K47" s="18"/>
      <c r="L47" s="18"/>
      <c r="AB47" s="18"/>
      <c r="AC47" s="18"/>
      <c r="AD47" s="18"/>
    </row>
    <row r="48" spans="2:30" x14ac:dyDescent="0.25">
      <c r="K48" s="18"/>
      <c r="L48" s="18"/>
      <c r="AB48" s="18"/>
      <c r="AC48" s="18"/>
      <c r="AD48" s="18"/>
    </row>
    <row r="49" spans="11:30" x14ac:dyDescent="0.25">
      <c r="K49" s="18"/>
      <c r="L49" s="18"/>
      <c r="AB49" s="18"/>
      <c r="AC49" s="18"/>
      <c r="AD49" s="18"/>
    </row>
    <row r="50" spans="11:30" x14ac:dyDescent="0.25">
      <c r="K50" s="18"/>
      <c r="L50" s="18"/>
      <c r="AB50" s="18"/>
      <c r="AC50" s="18"/>
      <c r="AD50" s="18"/>
    </row>
    <row r="51" spans="11:30" x14ac:dyDescent="0.25">
      <c r="K51" s="18"/>
      <c r="L51" s="18"/>
      <c r="AB51" s="18"/>
      <c r="AC51" s="18"/>
      <c r="AD51" s="18"/>
    </row>
    <row r="52" spans="11:30" x14ac:dyDescent="0.25">
      <c r="K52" s="18"/>
      <c r="L52" s="18"/>
      <c r="AB52" s="18"/>
      <c r="AC52" s="18"/>
      <c r="AD52" s="18"/>
    </row>
    <row r="53" spans="11:30" x14ac:dyDescent="0.25">
      <c r="K53" s="18"/>
      <c r="L53" s="18"/>
      <c r="AB53" s="18"/>
      <c r="AC53" s="18"/>
      <c r="AD53" s="18"/>
    </row>
    <row r="54" spans="11:30" x14ac:dyDescent="0.25">
      <c r="K54" s="18"/>
      <c r="L54" s="18"/>
      <c r="AB54" s="18"/>
      <c r="AC54" s="18"/>
      <c r="AD54" s="18"/>
    </row>
    <row r="55" spans="11:30" x14ac:dyDescent="0.25">
      <c r="K55" s="18"/>
      <c r="L55" s="18"/>
      <c r="AB55" s="18"/>
      <c r="AC55" s="18"/>
      <c r="AD55" s="18"/>
    </row>
    <row r="56" spans="11:30" x14ac:dyDescent="0.25">
      <c r="K56" s="18"/>
      <c r="L56" s="18"/>
      <c r="AB56" s="18"/>
      <c r="AC56" s="18"/>
      <c r="AD56" s="18"/>
    </row>
    <row r="57" spans="11:30" x14ac:dyDescent="0.25">
      <c r="K57" s="18"/>
      <c r="L57" s="18"/>
      <c r="AB57" s="18"/>
      <c r="AC57" s="18"/>
      <c r="AD57" s="18"/>
    </row>
    <row r="58" spans="11:30" x14ac:dyDescent="0.25">
      <c r="K58" s="18"/>
      <c r="L58" s="18"/>
      <c r="AB58" s="18"/>
      <c r="AC58" s="18"/>
      <c r="AD58" s="18"/>
    </row>
    <row r="59" spans="11:30" x14ac:dyDescent="0.25">
      <c r="K59" s="18"/>
      <c r="L59" s="18"/>
      <c r="AB59" s="18"/>
      <c r="AC59" s="18"/>
      <c r="AD59" s="18"/>
    </row>
    <row r="60" spans="11:30" x14ac:dyDescent="0.25">
      <c r="K60" s="18"/>
      <c r="L60" s="18"/>
      <c r="AB60" s="18"/>
      <c r="AC60" s="18"/>
      <c r="AD60" s="18"/>
    </row>
  </sheetData>
  <mergeCells count="8">
    <mergeCell ref="D36:E36"/>
    <mergeCell ref="D37:E37"/>
    <mergeCell ref="F30:H31"/>
    <mergeCell ref="K31:K32"/>
    <mergeCell ref="D32:E32"/>
    <mergeCell ref="D33:E33"/>
    <mergeCell ref="D34:E34"/>
    <mergeCell ref="D35:E35"/>
  </mergeCells>
  <pageMargins left="0.7" right="0.7" top="0.75" bottom="0.75" header="0.3" footer="0.3"/>
  <pageSetup scale="4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1:AD60"/>
  <sheetViews>
    <sheetView zoomScale="70" zoomScaleNormal="70" workbookViewId="0"/>
  </sheetViews>
  <sheetFormatPr defaultColWidth="9.140625" defaultRowHeight="15" x14ac:dyDescent="0.25"/>
  <cols>
    <col min="1" max="3" width="9.140625" style="1"/>
    <col min="4" max="6" width="10" style="1" bestFit="1" customWidth="1"/>
    <col min="7" max="7" width="10.140625" style="1" customWidth="1"/>
    <col min="8" max="11" width="9.140625" style="1"/>
    <col min="12" max="12" width="13.7109375" style="1" customWidth="1"/>
    <col min="13" max="13" width="9" style="1" customWidth="1"/>
    <col min="14" max="14" width="18" style="1" customWidth="1"/>
    <col min="15" max="15" width="9.28515625" style="1" customWidth="1"/>
    <col min="16" max="16" width="8.140625" style="1" customWidth="1"/>
    <col min="17" max="17" width="6.5703125" style="1" customWidth="1"/>
    <col min="18" max="18" width="8.7109375" style="1" customWidth="1"/>
    <col min="19" max="19" width="8.85546875" style="1" customWidth="1"/>
    <col min="20" max="20" width="9.42578125" style="1" customWidth="1"/>
    <col min="21" max="21" width="7.85546875" style="1" customWidth="1"/>
    <col min="22" max="22" width="8" style="1" customWidth="1"/>
    <col min="23" max="23" width="13" style="1" bestFit="1" customWidth="1"/>
    <col min="24" max="24" width="13.85546875" style="1" customWidth="1"/>
    <col min="25" max="259" width="9.140625" style="1"/>
    <col min="260" max="260" width="10.140625" style="1" customWidth="1"/>
    <col min="261" max="264" width="9.140625" style="1"/>
    <col min="265" max="265" width="13.7109375" style="1" customWidth="1"/>
    <col min="266" max="266" width="12.42578125" style="1" customWidth="1"/>
    <col min="267" max="269" width="11.140625" style="1" customWidth="1"/>
    <col min="270" max="270" width="12.28515625" style="1" customWidth="1"/>
    <col min="271" max="271" width="10.42578125" style="1" customWidth="1"/>
    <col min="272" max="272" width="13.7109375" style="1" customWidth="1"/>
    <col min="273" max="273" width="14.28515625" style="1" customWidth="1"/>
    <col min="274" max="274" width="13.42578125" style="1" customWidth="1"/>
    <col min="275" max="275" width="11" style="1" customWidth="1"/>
    <col min="276" max="276" width="11.85546875" style="1" customWidth="1"/>
    <col min="277" max="277" width="12.7109375" style="1" customWidth="1"/>
    <col min="278" max="278" width="13" style="1" customWidth="1"/>
    <col min="279" max="515" width="9.140625" style="1"/>
    <col min="516" max="516" width="10.140625" style="1" customWidth="1"/>
    <col min="517" max="520" width="9.140625" style="1"/>
    <col min="521" max="521" width="13.7109375" style="1" customWidth="1"/>
    <col min="522" max="522" width="12.42578125" style="1" customWidth="1"/>
    <col min="523" max="525" width="11.140625" style="1" customWidth="1"/>
    <col min="526" max="526" width="12.28515625" style="1" customWidth="1"/>
    <col min="527" max="527" width="10.42578125" style="1" customWidth="1"/>
    <col min="528" max="528" width="13.7109375" style="1" customWidth="1"/>
    <col min="529" max="529" width="14.28515625" style="1" customWidth="1"/>
    <col min="530" max="530" width="13.42578125" style="1" customWidth="1"/>
    <col min="531" max="531" width="11" style="1" customWidth="1"/>
    <col min="532" max="532" width="11.85546875" style="1" customWidth="1"/>
    <col min="533" max="533" width="12.7109375" style="1" customWidth="1"/>
    <col min="534" max="534" width="13" style="1" customWidth="1"/>
    <col min="535" max="771" width="9.140625" style="1"/>
    <col min="772" max="772" width="10.140625" style="1" customWidth="1"/>
    <col min="773" max="776" width="9.140625" style="1"/>
    <col min="777" max="777" width="13.7109375" style="1" customWidth="1"/>
    <col min="778" max="778" width="12.42578125" style="1" customWidth="1"/>
    <col min="779" max="781" width="11.140625" style="1" customWidth="1"/>
    <col min="782" max="782" width="12.28515625" style="1" customWidth="1"/>
    <col min="783" max="783" width="10.42578125" style="1" customWidth="1"/>
    <col min="784" max="784" width="13.7109375" style="1" customWidth="1"/>
    <col min="785" max="785" width="14.28515625" style="1" customWidth="1"/>
    <col min="786" max="786" width="13.42578125" style="1" customWidth="1"/>
    <col min="787" max="787" width="11" style="1" customWidth="1"/>
    <col min="788" max="788" width="11.85546875" style="1" customWidth="1"/>
    <col min="789" max="789" width="12.7109375" style="1" customWidth="1"/>
    <col min="790" max="790" width="13" style="1" customWidth="1"/>
    <col min="791" max="1027" width="9.140625" style="1"/>
    <col min="1028" max="1028" width="10.140625" style="1" customWidth="1"/>
    <col min="1029" max="1032" width="9.140625" style="1"/>
    <col min="1033" max="1033" width="13.7109375" style="1" customWidth="1"/>
    <col min="1034" max="1034" width="12.42578125" style="1" customWidth="1"/>
    <col min="1035" max="1037" width="11.140625" style="1" customWidth="1"/>
    <col min="1038" max="1038" width="12.28515625" style="1" customWidth="1"/>
    <col min="1039" max="1039" width="10.42578125" style="1" customWidth="1"/>
    <col min="1040" max="1040" width="13.7109375" style="1" customWidth="1"/>
    <col min="1041" max="1041" width="14.28515625" style="1" customWidth="1"/>
    <col min="1042" max="1042" width="13.42578125" style="1" customWidth="1"/>
    <col min="1043" max="1043" width="11" style="1" customWidth="1"/>
    <col min="1044" max="1044" width="11.85546875" style="1" customWidth="1"/>
    <col min="1045" max="1045" width="12.7109375" style="1" customWidth="1"/>
    <col min="1046" max="1046" width="13" style="1" customWidth="1"/>
    <col min="1047" max="1283" width="9.140625" style="1"/>
    <col min="1284" max="1284" width="10.140625" style="1" customWidth="1"/>
    <col min="1285" max="1288" width="9.140625" style="1"/>
    <col min="1289" max="1289" width="13.7109375" style="1" customWidth="1"/>
    <col min="1290" max="1290" width="12.42578125" style="1" customWidth="1"/>
    <col min="1291" max="1293" width="11.140625" style="1" customWidth="1"/>
    <col min="1294" max="1294" width="12.28515625" style="1" customWidth="1"/>
    <col min="1295" max="1295" width="10.42578125" style="1" customWidth="1"/>
    <col min="1296" max="1296" width="13.7109375" style="1" customWidth="1"/>
    <col min="1297" max="1297" width="14.28515625" style="1" customWidth="1"/>
    <col min="1298" max="1298" width="13.42578125" style="1" customWidth="1"/>
    <col min="1299" max="1299" width="11" style="1" customWidth="1"/>
    <col min="1300" max="1300" width="11.85546875" style="1" customWidth="1"/>
    <col min="1301" max="1301" width="12.7109375" style="1" customWidth="1"/>
    <col min="1302" max="1302" width="13" style="1" customWidth="1"/>
    <col min="1303" max="1539" width="9.140625" style="1"/>
    <col min="1540" max="1540" width="10.140625" style="1" customWidth="1"/>
    <col min="1541" max="1544" width="9.140625" style="1"/>
    <col min="1545" max="1545" width="13.7109375" style="1" customWidth="1"/>
    <col min="1546" max="1546" width="12.42578125" style="1" customWidth="1"/>
    <col min="1547" max="1549" width="11.140625" style="1" customWidth="1"/>
    <col min="1550" max="1550" width="12.28515625" style="1" customWidth="1"/>
    <col min="1551" max="1551" width="10.42578125" style="1" customWidth="1"/>
    <col min="1552" max="1552" width="13.7109375" style="1" customWidth="1"/>
    <col min="1553" max="1553" width="14.28515625" style="1" customWidth="1"/>
    <col min="1554" max="1554" width="13.42578125" style="1" customWidth="1"/>
    <col min="1555" max="1555" width="11" style="1" customWidth="1"/>
    <col min="1556" max="1556" width="11.85546875" style="1" customWidth="1"/>
    <col min="1557" max="1557" width="12.7109375" style="1" customWidth="1"/>
    <col min="1558" max="1558" width="13" style="1" customWidth="1"/>
    <col min="1559" max="1795" width="9.140625" style="1"/>
    <col min="1796" max="1796" width="10.140625" style="1" customWidth="1"/>
    <col min="1797" max="1800" width="9.140625" style="1"/>
    <col min="1801" max="1801" width="13.7109375" style="1" customWidth="1"/>
    <col min="1802" max="1802" width="12.42578125" style="1" customWidth="1"/>
    <col min="1803" max="1805" width="11.140625" style="1" customWidth="1"/>
    <col min="1806" max="1806" width="12.28515625" style="1" customWidth="1"/>
    <col min="1807" max="1807" width="10.42578125" style="1" customWidth="1"/>
    <col min="1808" max="1808" width="13.7109375" style="1" customWidth="1"/>
    <col min="1809" max="1809" width="14.28515625" style="1" customWidth="1"/>
    <col min="1810" max="1810" width="13.42578125" style="1" customWidth="1"/>
    <col min="1811" max="1811" width="11" style="1" customWidth="1"/>
    <col min="1812" max="1812" width="11.85546875" style="1" customWidth="1"/>
    <col min="1813" max="1813" width="12.7109375" style="1" customWidth="1"/>
    <col min="1814" max="1814" width="13" style="1" customWidth="1"/>
    <col min="1815" max="2051" width="9.140625" style="1"/>
    <col min="2052" max="2052" width="10.140625" style="1" customWidth="1"/>
    <col min="2053" max="2056" width="9.140625" style="1"/>
    <col min="2057" max="2057" width="13.7109375" style="1" customWidth="1"/>
    <col min="2058" max="2058" width="12.42578125" style="1" customWidth="1"/>
    <col min="2059" max="2061" width="11.140625" style="1" customWidth="1"/>
    <col min="2062" max="2062" width="12.28515625" style="1" customWidth="1"/>
    <col min="2063" max="2063" width="10.42578125" style="1" customWidth="1"/>
    <col min="2064" max="2064" width="13.7109375" style="1" customWidth="1"/>
    <col min="2065" max="2065" width="14.28515625" style="1" customWidth="1"/>
    <col min="2066" max="2066" width="13.42578125" style="1" customWidth="1"/>
    <col min="2067" max="2067" width="11" style="1" customWidth="1"/>
    <col min="2068" max="2068" width="11.85546875" style="1" customWidth="1"/>
    <col min="2069" max="2069" width="12.7109375" style="1" customWidth="1"/>
    <col min="2070" max="2070" width="13" style="1" customWidth="1"/>
    <col min="2071" max="2307" width="9.140625" style="1"/>
    <col min="2308" max="2308" width="10.140625" style="1" customWidth="1"/>
    <col min="2309" max="2312" width="9.140625" style="1"/>
    <col min="2313" max="2313" width="13.7109375" style="1" customWidth="1"/>
    <col min="2314" max="2314" width="12.42578125" style="1" customWidth="1"/>
    <col min="2315" max="2317" width="11.140625" style="1" customWidth="1"/>
    <col min="2318" max="2318" width="12.28515625" style="1" customWidth="1"/>
    <col min="2319" max="2319" width="10.42578125" style="1" customWidth="1"/>
    <col min="2320" max="2320" width="13.7109375" style="1" customWidth="1"/>
    <col min="2321" max="2321" width="14.28515625" style="1" customWidth="1"/>
    <col min="2322" max="2322" width="13.42578125" style="1" customWidth="1"/>
    <col min="2323" max="2323" width="11" style="1" customWidth="1"/>
    <col min="2324" max="2324" width="11.85546875" style="1" customWidth="1"/>
    <col min="2325" max="2325" width="12.7109375" style="1" customWidth="1"/>
    <col min="2326" max="2326" width="13" style="1" customWidth="1"/>
    <col min="2327" max="2563" width="9.140625" style="1"/>
    <col min="2564" max="2564" width="10.140625" style="1" customWidth="1"/>
    <col min="2565" max="2568" width="9.140625" style="1"/>
    <col min="2569" max="2569" width="13.7109375" style="1" customWidth="1"/>
    <col min="2570" max="2570" width="12.42578125" style="1" customWidth="1"/>
    <col min="2571" max="2573" width="11.140625" style="1" customWidth="1"/>
    <col min="2574" max="2574" width="12.28515625" style="1" customWidth="1"/>
    <col min="2575" max="2575" width="10.42578125" style="1" customWidth="1"/>
    <col min="2576" max="2576" width="13.7109375" style="1" customWidth="1"/>
    <col min="2577" max="2577" width="14.28515625" style="1" customWidth="1"/>
    <col min="2578" max="2578" width="13.42578125" style="1" customWidth="1"/>
    <col min="2579" max="2579" width="11" style="1" customWidth="1"/>
    <col min="2580" max="2580" width="11.85546875" style="1" customWidth="1"/>
    <col min="2581" max="2581" width="12.7109375" style="1" customWidth="1"/>
    <col min="2582" max="2582" width="13" style="1" customWidth="1"/>
    <col min="2583" max="2819" width="9.140625" style="1"/>
    <col min="2820" max="2820" width="10.140625" style="1" customWidth="1"/>
    <col min="2821" max="2824" width="9.140625" style="1"/>
    <col min="2825" max="2825" width="13.7109375" style="1" customWidth="1"/>
    <col min="2826" max="2826" width="12.42578125" style="1" customWidth="1"/>
    <col min="2827" max="2829" width="11.140625" style="1" customWidth="1"/>
    <col min="2830" max="2830" width="12.28515625" style="1" customWidth="1"/>
    <col min="2831" max="2831" width="10.42578125" style="1" customWidth="1"/>
    <col min="2832" max="2832" width="13.7109375" style="1" customWidth="1"/>
    <col min="2833" max="2833" width="14.28515625" style="1" customWidth="1"/>
    <col min="2834" max="2834" width="13.42578125" style="1" customWidth="1"/>
    <col min="2835" max="2835" width="11" style="1" customWidth="1"/>
    <col min="2836" max="2836" width="11.85546875" style="1" customWidth="1"/>
    <col min="2837" max="2837" width="12.7109375" style="1" customWidth="1"/>
    <col min="2838" max="2838" width="13" style="1" customWidth="1"/>
    <col min="2839" max="3075" width="9.140625" style="1"/>
    <col min="3076" max="3076" width="10.140625" style="1" customWidth="1"/>
    <col min="3077" max="3080" width="9.140625" style="1"/>
    <col min="3081" max="3081" width="13.7109375" style="1" customWidth="1"/>
    <col min="3082" max="3082" width="12.42578125" style="1" customWidth="1"/>
    <col min="3083" max="3085" width="11.140625" style="1" customWidth="1"/>
    <col min="3086" max="3086" width="12.28515625" style="1" customWidth="1"/>
    <col min="3087" max="3087" width="10.42578125" style="1" customWidth="1"/>
    <col min="3088" max="3088" width="13.7109375" style="1" customWidth="1"/>
    <col min="3089" max="3089" width="14.28515625" style="1" customWidth="1"/>
    <col min="3090" max="3090" width="13.42578125" style="1" customWidth="1"/>
    <col min="3091" max="3091" width="11" style="1" customWidth="1"/>
    <col min="3092" max="3092" width="11.85546875" style="1" customWidth="1"/>
    <col min="3093" max="3093" width="12.7109375" style="1" customWidth="1"/>
    <col min="3094" max="3094" width="13" style="1" customWidth="1"/>
    <col min="3095" max="3331" width="9.140625" style="1"/>
    <col min="3332" max="3332" width="10.140625" style="1" customWidth="1"/>
    <col min="3333" max="3336" width="9.140625" style="1"/>
    <col min="3337" max="3337" width="13.7109375" style="1" customWidth="1"/>
    <col min="3338" max="3338" width="12.42578125" style="1" customWidth="1"/>
    <col min="3339" max="3341" width="11.140625" style="1" customWidth="1"/>
    <col min="3342" max="3342" width="12.28515625" style="1" customWidth="1"/>
    <col min="3343" max="3343" width="10.42578125" style="1" customWidth="1"/>
    <col min="3344" max="3344" width="13.7109375" style="1" customWidth="1"/>
    <col min="3345" max="3345" width="14.28515625" style="1" customWidth="1"/>
    <col min="3346" max="3346" width="13.42578125" style="1" customWidth="1"/>
    <col min="3347" max="3347" width="11" style="1" customWidth="1"/>
    <col min="3348" max="3348" width="11.85546875" style="1" customWidth="1"/>
    <col min="3349" max="3349" width="12.7109375" style="1" customWidth="1"/>
    <col min="3350" max="3350" width="13" style="1" customWidth="1"/>
    <col min="3351" max="3587" width="9.140625" style="1"/>
    <col min="3588" max="3588" width="10.140625" style="1" customWidth="1"/>
    <col min="3589" max="3592" width="9.140625" style="1"/>
    <col min="3593" max="3593" width="13.7109375" style="1" customWidth="1"/>
    <col min="3594" max="3594" width="12.42578125" style="1" customWidth="1"/>
    <col min="3595" max="3597" width="11.140625" style="1" customWidth="1"/>
    <col min="3598" max="3598" width="12.28515625" style="1" customWidth="1"/>
    <col min="3599" max="3599" width="10.42578125" style="1" customWidth="1"/>
    <col min="3600" max="3600" width="13.7109375" style="1" customWidth="1"/>
    <col min="3601" max="3601" width="14.28515625" style="1" customWidth="1"/>
    <col min="3602" max="3602" width="13.42578125" style="1" customWidth="1"/>
    <col min="3603" max="3603" width="11" style="1" customWidth="1"/>
    <col min="3604" max="3604" width="11.85546875" style="1" customWidth="1"/>
    <col min="3605" max="3605" width="12.7109375" style="1" customWidth="1"/>
    <col min="3606" max="3606" width="13" style="1" customWidth="1"/>
    <col min="3607" max="3843" width="9.140625" style="1"/>
    <col min="3844" max="3844" width="10.140625" style="1" customWidth="1"/>
    <col min="3845" max="3848" width="9.140625" style="1"/>
    <col min="3849" max="3849" width="13.7109375" style="1" customWidth="1"/>
    <col min="3850" max="3850" width="12.42578125" style="1" customWidth="1"/>
    <col min="3851" max="3853" width="11.140625" style="1" customWidth="1"/>
    <col min="3854" max="3854" width="12.28515625" style="1" customWidth="1"/>
    <col min="3855" max="3855" width="10.42578125" style="1" customWidth="1"/>
    <col min="3856" max="3856" width="13.7109375" style="1" customWidth="1"/>
    <col min="3857" max="3857" width="14.28515625" style="1" customWidth="1"/>
    <col min="3858" max="3858" width="13.42578125" style="1" customWidth="1"/>
    <col min="3859" max="3859" width="11" style="1" customWidth="1"/>
    <col min="3860" max="3860" width="11.85546875" style="1" customWidth="1"/>
    <col min="3861" max="3861" width="12.7109375" style="1" customWidth="1"/>
    <col min="3862" max="3862" width="13" style="1" customWidth="1"/>
    <col min="3863" max="4099" width="9.140625" style="1"/>
    <col min="4100" max="4100" width="10.140625" style="1" customWidth="1"/>
    <col min="4101" max="4104" width="9.140625" style="1"/>
    <col min="4105" max="4105" width="13.7109375" style="1" customWidth="1"/>
    <col min="4106" max="4106" width="12.42578125" style="1" customWidth="1"/>
    <col min="4107" max="4109" width="11.140625" style="1" customWidth="1"/>
    <col min="4110" max="4110" width="12.28515625" style="1" customWidth="1"/>
    <col min="4111" max="4111" width="10.42578125" style="1" customWidth="1"/>
    <col min="4112" max="4112" width="13.7109375" style="1" customWidth="1"/>
    <col min="4113" max="4113" width="14.28515625" style="1" customWidth="1"/>
    <col min="4114" max="4114" width="13.42578125" style="1" customWidth="1"/>
    <col min="4115" max="4115" width="11" style="1" customWidth="1"/>
    <col min="4116" max="4116" width="11.85546875" style="1" customWidth="1"/>
    <col min="4117" max="4117" width="12.7109375" style="1" customWidth="1"/>
    <col min="4118" max="4118" width="13" style="1" customWidth="1"/>
    <col min="4119" max="4355" width="9.140625" style="1"/>
    <col min="4356" max="4356" width="10.140625" style="1" customWidth="1"/>
    <col min="4357" max="4360" width="9.140625" style="1"/>
    <col min="4361" max="4361" width="13.7109375" style="1" customWidth="1"/>
    <col min="4362" max="4362" width="12.42578125" style="1" customWidth="1"/>
    <col min="4363" max="4365" width="11.140625" style="1" customWidth="1"/>
    <col min="4366" max="4366" width="12.28515625" style="1" customWidth="1"/>
    <col min="4367" max="4367" width="10.42578125" style="1" customWidth="1"/>
    <col min="4368" max="4368" width="13.7109375" style="1" customWidth="1"/>
    <col min="4369" max="4369" width="14.28515625" style="1" customWidth="1"/>
    <col min="4370" max="4370" width="13.42578125" style="1" customWidth="1"/>
    <col min="4371" max="4371" width="11" style="1" customWidth="1"/>
    <col min="4372" max="4372" width="11.85546875" style="1" customWidth="1"/>
    <col min="4373" max="4373" width="12.7109375" style="1" customWidth="1"/>
    <col min="4374" max="4374" width="13" style="1" customWidth="1"/>
    <col min="4375" max="4611" width="9.140625" style="1"/>
    <col min="4612" max="4612" width="10.140625" style="1" customWidth="1"/>
    <col min="4613" max="4616" width="9.140625" style="1"/>
    <col min="4617" max="4617" width="13.7109375" style="1" customWidth="1"/>
    <col min="4618" max="4618" width="12.42578125" style="1" customWidth="1"/>
    <col min="4619" max="4621" width="11.140625" style="1" customWidth="1"/>
    <col min="4622" max="4622" width="12.28515625" style="1" customWidth="1"/>
    <col min="4623" max="4623" width="10.42578125" style="1" customWidth="1"/>
    <col min="4624" max="4624" width="13.7109375" style="1" customWidth="1"/>
    <col min="4625" max="4625" width="14.28515625" style="1" customWidth="1"/>
    <col min="4626" max="4626" width="13.42578125" style="1" customWidth="1"/>
    <col min="4627" max="4627" width="11" style="1" customWidth="1"/>
    <col min="4628" max="4628" width="11.85546875" style="1" customWidth="1"/>
    <col min="4629" max="4629" width="12.7109375" style="1" customWidth="1"/>
    <col min="4630" max="4630" width="13" style="1" customWidth="1"/>
    <col min="4631" max="4867" width="9.140625" style="1"/>
    <col min="4868" max="4868" width="10.140625" style="1" customWidth="1"/>
    <col min="4869" max="4872" width="9.140625" style="1"/>
    <col min="4873" max="4873" width="13.7109375" style="1" customWidth="1"/>
    <col min="4874" max="4874" width="12.42578125" style="1" customWidth="1"/>
    <col min="4875" max="4877" width="11.140625" style="1" customWidth="1"/>
    <col min="4878" max="4878" width="12.28515625" style="1" customWidth="1"/>
    <col min="4879" max="4879" width="10.42578125" style="1" customWidth="1"/>
    <col min="4880" max="4880" width="13.7109375" style="1" customWidth="1"/>
    <col min="4881" max="4881" width="14.28515625" style="1" customWidth="1"/>
    <col min="4882" max="4882" width="13.42578125" style="1" customWidth="1"/>
    <col min="4883" max="4883" width="11" style="1" customWidth="1"/>
    <col min="4884" max="4884" width="11.85546875" style="1" customWidth="1"/>
    <col min="4885" max="4885" width="12.7109375" style="1" customWidth="1"/>
    <col min="4886" max="4886" width="13" style="1" customWidth="1"/>
    <col min="4887" max="5123" width="9.140625" style="1"/>
    <col min="5124" max="5124" width="10.140625" style="1" customWidth="1"/>
    <col min="5125" max="5128" width="9.140625" style="1"/>
    <col min="5129" max="5129" width="13.7109375" style="1" customWidth="1"/>
    <col min="5130" max="5130" width="12.42578125" style="1" customWidth="1"/>
    <col min="5131" max="5133" width="11.140625" style="1" customWidth="1"/>
    <col min="5134" max="5134" width="12.28515625" style="1" customWidth="1"/>
    <col min="5135" max="5135" width="10.42578125" style="1" customWidth="1"/>
    <col min="5136" max="5136" width="13.7109375" style="1" customWidth="1"/>
    <col min="5137" max="5137" width="14.28515625" style="1" customWidth="1"/>
    <col min="5138" max="5138" width="13.42578125" style="1" customWidth="1"/>
    <col min="5139" max="5139" width="11" style="1" customWidth="1"/>
    <col min="5140" max="5140" width="11.85546875" style="1" customWidth="1"/>
    <col min="5141" max="5141" width="12.7109375" style="1" customWidth="1"/>
    <col min="5142" max="5142" width="13" style="1" customWidth="1"/>
    <col min="5143" max="5379" width="9.140625" style="1"/>
    <col min="5380" max="5380" width="10.140625" style="1" customWidth="1"/>
    <col min="5381" max="5384" width="9.140625" style="1"/>
    <col min="5385" max="5385" width="13.7109375" style="1" customWidth="1"/>
    <col min="5386" max="5386" width="12.42578125" style="1" customWidth="1"/>
    <col min="5387" max="5389" width="11.140625" style="1" customWidth="1"/>
    <col min="5390" max="5390" width="12.28515625" style="1" customWidth="1"/>
    <col min="5391" max="5391" width="10.42578125" style="1" customWidth="1"/>
    <col min="5392" max="5392" width="13.7109375" style="1" customWidth="1"/>
    <col min="5393" max="5393" width="14.28515625" style="1" customWidth="1"/>
    <col min="5394" max="5394" width="13.42578125" style="1" customWidth="1"/>
    <col min="5395" max="5395" width="11" style="1" customWidth="1"/>
    <col min="5396" max="5396" width="11.85546875" style="1" customWidth="1"/>
    <col min="5397" max="5397" width="12.7109375" style="1" customWidth="1"/>
    <col min="5398" max="5398" width="13" style="1" customWidth="1"/>
    <col min="5399" max="5635" width="9.140625" style="1"/>
    <col min="5636" max="5636" width="10.140625" style="1" customWidth="1"/>
    <col min="5637" max="5640" width="9.140625" style="1"/>
    <col min="5641" max="5641" width="13.7109375" style="1" customWidth="1"/>
    <col min="5642" max="5642" width="12.42578125" style="1" customWidth="1"/>
    <col min="5643" max="5645" width="11.140625" style="1" customWidth="1"/>
    <col min="5646" max="5646" width="12.28515625" style="1" customWidth="1"/>
    <col min="5647" max="5647" width="10.42578125" style="1" customWidth="1"/>
    <col min="5648" max="5648" width="13.7109375" style="1" customWidth="1"/>
    <col min="5649" max="5649" width="14.28515625" style="1" customWidth="1"/>
    <col min="5650" max="5650" width="13.42578125" style="1" customWidth="1"/>
    <col min="5651" max="5651" width="11" style="1" customWidth="1"/>
    <col min="5652" max="5652" width="11.85546875" style="1" customWidth="1"/>
    <col min="5653" max="5653" width="12.7109375" style="1" customWidth="1"/>
    <col min="5654" max="5654" width="13" style="1" customWidth="1"/>
    <col min="5655" max="5891" width="9.140625" style="1"/>
    <col min="5892" max="5892" width="10.140625" style="1" customWidth="1"/>
    <col min="5893" max="5896" width="9.140625" style="1"/>
    <col min="5897" max="5897" width="13.7109375" style="1" customWidth="1"/>
    <col min="5898" max="5898" width="12.42578125" style="1" customWidth="1"/>
    <col min="5899" max="5901" width="11.140625" style="1" customWidth="1"/>
    <col min="5902" max="5902" width="12.28515625" style="1" customWidth="1"/>
    <col min="5903" max="5903" width="10.42578125" style="1" customWidth="1"/>
    <col min="5904" max="5904" width="13.7109375" style="1" customWidth="1"/>
    <col min="5905" max="5905" width="14.28515625" style="1" customWidth="1"/>
    <col min="5906" max="5906" width="13.42578125" style="1" customWidth="1"/>
    <col min="5907" max="5907" width="11" style="1" customWidth="1"/>
    <col min="5908" max="5908" width="11.85546875" style="1" customWidth="1"/>
    <col min="5909" max="5909" width="12.7109375" style="1" customWidth="1"/>
    <col min="5910" max="5910" width="13" style="1" customWidth="1"/>
    <col min="5911" max="6147" width="9.140625" style="1"/>
    <col min="6148" max="6148" width="10.140625" style="1" customWidth="1"/>
    <col min="6149" max="6152" width="9.140625" style="1"/>
    <col min="6153" max="6153" width="13.7109375" style="1" customWidth="1"/>
    <col min="6154" max="6154" width="12.42578125" style="1" customWidth="1"/>
    <col min="6155" max="6157" width="11.140625" style="1" customWidth="1"/>
    <col min="6158" max="6158" width="12.28515625" style="1" customWidth="1"/>
    <col min="6159" max="6159" width="10.42578125" style="1" customWidth="1"/>
    <col min="6160" max="6160" width="13.7109375" style="1" customWidth="1"/>
    <col min="6161" max="6161" width="14.28515625" style="1" customWidth="1"/>
    <col min="6162" max="6162" width="13.42578125" style="1" customWidth="1"/>
    <col min="6163" max="6163" width="11" style="1" customWidth="1"/>
    <col min="6164" max="6164" width="11.85546875" style="1" customWidth="1"/>
    <col min="6165" max="6165" width="12.7109375" style="1" customWidth="1"/>
    <col min="6166" max="6166" width="13" style="1" customWidth="1"/>
    <col min="6167" max="6403" width="9.140625" style="1"/>
    <col min="6404" max="6404" width="10.140625" style="1" customWidth="1"/>
    <col min="6405" max="6408" width="9.140625" style="1"/>
    <col min="6409" max="6409" width="13.7109375" style="1" customWidth="1"/>
    <col min="6410" max="6410" width="12.42578125" style="1" customWidth="1"/>
    <col min="6411" max="6413" width="11.140625" style="1" customWidth="1"/>
    <col min="6414" max="6414" width="12.28515625" style="1" customWidth="1"/>
    <col min="6415" max="6415" width="10.42578125" style="1" customWidth="1"/>
    <col min="6416" max="6416" width="13.7109375" style="1" customWidth="1"/>
    <col min="6417" max="6417" width="14.28515625" style="1" customWidth="1"/>
    <col min="6418" max="6418" width="13.42578125" style="1" customWidth="1"/>
    <col min="6419" max="6419" width="11" style="1" customWidth="1"/>
    <col min="6420" max="6420" width="11.85546875" style="1" customWidth="1"/>
    <col min="6421" max="6421" width="12.7109375" style="1" customWidth="1"/>
    <col min="6422" max="6422" width="13" style="1" customWidth="1"/>
    <col min="6423" max="6659" width="9.140625" style="1"/>
    <col min="6660" max="6660" width="10.140625" style="1" customWidth="1"/>
    <col min="6661" max="6664" width="9.140625" style="1"/>
    <col min="6665" max="6665" width="13.7109375" style="1" customWidth="1"/>
    <col min="6666" max="6666" width="12.42578125" style="1" customWidth="1"/>
    <col min="6667" max="6669" width="11.140625" style="1" customWidth="1"/>
    <col min="6670" max="6670" width="12.28515625" style="1" customWidth="1"/>
    <col min="6671" max="6671" width="10.42578125" style="1" customWidth="1"/>
    <col min="6672" max="6672" width="13.7109375" style="1" customWidth="1"/>
    <col min="6673" max="6673" width="14.28515625" style="1" customWidth="1"/>
    <col min="6674" max="6674" width="13.42578125" style="1" customWidth="1"/>
    <col min="6675" max="6675" width="11" style="1" customWidth="1"/>
    <col min="6676" max="6676" width="11.85546875" style="1" customWidth="1"/>
    <col min="6677" max="6677" width="12.7109375" style="1" customWidth="1"/>
    <col min="6678" max="6678" width="13" style="1" customWidth="1"/>
    <col min="6679" max="6915" width="9.140625" style="1"/>
    <col min="6916" max="6916" width="10.140625" style="1" customWidth="1"/>
    <col min="6917" max="6920" width="9.140625" style="1"/>
    <col min="6921" max="6921" width="13.7109375" style="1" customWidth="1"/>
    <col min="6922" max="6922" width="12.42578125" style="1" customWidth="1"/>
    <col min="6923" max="6925" width="11.140625" style="1" customWidth="1"/>
    <col min="6926" max="6926" width="12.28515625" style="1" customWidth="1"/>
    <col min="6927" max="6927" width="10.42578125" style="1" customWidth="1"/>
    <col min="6928" max="6928" width="13.7109375" style="1" customWidth="1"/>
    <col min="6929" max="6929" width="14.28515625" style="1" customWidth="1"/>
    <col min="6930" max="6930" width="13.42578125" style="1" customWidth="1"/>
    <col min="6931" max="6931" width="11" style="1" customWidth="1"/>
    <col min="6932" max="6932" width="11.85546875" style="1" customWidth="1"/>
    <col min="6933" max="6933" width="12.7109375" style="1" customWidth="1"/>
    <col min="6934" max="6934" width="13" style="1" customWidth="1"/>
    <col min="6935" max="7171" width="9.140625" style="1"/>
    <col min="7172" max="7172" width="10.140625" style="1" customWidth="1"/>
    <col min="7173" max="7176" width="9.140625" style="1"/>
    <col min="7177" max="7177" width="13.7109375" style="1" customWidth="1"/>
    <col min="7178" max="7178" width="12.42578125" style="1" customWidth="1"/>
    <col min="7179" max="7181" width="11.140625" style="1" customWidth="1"/>
    <col min="7182" max="7182" width="12.28515625" style="1" customWidth="1"/>
    <col min="7183" max="7183" width="10.42578125" style="1" customWidth="1"/>
    <col min="7184" max="7184" width="13.7109375" style="1" customWidth="1"/>
    <col min="7185" max="7185" width="14.28515625" style="1" customWidth="1"/>
    <col min="7186" max="7186" width="13.42578125" style="1" customWidth="1"/>
    <col min="7187" max="7187" width="11" style="1" customWidth="1"/>
    <col min="7188" max="7188" width="11.85546875" style="1" customWidth="1"/>
    <col min="7189" max="7189" width="12.7109375" style="1" customWidth="1"/>
    <col min="7190" max="7190" width="13" style="1" customWidth="1"/>
    <col min="7191" max="7427" width="9.140625" style="1"/>
    <col min="7428" max="7428" width="10.140625" style="1" customWidth="1"/>
    <col min="7429" max="7432" width="9.140625" style="1"/>
    <col min="7433" max="7433" width="13.7109375" style="1" customWidth="1"/>
    <col min="7434" max="7434" width="12.42578125" style="1" customWidth="1"/>
    <col min="7435" max="7437" width="11.140625" style="1" customWidth="1"/>
    <col min="7438" max="7438" width="12.28515625" style="1" customWidth="1"/>
    <col min="7439" max="7439" width="10.42578125" style="1" customWidth="1"/>
    <col min="7440" max="7440" width="13.7109375" style="1" customWidth="1"/>
    <col min="7441" max="7441" width="14.28515625" style="1" customWidth="1"/>
    <col min="7442" max="7442" width="13.42578125" style="1" customWidth="1"/>
    <col min="7443" max="7443" width="11" style="1" customWidth="1"/>
    <col min="7444" max="7444" width="11.85546875" style="1" customWidth="1"/>
    <col min="7445" max="7445" width="12.7109375" style="1" customWidth="1"/>
    <col min="7446" max="7446" width="13" style="1" customWidth="1"/>
    <col min="7447" max="7683" width="9.140625" style="1"/>
    <col min="7684" max="7684" width="10.140625" style="1" customWidth="1"/>
    <col min="7685" max="7688" width="9.140625" style="1"/>
    <col min="7689" max="7689" width="13.7109375" style="1" customWidth="1"/>
    <col min="7690" max="7690" width="12.42578125" style="1" customWidth="1"/>
    <col min="7691" max="7693" width="11.140625" style="1" customWidth="1"/>
    <col min="7694" max="7694" width="12.28515625" style="1" customWidth="1"/>
    <col min="7695" max="7695" width="10.42578125" style="1" customWidth="1"/>
    <col min="7696" max="7696" width="13.7109375" style="1" customWidth="1"/>
    <col min="7697" max="7697" width="14.28515625" style="1" customWidth="1"/>
    <col min="7698" max="7698" width="13.42578125" style="1" customWidth="1"/>
    <col min="7699" max="7699" width="11" style="1" customWidth="1"/>
    <col min="7700" max="7700" width="11.85546875" style="1" customWidth="1"/>
    <col min="7701" max="7701" width="12.7109375" style="1" customWidth="1"/>
    <col min="7702" max="7702" width="13" style="1" customWidth="1"/>
    <col min="7703" max="7939" width="9.140625" style="1"/>
    <col min="7940" max="7940" width="10.140625" style="1" customWidth="1"/>
    <col min="7941" max="7944" width="9.140625" style="1"/>
    <col min="7945" max="7945" width="13.7109375" style="1" customWidth="1"/>
    <col min="7946" max="7946" width="12.42578125" style="1" customWidth="1"/>
    <col min="7947" max="7949" width="11.140625" style="1" customWidth="1"/>
    <col min="7950" max="7950" width="12.28515625" style="1" customWidth="1"/>
    <col min="7951" max="7951" width="10.42578125" style="1" customWidth="1"/>
    <col min="7952" max="7952" width="13.7109375" style="1" customWidth="1"/>
    <col min="7953" max="7953" width="14.28515625" style="1" customWidth="1"/>
    <col min="7954" max="7954" width="13.42578125" style="1" customWidth="1"/>
    <col min="7955" max="7955" width="11" style="1" customWidth="1"/>
    <col min="7956" max="7956" width="11.85546875" style="1" customWidth="1"/>
    <col min="7957" max="7957" width="12.7109375" style="1" customWidth="1"/>
    <col min="7958" max="7958" width="13" style="1" customWidth="1"/>
    <col min="7959" max="8195" width="9.140625" style="1"/>
    <col min="8196" max="8196" width="10.140625" style="1" customWidth="1"/>
    <col min="8197" max="8200" width="9.140625" style="1"/>
    <col min="8201" max="8201" width="13.7109375" style="1" customWidth="1"/>
    <col min="8202" max="8202" width="12.42578125" style="1" customWidth="1"/>
    <col min="8203" max="8205" width="11.140625" style="1" customWidth="1"/>
    <col min="8206" max="8206" width="12.28515625" style="1" customWidth="1"/>
    <col min="8207" max="8207" width="10.42578125" style="1" customWidth="1"/>
    <col min="8208" max="8208" width="13.7109375" style="1" customWidth="1"/>
    <col min="8209" max="8209" width="14.28515625" style="1" customWidth="1"/>
    <col min="8210" max="8210" width="13.42578125" style="1" customWidth="1"/>
    <col min="8211" max="8211" width="11" style="1" customWidth="1"/>
    <col min="8212" max="8212" width="11.85546875" style="1" customWidth="1"/>
    <col min="8213" max="8213" width="12.7109375" style="1" customWidth="1"/>
    <col min="8214" max="8214" width="13" style="1" customWidth="1"/>
    <col min="8215" max="8451" width="9.140625" style="1"/>
    <col min="8452" max="8452" width="10.140625" style="1" customWidth="1"/>
    <col min="8453" max="8456" width="9.140625" style="1"/>
    <col min="8457" max="8457" width="13.7109375" style="1" customWidth="1"/>
    <col min="8458" max="8458" width="12.42578125" style="1" customWidth="1"/>
    <col min="8459" max="8461" width="11.140625" style="1" customWidth="1"/>
    <col min="8462" max="8462" width="12.28515625" style="1" customWidth="1"/>
    <col min="8463" max="8463" width="10.42578125" style="1" customWidth="1"/>
    <col min="8464" max="8464" width="13.7109375" style="1" customWidth="1"/>
    <col min="8465" max="8465" width="14.28515625" style="1" customWidth="1"/>
    <col min="8466" max="8466" width="13.42578125" style="1" customWidth="1"/>
    <col min="8467" max="8467" width="11" style="1" customWidth="1"/>
    <col min="8468" max="8468" width="11.85546875" style="1" customWidth="1"/>
    <col min="8469" max="8469" width="12.7109375" style="1" customWidth="1"/>
    <col min="8470" max="8470" width="13" style="1" customWidth="1"/>
    <col min="8471" max="8707" width="9.140625" style="1"/>
    <col min="8708" max="8708" width="10.140625" style="1" customWidth="1"/>
    <col min="8709" max="8712" width="9.140625" style="1"/>
    <col min="8713" max="8713" width="13.7109375" style="1" customWidth="1"/>
    <col min="8714" max="8714" width="12.42578125" style="1" customWidth="1"/>
    <col min="8715" max="8717" width="11.140625" style="1" customWidth="1"/>
    <col min="8718" max="8718" width="12.28515625" style="1" customWidth="1"/>
    <col min="8719" max="8719" width="10.42578125" style="1" customWidth="1"/>
    <col min="8720" max="8720" width="13.7109375" style="1" customWidth="1"/>
    <col min="8721" max="8721" width="14.28515625" style="1" customWidth="1"/>
    <col min="8722" max="8722" width="13.42578125" style="1" customWidth="1"/>
    <col min="8723" max="8723" width="11" style="1" customWidth="1"/>
    <col min="8724" max="8724" width="11.85546875" style="1" customWidth="1"/>
    <col min="8725" max="8725" width="12.7109375" style="1" customWidth="1"/>
    <col min="8726" max="8726" width="13" style="1" customWidth="1"/>
    <col min="8727" max="8963" width="9.140625" style="1"/>
    <col min="8964" max="8964" width="10.140625" style="1" customWidth="1"/>
    <col min="8965" max="8968" width="9.140625" style="1"/>
    <col min="8969" max="8969" width="13.7109375" style="1" customWidth="1"/>
    <col min="8970" max="8970" width="12.42578125" style="1" customWidth="1"/>
    <col min="8971" max="8973" width="11.140625" style="1" customWidth="1"/>
    <col min="8974" max="8974" width="12.28515625" style="1" customWidth="1"/>
    <col min="8975" max="8975" width="10.42578125" style="1" customWidth="1"/>
    <col min="8976" max="8976" width="13.7109375" style="1" customWidth="1"/>
    <col min="8977" max="8977" width="14.28515625" style="1" customWidth="1"/>
    <col min="8978" max="8978" width="13.42578125" style="1" customWidth="1"/>
    <col min="8979" max="8979" width="11" style="1" customWidth="1"/>
    <col min="8980" max="8980" width="11.85546875" style="1" customWidth="1"/>
    <col min="8981" max="8981" width="12.7109375" style="1" customWidth="1"/>
    <col min="8982" max="8982" width="13" style="1" customWidth="1"/>
    <col min="8983" max="9219" width="9.140625" style="1"/>
    <col min="9220" max="9220" width="10.140625" style="1" customWidth="1"/>
    <col min="9221" max="9224" width="9.140625" style="1"/>
    <col min="9225" max="9225" width="13.7109375" style="1" customWidth="1"/>
    <col min="9226" max="9226" width="12.42578125" style="1" customWidth="1"/>
    <col min="9227" max="9229" width="11.140625" style="1" customWidth="1"/>
    <col min="9230" max="9230" width="12.28515625" style="1" customWidth="1"/>
    <col min="9231" max="9231" width="10.42578125" style="1" customWidth="1"/>
    <col min="9232" max="9232" width="13.7109375" style="1" customWidth="1"/>
    <col min="9233" max="9233" width="14.28515625" style="1" customWidth="1"/>
    <col min="9234" max="9234" width="13.42578125" style="1" customWidth="1"/>
    <col min="9235" max="9235" width="11" style="1" customWidth="1"/>
    <col min="9236" max="9236" width="11.85546875" style="1" customWidth="1"/>
    <col min="9237" max="9237" width="12.7109375" style="1" customWidth="1"/>
    <col min="9238" max="9238" width="13" style="1" customWidth="1"/>
    <col min="9239" max="9475" width="9.140625" style="1"/>
    <col min="9476" max="9476" width="10.140625" style="1" customWidth="1"/>
    <col min="9477" max="9480" width="9.140625" style="1"/>
    <col min="9481" max="9481" width="13.7109375" style="1" customWidth="1"/>
    <col min="9482" max="9482" width="12.42578125" style="1" customWidth="1"/>
    <col min="9483" max="9485" width="11.140625" style="1" customWidth="1"/>
    <col min="9486" max="9486" width="12.28515625" style="1" customWidth="1"/>
    <col min="9487" max="9487" width="10.42578125" style="1" customWidth="1"/>
    <col min="9488" max="9488" width="13.7109375" style="1" customWidth="1"/>
    <col min="9489" max="9489" width="14.28515625" style="1" customWidth="1"/>
    <col min="9490" max="9490" width="13.42578125" style="1" customWidth="1"/>
    <col min="9491" max="9491" width="11" style="1" customWidth="1"/>
    <col min="9492" max="9492" width="11.85546875" style="1" customWidth="1"/>
    <col min="9493" max="9493" width="12.7109375" style="1" customWidth="1"/>
    <col min="9494" max="9494" width="13" style="1" customWidth="1"/>
    <col min="9495" max="9731" width="9.140625" style="1"/>
    <col min="9732" max="9732" width="10.140625" style="1" customWidth="1"/>
    <col min="9733" max="9736" width="9.140625" style="1"/>
    <col min="9737" max="9737" width="13.7109375" style="1" customWidth="1"/>
    <col min="9738" max="9738" width="12.42578125" style="1" customWidth="1"/>
    <col min="9739" max="9741" width="11.140625" style="1" customWidth="1"/>
    <col min="9742" max="9742" width="12.28515625" style="1" customWidth="1"/>
    <col min="9743" max="9743" width="10.42578125" style="1" customWidth="1"/>
    <col min="9744" max="9744" width="13.7109375" style="1" customWidth="1"/>
    <col min="9745" max="9745" width="14.28515625" style="1" customWidth="1"/>
    <col min="9746" max="9746" width="13.42578125" style="1" customWidth="1"/>
    <col min="9747" max="9747" width="11" style="1" customWidth="1"/>
    <col min="9748" max="9748" width="11.85546875" style="1" customWidth="1"/>
    <col min="9749" max="9749" width="12.7109375" style="1" customWidth="1"/>
    <col min="9750" max="9750" width="13" style="1" customWidth="1"/>
    <col min="9751" max="9987" width="9.140625" style="1"/>
    <col min="9988" max="9988" width="10.140625" style="1" customWidth="1"/>
    <col min="9989" max="9992" width="9.140625" style="1"/>
    <col min="9993" max="9993" width="13.7109375" style="1" customWidth="1"/>
    <col min="9994" max="9994" width="12.42578125" style="1" customWidth="1"/>
    <col min="9995" max="9997" width="11.140625" style="1" customWidth="1"/>
    <col min="9998" max="9998" width="12.28515625" style="1" customWidth="1"/>
    <col min="9999" max="9999" width="10.42578125" style="1" customWidth="1"/>
    <col min="10000" max="10000" width="13.7109375" style="1" customWidth="1"/>
    <col min="10001" max="10001" width="14.28515625" style="1" customWidth="1"/>
    <col min="10002" max="10002" width="13.42578125" style="1" customWidth="1"/>
    <col min="10003" max="10003" width="11" style="1" customWidth="1"/>
    <col min="10004" max="10004" width="11.85546875" style="1" customWidth="1"/>
    <col min="10005" max="10005" width="12.7109375" style="1" customWidth="1"/>
    <col min="10006" max="10006" width="13" style="1" customWidth="1"/>
    <col min="10007" max="10243" width="9.140625" style="1"/>
    <col min="10244" max="10244" width="10.140625" style="1" customWidth="1"/>
    <col min="10245" max="10248" width="9.140625" style="1"/>
    <col min="10249" max="10249" width="13.7109375" style="1" customWidth="1"/>
    <col min="10250" max="10250" width="12.42578125" style="1" customWidth="1"/>
    <col min="10251" max="10253" width="11.140625" style="1" customWidth="1"/>
    <col min="10254" max="10254" width="12.28515625" style="1" customWidth="1"/>
    <col min="10255" max="10255" width="10.42578125" style="1" customWidth="1"/>
    <col min="10256" max="10256" width="13.7109375" style="1" customWidth="1"/>
    <col min="10257" max="10257" width="14.28515625" style="1" customWidth="1"/>
    <col min="10258" max="10258" width="13.42578125" style="1" customWidth="1"/>
    <col min="10259" max="10259" width="11" style="1" customWidth="1"/>
    <col min="10260" max="10260" width="11.85546875" style="1" customWidth="1"/>
    <col min="10261" max="10261" width="12.7109375" style="1" customWidth="1"/>
    <col min="10262" max="10262" width="13" style="1" customWidth="1"/>
    <col min="10263" max="10499" width="9.140625" style="1"/>
    <col min="10500" max="10500" width="10.140625" style="1" customWidth="1"/>
    <col min="10501" max="10504" width="9.140625" style="1"/>
    <col min="10505" max="10505" width="13.7109375" style="1" customWidth="1"/>
    <col min="10506" max="10506" width="12.42578125" style="1" customWidth="1"/>
    <col min="10507" max="10509" width="11.140625" style="1" customWidth="1"/>
    <col min="10510" max="10510" width="12.28515625" style="1" customWidth="1"/>
    <col min="10511" max="10511" width="10.42578125" style="1" customWidth="1"/>
    <col min="10512" max="10512" width="13.7109375" style="1" customWidth="1"/>
    <col min="10513" max="10513" width="14.28515625" style="1" customWidth="1"/>
    <col min="10514" max="10514" width="13.42578125" style="1" customWidth="1"/>
    <col min="10515" max="10515" width="11" style="1" customWidth="1"/>
    <col min="10516" max="10516" width="11.85546875" style="1" customWidth="1"/>
    <col min="10517" max="10517" width="12.7109375" style="1" customWidth="1"/>
    <col min="10518" max="10518" width="13" style="1" customWidth="1"/>
    <col min="10519" max="10755" width="9.140625" style="1"/>
    <col min="10756" max="10756" width="10.140625" style="1" customWidth="1"/>
    <col min="10757" max="10760" width="9.140625" style="1"/>
    <col min="10761" max="10761" width="13.7109375" style="1" customWidth="1"/>
    <col min="10762" max="10762" width="12.42578125" style="1" customWidth="1"/>
    <col min="10763" max="10765" width="11.140625" style="1" customWidth="1"/>
    <col min="10766" max="10766" width="12.28515625" style="1" customWidth="1"/>
    <col min="10767" max="10767" width="10.42578125" style="1" customWidth="1"/>
    <col min="10768" max="10768" width="13.7109375" style="1" customWidth="1"/>
    <col min="10769" max="10769" width="14.28515625" style="1" customWidth="1"/>
    <col min="10770" max="10770" width="13.42578125" style="1" customWidth="1"/>
    <col min="10771" max="10771" width="11" style="1" customWidth="1"/>
    <col min="10772" max="10772" width="11.85546875" style="1" customWidth="1"/>
    <col min="10773" max="10773" width="12.7109375" style="1" customWidth="1"/>
    <col min="10774" max="10774" width="13" style="1" customWidth="1"/>
    <col min="10775" max="11011" width="9.140625" style="1"/>
    <col min="11012" max="11012" width="10.140625" style="1" customWidth="1"/>
    <col min="11013" max="11016" width="9.140625" style="1"/>
    <col min="11017" max="11017" width="13.7109375" style="1" customWidth="1"/>
    <col min="11018" max="11018" width="12.42578125" style="1" customWidth="1"/>
    <col min="11019" max="11021" width="11.140625" style="1" customWidth="1"/>
    <col min="11022" max="11022" width="12.28515625" style="1" customWidth="1"/>
    <col min="11023" max="11023" width="10.42578125" style="1" customWidth="1"/>
    <col min="11024" max="11024" width="13.7109375" style="1" customWidth="1"/>
    <col min="11025" max="11025" width="14.28515625" style="1" customWidth="1"/>
    <col min="11026" max="11026" width="13.42578125" style="1" customWidth="1"/>
    <col min="11027" max="11027" width="11" style="1" customWidth="1"/>
    <col min="11028" max="11028" width="11.85546875" style="1" customWidth="1"/>
    <col min="11029" max="11029" width="12.7109375" style="1" customWidth="1"/>
    <col min="11030" max="11030" width="13" style="1" customWidth="1"/>
    <col min="11031" max="11267" width="9.140625" style="1"/>
    <col min="11268" max="11268" width="10.140625" style="1" customWidth="1"/>
    <col min="11269" max="11272" width="9.140625" style="1"/>
    <col min="11273" max="11273" width="13.7109375" style="1" customWidth="1"/>
    <col min="11274" max="11274" width="12.42578125" style="1" customWidth="1"/>
    <col min="11275" max="11277" width="11.140625" style="1" customWidth="1"/>
    <col min="11278" max="11278" width="12.28515625" style="1" customWidth="1"/>
    <col min="11279" max="11279" width="10.42578125" style="1" customWidth="1"/>
    <col min="11280" max="11280" width="13.7109375" style="1" customWidth="1"/>
    <col min="11281" max="11281" width="14.28515625" style="1" customWidth="1"/>
    <col min="11282" max="11282" width="13.42578125" style="1" customWidth="1"/>
    <col min="11283" max="11283" width="11" style="1" customWidth="1"/>
    <col min="11284" max="11284" width="11.85546875" style="1" customWidth="1"/>
    <col min="11285" max="11285" width="12.7109375" style="1" customWidth="1"/>
    <col min="11286" max="11286" width="13" style="1" customWidth="1"/>
    <col min="11287" max="11523" width="9.140625" style="1"/>
    <col min="11524" max="11524" width="10.140625" style="1" customWidth="1"/>
    <col min="11525" max="11528" width="9.140625" style="1"/>
    <col min="11529" max="11529" width="13.7109375" style="1" customWidth="1"/>
    <col min="11530" max="11530" width="12.42578125" style="1" customWidth="1"/>
    <col min="11531" max="11533" width="11.140625" style="1" customWidth="1"/>
    <col min="11534" max="11534" width="12.28515625" style="1" customWidth="1"/>
    <col min="11535" max="11535" width="10.42578125" style="1" customWidth="1"/>
    <col min="11536" max="11536" width="13.7109375" style="1" customWidth="1"/>
    <col min="11537" max="11537" width="14.28515625" style="1" customWidth="1"/>
    <col min="11538" max="11538" width="13.42578125" style="1" customWidth="1"/>
    <col min="11539" max="11539" width="11" style="1" customWidth="1"/>
    <col min="11540" max="11540" width="11.85546875" style="1" customWidth="1"/>
    <col min="11541" max="11541" width="12.7109375" style="1" customWidth="1"/>
    <col min="11542" max="11542" width="13" style="1" customWidth="1"/>
    <col min="11543" max="11779" width="9.140625" style="1"/>
    <col min="11780" max="11780" width="10.140625" style="1" customWidth="1"/>
    <col min="11781" max="11784" width="9.140625" style="1"/>
    <col min="11785" max="11785" width="13.7109375" style="1" customWidth="1"/>
    <col min="11786" max="11786" width="12.42578125" style="1" customWidth="1"/>
    <col min="11787" max="11789" width="11.140625" style="1" customWidth="1"/>
    <col min="11790" max="11790" width="12.28515625" style="1" customWidth="1"/>
    <col min="11791" max="11791" width="10.42578125" style="1" customWidth="1"/>
    <col min="11792" max="11792" width="13.7109375" style="1" customWidth="1"/>
    <col min="11793" max="11793" width="14.28515625" style="1" customWidth="1"/>
    <col min="11794" max="11794" width="13.42578125" style="1" customWidth="1"/>
    <col min="11795" max="11795" width="11" style="1" customWidth="1"/>
    <col min="11796" max="11796" width="11.85546875" style="1" customWidth="1"/>
    <col min="11797" max="11797" width="12.7109375" style="1" customWidth="1"/>
    <col min="11798" max="11798" width="13" style="1" customWidth="1"/>
    <col min="11799" max="12035" width="9.140625" style="1"/>
    <col min="12036" max="12036" width="10.140625" style="1" customWidth="1"/>
    <col min="12037" max="12040" width="9.140625" style="1"/>
    <col min="12041" max="12041" width="13.7109375" style="1" customWidth="1"/>
    <col min="12042" max="12042" width="12.42578125" style="1" customWidth="1"/>
    <col min="12043" max="12045" width="11.140625" style="1" customWidth="1"/>
    <col min="12046" max="12046" width="12.28515625" style="1" customWidth="1"/>
    <col min="12047" max="12047" width="10.42578125" style="1" customWidth="1"/>
    <col min="12048" max="12048" width="13.7109375" style="1" customWidth="1"/>
    <col min="12049" max="12049" width="14.28515625" style="1" customWidth="1"/>
    <col min="12050" max="12050" width="13.42578125" style="1" customWidth="1"/>
    <col min="12051" max="12051" width="11" style="1" customWidth="1"/>
    <col min="12052" max="12052" width="11.85546875" style="1" customWidth="1"/>
    <col min="12053" max="12053" width="12.7109375" style="1" customWidth="1"/>
    <col min="12054" max="12054" width="13" style="1" customWidth="1"/>
    <col min="12055" max="12291" width="9.140625" style="1"/>
    <col min="12292" max="12292" width="10.140625" style="1" customWidth="1"/>
    <col min="12293" max="12296" width="9.140625" style="1"/>
    <col min="12297" max="12297" width="13.7109375" style="1" customWidth="1"/>
    <col min="12298" max="12298" width="12.42578125" style="1" customWidth="1"/>
    <col min="12299" max="12301" width="11.140625" style="1" customWidth="1"/>
    <col min="12302" max="12302" width="12.28515625" style="1" customWidth="1"/>
    <col min="12303" max="12303" width="10.42578125" style="1" customWidth="1"/>
    <col min="12304" max="12304" width="13.7109375" style="1" customWidth="1"/>
    <col min="12305" max="12305" width="14.28515625" style="1" customWidth="1"/>
    <col min="12306" max="12306" width="13.42578125" style="1" customWidth="1"/>
    <col min="12307" max="12307" width="11" style="1" customWidth="1"/>
    <col min="12308" max="12308" width="11.85546875" style="1" customWidth="1"/>
    <col min="12309" max="12309" width="12.7109375" style="1" customWidth="1"/>
    <col min="12310" max="12310" width="13" style="1" customWidth="1"/>
    <col min="12311" max="12547" width="9.140625" style="1"/>
    <col min="12548" max="12548" width="10.140625" style="1" customWidth="1"/>
    <col min="12549" max="12552" width="9.140625" style="1"/>
    <col min="12553" max="12553" width="13.7109375" style="1" customWidth="1"/>
    <col min="12554" max="12554" width="12.42578125" style="1" customWidth="1"/>
    <col min="12555" max="12557" width="11.140625" style="1" customWidth="1"/>
    <col min="12558" max="12558" width="12.28515625" style="1" customWidth="1"/>
    <col min="12559" max="12559" width="10.42578125" style="1" customWidth="1"/>
    <col min="12560" max="12560" width="13.7109375" style="1" customWidth="1"/>
    <col min="12561" max="12561" width="14.28515625" style="1" customWidth="1"/>
    <col min="12562" max="12562" width="13.42578125" style="1" customWidth="1"/>
    <col min="12563" max="12563" width="11" style="1" customWidth="1"/>
    <col min="12564" max="12564" width="11.85546875" style="1" customWidth="1"/>
    <col min="12565" max="12565" width="12.7109375" style="1" customWidth="1"/>
    <col min="12566" max="12566" width="13" style="1" customWidth="1"/>
    <col min="12567" max="12803" width="9.140625" style="1"/>
    <col min="12804" max="12804" width="10.140625" style="1" customWidth="1"/>
    <col min="12805" max="12808" width="9.140625" style="1"/>
    <col min="12809" max="12809" width="13.7109375" style="1" customWidth="1"/>
    <col min="12810" max="12810" width="12.42578125" style="1" customWidth="1"/>
    <col min="12811" max="12813" width="11.140625" style="1" customWidth="1"/>
    <col min="12814" max="12814" width="12.28515625" style="1" customWidth="1"/>
    <col min="12815" max="12815" width="10.42578125" style="1" customWidth="1"/>
    <col min="12816" max="12816" width="13.7109375" style="1" customWidth="1"/>
    <col min="12817" max="12817" width="14.28515625" style="1" customWidth="1"/>
    <col min="12818" max="12818" width="13.42578125" style="1" customWidth="1"/>
    <col min="12819" max="12819" width="11" style="1" customWidth="1"/>
    <col min="12820" max="12820" width="11.85546875" style="1" customWidth="1"/>
    <col min="12821" max="12821" width="12.7109375" style="1" customWidth="1"/>
    <col min="12822" max="12822" width="13" style="1" customWidth="1"/>
    <col min="12823" max="13059" width="9.140625" style="1"/>
    <col min="13060" max="13060" width="10.140625" style="1" customWidth="1"/>
    <col min="13061" max="13064" width="9.140625" style="1"/>
    <col min="13065" max="13065" width="13.7109375" style="1" customWidth="1"/>
    <col min="13066" max="13066" width="12.42578125" style="1" customWidth="1"/>
    <col min="13067" max="13069" width="11.140625" style="1" customWidth="1"/>
    <col min="13070" max="13070" width="12.28515625" style="1" customWidth="1"/>
    <col min="13071" max="13071" width="10.42578125" style="1" customWidth="1"/>
    <col min="13072" max="13072" width="13.7109375" style="1" customWidth="1"/>
    <col min="13073" max="13073" width="14.28515625" style="1" customWidth="1"/>
    <col min="13074" max="13074" width="13.42578125" style="1" customWidth="1"/>
    <col min="13075" max="13075" width="11" style="1" customWidth="1"/>
    <col min="13076" max="13076" width="11.85546875" style="1" customWidth="1"/>
    <col min="13077" max="13077" width="12.7109375" style="1" customWidth="1"/>
    <col min="13078" max="13078" width="13" style="1" customWidth="1"/>
    <col min="13079" max="13315" width="9.140625" style="1"/>
    <col min="13316" max="13316" width="10.140625" style="1" customWidth="1"/>
    <col min="13317" max="13320" width="9.140625" style="1"/>
    <col min="13321" max="13321" width="13.7109375" style="1" customWidth="1"/>
    <col min="13322" max="13322" width="12.42578125" style="1" customWidth="1"/>
    <col min="13323" max="13325" width="11.140625" style="1" customWidth="1"/>
    <col min="13326" max="13326" width="12.28515625" style="1" customWidth="1"/>
    <col min="13327" max="13327" width="10.42578125" style="1" customWidth="1"/>
    <col min="13328" max="13328" width="13.7109375" style="1" customWidth="1"/>
    <col min="13329" max="13329" width="14.28515625" style="1" customWidth="1"/>
    <col min="13330" max="13330" width="13.42578125" style="1" customWidth="1"/>
    <col min="13331" max="13331" width="11" style="1" customWidth="1"/>
    <col min="13332" max="13332" width="11.85546875" style="1" customWidth="1"/>
    <col min="13333" max="13333" width="12.7109375" style="1" customWidth="1"/>
    <col min="13334" max="13334" width="13" style="1" customWidth="1"/>
    <col min="13335" max="13571" width="9.140625" style="1"/>
    <col min="13572" max="13572" width="10.140625" style="1" customWidth="1"/>
    <col min="13573" max="13576" width="9.140625" style="1"/>
    <col min="13577" max="13577" width="13.7109375" style="1" customWidth="1"/>
    <col min="13578" max="13578" width="12.42578125" style="1" customWidth="1"/>
    <col min="13579" max="13581" width="11.140625" style="1" customWidth="1"/>
    <col min="13582" max="13582" width="12.28515625" style="1" customWidth="1"/>
    <col min="13583" max="13583" width="10.42578125" style="1" customWidth="1"/>
    <col min="13584" max="13584" width="13.7109375" style="1" customWidth="1"/>
    <col min="13585" max="13585" width="14.28515625" style="1" customWidth="1"/>
    <col min="13586" max="13586" width="13.42578125" style="1" customWidth="1"/>
    <col min="13587" max="13587" width="11" style="1" customWidth="1"/>
    <col min="13588" max="13588" width="11.85546875" style="1" customWidth="1"/>
    <col min="13589" max="13589" width="12.7109375" style="1" customWidth="1"/>
    <col min="13590" max="13590" width="13" style="1" customWidth="1"/>
    <col min="13591" max="13827" width="9.140625" style="1"/>
    <col min="13828" max="13828" width="10.140625" style="1" customWidth="1"/>
    <col min="13829" max="13832" width="9.140625" style="1"/>
    <col min="13833" max="13833" width="13.7109375" style="1" customWidth="1"/>
    <col min="13834" max="13834" width="12.42578125" style="1" customWidth="1"/>
    <col min="13835" max="13837" width="11.140625" style="1" customWidth="1"/>
    <col min="13838" max="13838" width="12.28515625" style="1" customWidth="1"/>
    <col min="13839" max="13839" width="10.42578125" style="1" customWidth="1"/>
    <col min="13840" max="13840" width="13.7109375" style="1" customWidth="1"/>
    <col min="13841" max="13841" width="14.28515625" style="1" customWidth="1"/>
    <col min="13842" max="13842" width="13.42578125" style="1" customWidth="1"/>
    <col min="13843" max="13843" width="11" style="1" customWidth="1"/>
    <col min="13844" max="13844" width="11.85546875" style="1" customWidth="1"/>
    <col min="13845" max="13845" width="12.7109375" style="1" customWidth="1"/>
    <col min="13846" max="13846" width="13" style="1" customWidth="1"/>
    <col min="13847" max="14083" width="9.140625" style="1"/>
    <col min="14084" max="14084" width="10.140625" style="1" customWidth="1"/>
    <col min="14085" max="14088" width="9.140625" style="1"/>
    <col min="14089" max="14089" width="13.7109375" style="1" customWidth="1"/>
    <col min="14090" max="14090" width="12.42578125" style="1" customWidth="1"/>
    <col min="14091" max="14093" width="11.140625" style="1" customWidth="1"/>
    <col min="14094" max="14094" width="12.28515625" style="1" customWidth="1"/>
    <col min="14095" max="14095" width="10.42578125" style="1" customWidth="1"/>
    <col min="14096" max="14096" width="13.7109375" style="1" customWidth="1"/>
    <col min="14097" max="14097" width="14.28515625" style="1" customWidth="1"/>
    <col min="14098" max="14098" width="13.42578125" style="1" customWidth="1"/>
    <col min="14099" max="14099" width="11" style="1" customWidth="1"/>
    <col min="14100" max="14100" width="11.85546875" style="1" customWidth="1"/>
    <col min="14101" max="14101" width="12.7109375" style="1" customWidth="1"/>
    <col min="14102" max="14102" width="13" style="1" customWidth="1"/>
    <col min="14103" max="14339" width="9.140625" style="1"/>
    <col min="14340" max="14340" width="10.140625" style="1" customWidth="1"/>
    <col min="14341" max="14344" width="9.140625" style="1"/>
    <col min="14345" max="14345" width="13.7109375" style="1" customWidth="1"/>
    <col min="14346" max="14346" width="12.42578125" style="1" customWidth="1"/>
    <col min="14347" max="14349" width="11.140625" style="1" customWidth="1"/>
    <col min="14350" max="14350" width="12.28515625" style="1" customWidth="1"/>
    <col min="14351" max="14351" width="10.42578125" style="1" customWidth="1"/>
    <col min="14352" max="14352" width="13.7109375" style="1" customWidth="1"/>
    <col min="14353" max="14353" width="14.28515625" style="1" customWidth="1"/>
    <col min="14354" max="14354" width="13.42578125" style="1" customWidth="1"/>
    <col min="14355" max="14355" width="11" style="1" customWidth="1"/>
    <col min="14356" max="14356" width="11.85546875" style="1" customWidth="1"/>
    <col min="14357" max="14357" width="12.7109375" style="1" customWidth="1"/>
    <col min="14358" max="14358" width="13" style="1" customWidth="1"/>
    <col min="14359" max="14595" width="9.140625" style="1"/>
    <col min="14596" max="14596" width="10.140625" style="1" customWidth="1"/>
    <col min="14597" max="14600" width="9.140625" style="1"/>
    <col min="14601" max="14601" width="13.7109375" style="1" customWidth="1"/>
    <col min="14602" max="14602" width="12.42578125" style="1" customWidth="1"/>
    <col min="14603" max="14605" width="11.140625" style="1" customWidth="1"/>
    <col min="14606" max="14606" width="12.28515625" style="1" customWidth="1"/>
    <col min="14607" max="14607" width="10.42578125" style="1" customWidth="1"/>
    <col min="14608" max="14608" width="13.7109375" style="1" customWidth="1"/>
    <col min="14609" max="14609" width="14.28515625" style="1" customWidth="1"/>
    <col min="14610" max="14610" width="13.42578125" style="1" customWidth="1"/>
    <col min="14611" max="14611" width="11" style="1" customWidth="1"/>
    <col min="14612" max="14612" width="11.85546875" style="1" customWidth="1"/>
    <col min="14613" max="14613" width="12.7109375" style="1" customWidth="1"/>
    <col min="14614" max="14614" width="13" style="1" customWidth="1"/>
    <col min="14615" max="14851" width="9.140625" style="1"/>
    <col min="14852" max="14852" width="10.140625" style="1" customWidth="1"/>
    <col min="14853" max="14856" width="9.140625" style="1"/>
    <col min="14857" max="14857" width="13.7109375" style="1" customWidth="1"/>
    <col min="14858" max="14858" width="12.42578125" style="1" customWidth="1"/>
    <col min="14859" max="14861" width="11.140625" style="1" customWidth="1"/>
    <col min="14862" max="14862" width="12.28515625" style="1" customWidth="1"/>
    <col min="14863" max="14863" width="10.42578125" style="1" customWidth="1"/>
    <col min="14864" max="14864" width="13.7109375" style="1" customWidth="1"/>
    <col min="14865" max="14865" width="14.28515625" style="1" customWidth="1"/>
    <col min="14866" max="14866" width="13.42578125" style="1" customWidth="1"/>
    <col min="14867" max="14867" width="11" style="1" customWidth="1"/>
    <col min="14868" max="14868" width="11.85546875" style="1" customWidth="1"/>
    <col min="14869" max="14869" width="12.7109375" style="1" customWidth="1"/>
    <col min="14870" max="14870" width="13" style="1" customWidth="1"/>
    <col min="14871" max="15107" width="9.140625" style="1"/>
    <col min="15108" max="15108" width="10.140625" style="1" customWidth="1"/>
    <col min="15109" max="15112" width="9.140625" style="1"/>
    <col min="15113" max="15113" width="13.7109375" style="1" customWidth="1"/>
    <col min="15114" max="15114" width="12.42578125" style="1" customWidth="1"/>
    <col min="15115" max="15117" width="11.140625" style="1" customWidth="1"/>
    <col min="15118" max="15118" width="12.28515625" style="1" customWidth="1"/>
    <col min="15119" max="15119" width="10.42578125" style="1" customWidth="1"/>
    <col min="15120" max="15120" width="13.7109375" style="1" customWidth="1"/>
    <col min="15121" max="15121" width="14.28515625" style="1" customWidth="1"/>
    <col min="15122" max="15122" width="13.42578125" style="1" customWidth="1"/>
    <col min="15123" max="15123" width="11" style="1" customWidth="1"/>
    <col min="15124" max="15124" width="11.85546875" style="1" customWidth="1"/>
    <col min="15125" max="15125" width="12.7109375" style="1" customWidth="1"/>
    <col min="15126" max="15126" width="13" style="1" customWidth="1"/>
    <col min="15127" max="15363" width="9.140625" style="1"/>
    <col min="15364" max="15364" width="10.140625" style="1" customWidth="1"/>
    <col min="15365" max="15368" width="9.140625" style="1"/>
    <col min="15369" max="15369" width="13.7109375" style="1" customWidth="1"/>
    <col min="15370" max="15370" width="12.42578125" style="1" customWidth="1"/>
    <col min="15371" max="15373" width="11.140625" style="1" customWidth="1"/>
    <col min="15374" max="15374" width="12.28515625" style="1" customWidth="1"/>
    <col min="15375" max="15375" width="10.42578125" style="1" customWidth="1"/>
    <col min="15376" max="15376" width="13.7109375" style="1" customWidth="1"/>
    <col min="15377" max="15377" width="14.28515625" style="1" customWidth="1"/>
    <col min="15378" max="15378" width="13.42578125" style="1" customWidth="1"/>
    <col min="15379" max="15379" width="11" style="1" customWidth="1"/>
    <col min="15380" max="15380" width="11.85546875" style="1" customWidth="1"/>
    <col min="15381" max="15381" width="12.7109375" style="1" customWidth="1"/>
    <col min="15382" max="15382" width="13" style="1" customWidth="1"/>
    <col min="15383" max="15619" width="9.140625" style="1"/>
    <col min="15620" max="15620" width="10.140625" style="1" customWidth="1"/>
    <col min="15621" max="15624" width="9.140625" style="1"/>
    <col min="15625" max="15625" width="13.7109375" style="1" customWidth="1"/>
    <col min="15626" max="15626" width="12.42578125" style="1" customWidth="1"/>
    <col min="15627" max="15629" width="11.140625" style="1" customWidth="1"/>
    <col min="15630" max="15630" width="12.28515625" style="1" customWidth="1"/>
    <col min="15631" max="15631" width="10.42578125" style="1" customWidth="1"/>
    <col min="15632" max="15632" width="13.7109375" style="1" customWidth="1"/>
    <col min="15633" max="15633" width="14.28515625" style="1" customWidth="1"/>
    <col min="15634" max="15634" width="13.42578125" style="1" customWidth="1"/>
    <col min="15635" max="15635" width="11" style="1" customWidth="1"/>
    <col min="15636" max="15636" width="11.85546875" style="1" customWidth="1"/>
    <col min="15637" max="15637" width="12.7109375" style="1" customWidth="1"/>
    <col min="15638" max="15638" width="13" style="1" customWidth="1"/>
    <col min="15639" max="15875" width="9.140625" style="1"/>
    <col min="15876" max="15876" width="10.140625" style="1" customWidth="1"/>
    <col min="15877" max="15880" width="9.140625" style="1"/>
    <col min="15881" max="15881" width="13.7109375" style="1" customWidth="1"/>
    <col min="15882" max="15882" width="12.42578125" style="1" customWidth="1"/>
    <col min="15883" max="15885" width="11.140625" style="1" customWidth="1"/>
    <col min="15886" max="15886" width="12.28515625" style="1" customWidth="1"/>
    <col min="15887" max="15887" width="10.42578125" style="1" customWidth="1"/>
    <col min="15888" max="15888" width="13.7109375" style="1" customWidth="1"/>
    <col min="15889" max="15889" width="14.28515625" style="1" customWidth="1"/>
    <col min="15890" max="15890" width="13.42578125" style="1" customWidth="1"/>
    <col min="15891" max="15891" width="11" style="1" customWidth="1"/>
    <col min="15892" max="15892" width="11.85546875" style="1" customWidth="1"/>
    <col min="15893" max="15893" width="12.7109375" style="1" customWidth="1"/>
    <col min="15894" max="15894" width="13" style="1" customWidth="1"/>
    <col min="15895" max="16131" width="9.140625" style="1"/>
    <col min="16132" max="16132" width="10.140625" style="1" customWidth="1"/>
    <col min="16133" max="16136" width="9.140625" style="1"/>
    <col min="16137" max="16137" width="13.7109375" style="1" customWidth="1"/>
    <col min="16138" max="16138" width="12.42578125" style="1" customWidth="1"/>
    <col min="16139" max="16141" width="11.140625" style="1" customWidth="1"/>
    <col min="16142" max="16142" width="12.28515625" style="1" customWidth="1"/>
    <col min="16143" max="16143" width="10.42578125" style="1" customWidth="1"/>
    <col min="16144" max="16144" width="13.7109375" style="1" customWidth="1"/>
    <col min="16145" max="16145" width="14.28515625" style="1" customWidth="1"/>
    <col min="16146" max="16146" width="13.42578125" style="1" customWidth="1"/>
    <col min="16147" max="16147" width="11" style="1" customWidth="1"/>
    <col min="16148" max="16148" width="11.85546875" style="1" customWidth="1"/>
    <col min="16149" max="16149" width="12.7109375" style="1" customWidth="1"/>
    <col min="16150" max="16150" width="13" style="1" customWidth="1"/>
    <col min="16151" max="16384" width="9.140625" style="1"/>
  </cols>
  <sheetData>
    <row r="11" spans="27:27" ht="15" customHeight="1" x14ac:dyDescent="0.25"/>
    <row r="12" spans="27:27" ht="26.45" customHeight="1" x14ac:dyDescent="0.25"/>
    <row r="13" spans="27:27" ht="14.45" customHeight="1" x14ac:dyDescent="0.25"/>
    <row r="14" spans="27:27" ht="20.25" customHeight="1" x14ac:dyDescent="0.25"/>
    <row r="15" spans="27:27" ht="19.5" customHeight="1" x14ac:dyDescent="0.25">
      <c r="AA15" s="23"/>
    </row>
    <row r="16" spans="27:27" ht="20.25" customHeight="1" x14ac:dyDescent="0.25"/>
    <row r="17" spans="2:25" ht="20.25" customHeight="1" x14ac:dyDescent="0.25">
      <c r="N17"/>
      <c r="O17"/>
      <c r="P17"/>
      <c r="Q17"/>
      <c r="R17"/>
      <c r="S17"/>
      <c r="T17"/>
      <c r="U17"/>
      <c r="V17"/>
      <c r="W17"/>
      <c r="X17"/>
      <c r="Y17"/>
    </row>
    <row r="18" spans="2:25" ht="22.5" customHeight="1" x14ac:dyDescent="0.25">
      <c r="N18" s="43">
        <v>1</v>
      </c>
      <c r="O18" s="36" t="s">
        <v>6</v>
      </c>
      <c r="P18" s="37">
        <v>0.94</v>
      </c>
      <c r="Q18" s="36" t="s">
        <v>7</v>
      </c>
      <c r="R18" s="37">
        <v>0.9</v>
      </c>
      <c r="S18" s="36" t="s">
        <v>11</v>
      </c>
      <c r="T18" s="37">
        <v>0.92</v>
      </c>
      <c r="U18" s="36"/>
      <c r="V18" s="132" t="s">
        <v>22</v>
      </c>
      <c r="W18" s="132"/>
      <c r="X18"/>
      <c r="Y18"/>
    </row>
    <row r="19" spans="2:25" ht="21.75" customHeight="1" x14ac:dyDescent="0.25">
      <c r="N19"/>
      <c r="O19" s="36"/>
      <c r="P19"/>
      <c r="Q19" s="36"/>
      <c r="R19"/>
      <c r="S19"/>
      <c r="T19"/>
      <c r="U19" s="36"/>
      <c r="V19" s="36"/>
      <c r="W19"/>
      <c r="X19"/>
      <c r="Y19"/>
    </row>
    <row r="20" spans="2:25" ht="18.75" customHeight="1" x14ac:dyDescent="0.25">
      <c r="F20" s="3"/>
      <c r="I20" s="3"/>
      <c r="J20" s="3"/>
      <c r="K20" s="3"/>
      <c r="L20" s="3"/>
      <c r="N20"/>
      <c r="O20" s="69"/>
      <c r="P20" s="69"/>
      <c r="Q20" s="36" t="s">
        <v>8</v>
      </c>
      <c r="R20" s="37">
        <v>0.93</v>
      </c>
      <c r="S20" s="36" t="s">
        <v>5</v>
      </c>
      <c r="T20" s="37">
        <v>0.86</v>
      </c>
      <c r="U20" s="36"/>
      <c r="V20" s="132" t="s">
        <v>23</v>
      </c>
      <c r="W20" s="132"/>
      <c r="X20"/>
      <c r="Y20"/>
    </row>
    <row r="21" spans="2:25" ht="20.25" customHeight="1" x14ac:dyDescent="0.25">
      <c r="F21" s="3"/>
      <c r="I21" s="3"/>
      <c r="J21" s="3"/>
      <c r="K21" s="3"/>
      <c r="L21" s="3"/>
      <c r="N21"/>
      <c r="O21"/>
      <c r="P21"/>
      <c r="Q21"/>
      <c r="R21"/>
      <c r="S21"/>
      <c r="T21"/>
      <c r="U21" s="36"/>
      <c r="V21" s="36"/>
      <c r="W21"/>
      <c r="X21"/>
      <c r="Y21"/>
    </row>
    <row r="22" spans="2:25" ht="25.5" customHeight="1" x14ac:dyDescent="0.25">
      <c r="F22" s="3"/>
      <c r="G22" s="3"/>
      <c r="H22" s="3"/>
      <c r="I22" s="3"/>
      <c r="J22" s="3"/>
      <c r="K22" s="3"/>
      <c r="L22" s="3"/>
      <c r="N22"/>
      <c r="O22"/>
      <c r="P22" s="47">
        <f>P18</f>
        <v>0.94</v>
      </c>
      <c r="Q22" s="48"/>
      <c r="R22" s="38">
        <f>0.9+(1-0.9)*0.93</f>
        <v>0.99299999999999999</v>
      </c>
      <c r="S22" s="38"/>
      <c r="T22" s="38">
        <f>0.92+(1-0.92)*0.86</f>
        <v>0.98880000000000001</v>
      </c>
      <c r="U22"/>
      <c r="V22"/>
      <c r="W22" s="49">
        <f>P22*R22*T22</f>
        <v>0.92296569599999989</v>
      </c>
      <c r="X22"/>
      <c r="Y22"/>
    </row>
    <row r="23" spans="2:25" ht="20.25" customHeight="1" x14ac:dyDescent="0.25">
      <c r="F23" s="3"/>
      <c r="G23" s="3"/>
      <c r="H23" s="3"/>
      <c r="I23" s="3"/>
      <c r="J23" s="3"/>
      <c r="K23" s="3"/>
      <c r="L23" s="3"/>
      <c r="N23"/>
      <c r="O23"/>
      <c r="P23"/>
      <c r="Q23"/>
      <c r="R23"/>
      <c r="S23"/>
      <c r="T23"/>
      <c r="U23"/>
      <c r="V23"/>
      <c r="W23"/>
      <c r="X23"/>
      <c r="Y23"/>
    </row>
    <row r="24" spans="2:25" ht="21.75" customHeight="1" x14ac:dyDescent="0.25">
      <c r="B24" s="3"/>
      <c r="C24" s="3"/>
      <c r="D24" s="3"/>
      <c r="E24" s="3"/>
      <c r="F24" s="3"/>
      <c r="G24" s="15"/>
      <c r="H24" s="16"/>
      <c r="I24" s="3"/>
      <c r="J24" s="3"/>
      <c r="K24" s="3"/>
      <c r="L24" s="3"/>
      <c r="N24" s="39"/>
      <c r="O24" s="39"/>
      <c r="P24" s="39"/>
      <c r="Q24" s="39"/>
      <c r="R24" s="39"/>
      <c r="S24" s="39"/>
      <c r="T24" s="39"/>
      <c r="U24" s="39"/>
      <c r="V24" s="39"/>
      <c r="W24" s="39"/>
      <c r="X24" s="39"/>
      <c r="Y24"/>
    </row>
    <row r="25" spans="2:25" ht="21" customHeight="1" x14ac:dyDescent="0.25">
      <c r="B25" s="3"/>
      <c r="C25" s="3"/>
      <c r="D25" s="3"/>
      <c r="E25" s="3"/>
      <c r="F25" s="3"/>
      <c r="I25" s="3"/>
      <c r="J25" s="3"/>
      <c r="K25" s="3"/>
      <c r="L25" s="3"/>
      <c r="N25"/>
      <c r="O25"/>
      <c r="P25"/>
      <c r="Q25"/>
      <c r="R25"/>
      <c r="S25"/>
      <c r="T25"/>
      <c r="U25"/>
      <c r="V25"/>
      <c r="W25"/>
      <c r="X25"/>
      <c r="Y25"/>
    </row>
    <row r="26" spans="2:25" ht="28.15" customHeight="1" x14ac:dyDescent="0.25">
      <c r="C26" s="8"/>
      <c r="D26" s="8"/>
      <c r="E26" s="8"/>
      <c r="F26" s="8"/>
      <c r="G26" s="3"/>
      <c r="H26" s="3"/>
      <c r="I26" s="3"/>
      <c r="J26" s="2"/>
      <c r="K26" s="3"/>
      <c r="L26" s="3"/>
      <c r="N26"/>
      <c r="O26"/>
      <c r="P26"/>
      <c r="Q26"/>
      <c r="R26"/>
      <c r="S26"/>
      <c r="T26"/>
      <c r="U26"/>
      <c r="V26"/>
      <c r="W26"/>
      <c r="X26"/>
      <c r="Y26"/>
    </row>
    <row r="27" spans="2:25" ht="27" customHeight="1" x14ac:dyDescent="0.25">
      <c r="C27" s="3"/>
      <c r="D27" s="3"/>
      <c r="E27" s="3"/>
      <c r="F27" s="3"/>
      <c r="G27" s="3"/>
      <c r="H27" s="3"/>
      <c r="I27" s="3"/>
      <c r="J27" s="3"/>
      <c r="K27" s="3"/>
      <c r="L27" s="3"/>
      <c r="N27" s="43">
        <v>2</v>
      </c>
      <c r="O27" s="36" t="s">
        <v>6</v>
      </c>
      <c r="P27" s="37">
        <v>0.95</v>
      </c>
      <c r="Q27" s="36" t="s">
        <v>7</v>
      </c>
      <c r="R27" s="37">
        <v>0.93</v>
      </c>
      <c r="S27" s="36" t="s">
        <v>11</v>
      </c>
      <c r="T27" s="37">
        <v>0.93</v>
      </c>
      <c r="U27" s="36"/>
      <c r="V27" s="132" t="s">
        <v>22</v>
      </c>
      <c r="W27" s="132"/>
      <c r="X27"/>
      <c r="Y27"/>
    </row>
    <row r="28" spans="2:25" ht="19.5" customHeight="1" x14ac:dyDescent="0.25">
      <c r="C28" s="3"/>
      <c r="D28" s="3"/>
      <c r="E28" s="3"/>
      <c r="F28" s="3"/>
      <c r="G28" s="3"/>
      <c r="H28" s="3"/>
      <c r="I28" s="3"/>
      <c r="J28" s="3"/>
      <c r="K28" s="3"/>
      <c r="L28" s="3"/>
      <c r="N28"/>
      <c r="O28" s="36"/>
      <c r="P28"/>
      <c r="Q28" s="36"/>
      <c r="R28"/>
      <c r="S28"/>
      <c r="T28"/>
      <c r="U28" s="36"/>
      <c r="V28" s="36"/>
      <c r="W28"/>
      <c r="X28"/>
      <c r="Y28"/>
    </row>
    <row r="29" spans="2:25" ht="24.75" customHeight="1" x14ac:dyDescent="0.25">
      <c r="C29" s="3"/>
      <c r="D29" s="3"/>
      <c r="E29" s="3"/>
      <c r="F29" s="3"/>
      <c r="G29" s="3"/>
      <c r="H29" s="3"/>
      <c r="I29" s="3"/>
      <c r="J29" s="3"/>
      <c r="K29" s="3"/>
      <c r="L29" s="3"/>
      <c r="N29"/>
      <c r="O29" s="69"/>
      <c r="P29" s="69"/>
      <c r="Q29" s="36" t="s">
        <v>8</v>
      </c>
      <c r="R29" s="37">
        <v>0.95</v>
      </c>
      <c r="S29" s="36" t="s">
        <v>5</v>
      </c>
      <c r="T29" s="37">
        <v>0.8</v>
      </c>
      <c r="U29" s="36"/>
      <c r="V29" s="132" t="s">
        <v>23</v>
      </c>
      <c r="W29" s="132"/>
      <c r="X29"/>
      <c r="Y29"/>
    </row>
    <row r="30" spans="2:25" x14ac:dyDescent="0.25">
      <c r="C30" s="3"/>
      <c r="D30" s="3"/>
      <c r="E30" s="3"/>
      <c r="F30" s="123" t="s">
        <v>9</v>
      </c>
      <c r="G30" s="124"/>
      <c r="H30" s="125"/>
      <c r="I30" s="3"/>
      <c r="J30" s="3"/>
      <c r="K30" s="3"/>
      <c r="L30" s="3"/>
      <c r="N30"/>
      <c r="O30"/>
      <c r="P30"/>
      <c r="Q30"/>
      <c r="R30"/>
      <c r="S30"/>
      <c r="T30"/>
      <c r="U30" s="36"/>
      <c r="V30" s="36"/>
      <c r="W30"/>
      <c r="X30"/>
      <c r="Y30"/>
    </row>
    <row r="31" spans="2:25" ht="25.5" customHeight="1" x14ac:dyDescent="0.25">
      <c r="C31" s="3"/>
      <c r="D31" s="3"/>
      <c r="E31" s="3"/>
      <c r="F31" s="126"/>
      <c r="G31" s="127"/>
      <c r="H31" s="128"/>
      <c r="I31" s="3"/>
      <c r="J31" s="3"/>
      <c r="K31" s="129"/>
      <c r="L31" s="3"/>
      <c r="N31"/>
      <c r="O31"/>
      <c r="P31" s="38">
        <v>0.95</v>
      </c>
      <c r="Q31" s="48"/>
      <c r="R31" s="38">
        <f>0.93+(1-0.93)*0.95</f>
        <v>0.99649999999999994</v>
      </c>
      <c r="S31" s="38"/>
      <c r="T31" s="38">
        <f>0.93+(1-0.93)*0.8</f>
        <v>0.98599999999999999</v>
      </c>
      <c r="U31"/>
      <c r="V31"/>
      <c r="W31" s="42">
        <f>P31*R31*T31</f>
        <v>0.93342154999999993</v>
      </c>
      <c r="X31"/>
      <c r="Y31"/>
    </row>
    <row r="32" spans="2:25" ht="43.15" customHeight="1" x14ac:dyDescent="0.25">
      <c r="B32" s="3"/>
      <c r="C32" s="3"/>
      <c r="D32" s="130" t="s">
        <v>10</v>
      </c>
      <c r="E32" s="131"/>
      <c r="F32" s="34">
        <v>1</v>
      </c>
      <c r="G32" s="34">
        <v>2</v>
      </c>
      <c r="H32" s="34">
        <v>3</v>
      </c>
      <c r="I32" s="2"/>
      <c r="J32" s="2"/>
      <c r="K32" s="129"/>
      <c r="L32" s="3"/>
      <c r="N32"/>
      <c r="O32"/>
      <c r="P32"/>
      <c r="Q32"/>
      <c r="R32"/>
      <c r="S32"/>
      <c r="T32"/>
      <c r="U32"/>
      <c r="V32"/>
      <c r="W32"/>
      <c r="X32"/>
      <c r="Y32"/>
    </row>
    <row r="33" spans="2:30" ht="27.75" customHeight="1" x14ac:dyDescent="0.25">
      <c r="B33" s="3"/>
      <c r="C33" s="3"/>
      <c r="D33" s="121" t="s">
        <v>6</v>
      </c>
      <c r="E33" s="122"/>
      <c r="F33" s="33">
        <v>0.94</v>
      </c>
      <c r="G33" s="33">
        <v>0.95</v>
      </c>
      <c r="H33" s="33">
        <v>0.92</v>
      </c>
      <c r="J33" s="2"/>
      <c r="K33" s="3"/>
      <c r="L33" s="3"/>
      <c r="N33"/>
      <c r="O33"/>
      <c r="P33"/>
      <c r="Q33"/>
      <c r="R33"/>
      <c r="S33"/>
      <c r="T33"/>
      <c r="U33"/>
      <c r="V33"/>
      <c r="W33"/>
      <c r="X33"/>
      <c r="Y33"/>
    </row>
    <row r="34" spans="2:30" ht="27" customHeight="1" x14ac:dyDescent="0.25">
      <c r="B34" s="3"/>
      <c r="C34" s="3"/>
      <c r="D34" s="121" t="s">
        <v>5</v>
      </c>
      <c r="E34" s="122"/>
      <c r="F34" s="33">
        <v>0.86</v>
      </c>
      <c r="G34" s="33">
        <v>0.8</v>
      </c>
      <c r="H34" s="33">
        <v>0.9</v>
      </c>
      <c r="I34" s="2"/>
      <c r="J34" s="2"/>
      <c r="K34" s="3"/>
      <c r="L34" s="3"/>
      <c r="M34" s="3"/>
      <c r="N34" s="39"/>
      <c r="O34" s="39"/>
      <c r="P34" s="39"/>
      <c r="Q34" s="39"/>
      <c r="R34" s="39"/>
      <c r="S34" s="39"/>
      <c r="T34" s="39"/>
      <c r="U34" s="39"/>
      <c r="V34" s="39"/>
      <c r="W34" s="39"/>
      <c r="X34" s="39"/>
      <c r="Y34"/>
    </row>
    <row r="35" spans="2:30" ht="28.5" customHeight="1" x14ac:dyDescent="0.25">
      <c r="B35" s="3"/>
      <c r="C35" s="3"/>
      <c r="D35" s="121" t="s">
        <v>7</v>
      </c>
      <c r="E35" s="122"/>
      <c r="F35" s="33">
        <v>0.9</v>
      </c>
      <c r="G35" s="33">
        <v>0.93</v>
      </c>
      <c r="H35" s="33">
        <v>0.95</v>
      </c>
      <c r="I35" s="2"/>
      <c r="J35" s="2"/>
      <c r="K35" s="3"/>
      <c r="L35" s="3"/>
      <c r="M35" s="6"/>
      <c r="N35"/>
      <c r="O35"/>
      <c r="P35"/>
      <c r="Q35"/>
      <c r="R35"/>
      <c r="S35"/>
      <c r="T35"/>
      <c r="U35"/>
      <c r="V35"/>
      <c r="W35"/>
      <c r="X35"/>
      <c r="Y35"/>
    </row>
    <row r="36" spans="2:30" ht="28.5" x14ac:dyDescent="0.25">
      <c r="B36" s="3"/>
      <c r="C36" s="3"/>
      <c r="D36" s="121" t="s">
        <v>8</v>
      </c>
      <c r="E36" s="122"/>
      <c r="F36" s="33">
        <v>0.93</v>
      </c>
      <c r="G36" s="33">
        <v>0.95</v>
      </c>
      <c r="H36" s="33">
        <v>0.95</v>
      </c>
      <c r="I36" s="2"/>
      <c r="J36" s="2"/>
      <c r="M36" s="6"/>
      <c r="N36"/>
      <c r="O36"/>
      <c r="P36"/>
      <c r="Q36"/>
      <c r="R36"/>
      <c r="S36"/>
      <c r="T36"/>
      <c r="U36"/>
      <c r="V36"/>
      <c r="W36"/>
      <c r="X36"/>
      <c r="Y36"/>
    </row>
    <row r="37" spans="2:30" ht="25.5" customHeight="1" x14ac:dyDescent="0.25">
      <c r="B37" s="3"/>
      <c r="C37" s="24"/>
      <c r="D37" s="121" t="s">
        <v>11</v>
      </c>
      <c r="E37" s="122"/>
      <c r="F37" s="33">
        <v>0.92</v>
      </c>
      <c r="G37" s="33">
        <v>0.93</v>
      </c>
      <c r="H37" s="33">
        <v>0.94</v>
      </c>
      <c r="M37" s="6"/>
      <c r="N37" s="43">
        <v>3</v>
      </c>
      <c r="O37" s="36" t="s">
        <v>6</v>
      </c>
      <c r="P37" s="37">
        <v>0.92</v>
      </c>
      <c r="Q37" s="36" t="s">
        <v>7</v>
      </c>
      <c r="R37" s="37">
        <v>0.95</v>
      </c>
      <c r="S37" s="36" t="s">
        <v>11</v>
      </c>
      <c r="T37" s="37">
        <v>0.94</v>
      </c>
      <c r="U37" s="36"/>
      <c r="V37" s="132" t="s">
        <v>22</v>
      </c>
      <c r="W37" s="132"/>
      <c r="X37"/>
      <c r="Y37"/>
    </row>
    <row r="38" spans="2:30" ht="26.45" customHeight="1" x14ac:dyDescent="0.25">
      <c r="B38" s="3"/>
      <c r="E38" s="2"/>
      <c r="F38" s="2"/>
      <c r="G38" s="2"/>
      <c r="H38" s="2"/>
      <c r="M38" s="6"/>
      <c r="N38"/>
      <c r="O38" s="36"/>
      <c r="P38"/>
      <c r="Q38" s="36"/>
      <c r="R38"/>
      <c r="S38"/>
      <c r="T38"/>
      <c r="U38" s="36"/>
      <c r="V38" s="36"/>
      <c r="W38"/>
      <c r="X38"/>
      <c r="Y38"/>
    </row>
    <row r="39" spans="2:30" ht="26.25" x14ac:dyDescent="0.25">
      <c r="B39" s="3"/>
      <c r="C39" s="24"/>
      <c r="D39" s="25"/>
      <c r="E39" s="25"/>
      <c r="F39" s="25"/>
      <c r="M39" s="6"/>
      <c r="N39"/>
      <c r="O39" s="69"/>
      <c r="P39" s="69"/>
      <c r="Q39" s="36" t="s">
        <v>8</v>
      </c>
      <c r="R39" s="37">
        <v>0.95</v>
      </c>
      <c r="S39" s="36" t="s">
        <v>5</v>
      </c>
      <c r="T39" s="37">
        <v>0.9</v>
      </c>
      <c r="U39" s="36"/>
      <c r="V39" s="132" t="s">
        <v>23</v>
      </c>
      <c r="W39" s="132"/>
      <c r="X39"/>
      <c r="Y39"/>
    </row>
    <row r="40" spans="2:30" ht="21" x14ac:dyDescent="0.25">
      <c r="B40" s="3"/>
      <c r="C40" s="3"/>
      <c r="D40" s="26"/>
      <c r="E40" s="26"/>
      <c r="F40" s="26"/>
      <c r="M40" s="5"/>
      <c r="N40"/>
      <c r="O40"/>
      <c r="P40"/>
      <c r="Q40"/>
      <c r="R40"/>
      <c r="S40"/>
      <c r="T40"/>
      <c r="U40" s="36"/>
      <c r="V40" s="36"/>
      <c r="W40"/>
      <c r="X40"/>
      <c r="Y40"/>
    </row>
    <row r="41" spans="2:30" ht="28.5" customHeight="1" x14ac:dyDescent="0.4">
      <c r="K41" s="18"/>
      <c r="L41" s="18"/>
      <c r="M41" s="28"/>
      <c r="N41"/>
      <c r="O41"/>
      <c r="P41" s="38">
        <f>P37</f>
        <v>0.92</v>
      </c>
      <c r="Q41" s="48"/>
      <c r="R41" s="38">
        <f>0.95+(1-0.95)*0.95</f>
        <v>0.99750000000000005</v>
      </c>
      <c r="S41" s="38"/>
      <c r="T41" s="38">
        <f>0.94+(1-0.94)*0.9</f>
        <v>0.99399999999999999</v>
      </c>
      <c r="U41"/>
      <c r="V41"/>
      <c r="W41" s="50">
        <f>P41*R41*T41</f>
        <v>0.91219380000000005</v>
      </c>
      <c r="X41"/>
      <c r="Y41"/>
      <c r="Z41" s="18"/>
      <c r="AA41" s="18"/>
      <c r="AB41" s="18"/>
      <c r="AC41" s="18"/>
      <c r="AD41" s="18"/>
    </row>
    <row r="42" spans="2:30" x14ac:dyDescent="0.25">
      <c r="K42" s="18"/>
      <c r="L42" s="18"/>
      <c r="M42" s="18"/>
      <c r="N42"/>
      <c r="O42"/>
      <c r="P42"/>
      <c r="Q42"/>
      <c r="R42"/>
      <c r="S42"/>
      <c r="T42"/>
      <c r="U42"/>
      <c r="V42" s="38"/>
      <c r="W42"/>
      <c r="X42"/>
      <c r="Y42"/>
      <c r="Z42" s="18"/>
      <c r="AA42" s="18"/>
      <c r="AB42" s="18"/>
      <c r="AC42" s="18"/>
      <c r="AD42" s="18"/>
    </row>
    <row r="43" spans="2:30" x14ac:dyDescent="0.25">
      <c r="K43" s="18"/>
      <c r="L43" s="18"/>
      <c r="N43"/>
      <c r="O43"/>
      <c r="P43"/>
      <c r="Q43"/>
      <c r="R43"/>
      <c r="S43"/>
      <c r="T43"/>
      <c r="U43"/>
      <c r="V43"/>
      <c r="W43"/>
      <c r="X43"/>
      <c r="Y43"/>
      <c r="AB43" s="18"/>
      <c r="AC43" s="18"/>
      <c r="AD43" s="18"/>
    </row>
    <row r="44" spans="2:30" ht="15" customHeight="1" x14ac:dyDescent="0.25">
      <c r="K44" s="18"/>
      <c r="L44" s="18"/>
      <c r="AB44" s="18"/>
      <c r="AC44" s="18"/>
      <c r="AD44" s="18"/>
    </row>
    <row r="45" spans="2:30" ht="15" customHeight="1" x14ac:dyDescent="0.25">
      <c r="K45" s="18"/>
      <c r="L45" s="18"/>
      <c r="AB45" s="18"/>
      <c r="AC45" s="18"/>
      <c r="AD45" s="18"/>
    </row>
    <row r="46" spans="2:30" x14ac:dyDescent="0.25">
      <c r="K46" s="18"/>
      <c r="L46" s="18"/>
      <c r="AB46" s="18"/>
      <c r="AC46" s="18"/>
      <c r="AD46" s="18"/>
    </row>
    <row r="47" spans="2:30" x14ac:dyDescent="0.25">
      <c r="K47" s="18"/>
      <c r="L47" s="18"/>
      <c r="AB47" s="18"/>
      <c r="AC47" s="18"/>
      <c r="AD47" s="18"/>
    </row>
    <row r="48" spans="2:30" x14ac:dyDescent="0.25">
      <c r="K48" s="18"/>
      <c r="L48" s="18"/>
      <c r="AB48" s="18"/>
      <c r="AC48" s="18"/>
      <c r="AD48" s="18"/>
    </row>
    <row r="49" spans="11:30" x14ac:dyDescent="0.25">
      <c r="K49" s="18"/>
      <c r="L49" s="18"/>
      <c r="AB49" s="18"/>
      <c r="AC49" s="18"/>
      <c r="AD49" s="18"/>
    </row>
    <row r="50" spans="11:30" x14ac:dyDescent="0.25">
      <c r="K50" s="18"/>
      <c r="L50" s="18"/>
      <c r="AB50" s="18"/>
      <c r="AC50" s="18"/>
      <c r="AD50" s="18"/>
    </row>
    <row r="51" spans="11:30" x14ac:dyDescent="0.25">
      <c r="K51" s="18"/>
      <c r="L51" s="18"/>
      <c r="AB51" s="18"/>
      <c r="AC51" s="18"/>
      <c r="AD51" s="18"/>
    </row>
    <row r="52" spans="11:30" x14ac:dyDescent="0.25">
      <c r="K52" s="18"/>
      <c r="L52" s="18"/>
      <c r="AB52" s="18"/>
      <c r="AC52" s="18"/>
      <c r="AD52" s="18"/>
    </row>
    <row r="53" spans="11:30" x14ac:dyDescent="0.25">
      <c r="K53" s="18"/>
      <c r="L53" s="18"/>
      <c r="AB53" s="18"/>
      <c r="AC53" s="18"/>
      <c r="AD53" s="18"/>
    </row>
    <row r="54" spans="11:30" x14ac:dyDescent="0.25">
      <c r="K54" s="18"/>
      <c r="L54" s="18"/>
      <c r="AB54" s="18"/>
      <c r="AC54" s="18"/>
      <c r="AD54" s="18"/>
    </row>
    <row r="55" spans="11:30" x14ac:dyDescent="0.25">
      <c r="K55" s="18"/>
      <c r="L55" s="18"/>
      <c r="AB55" s="18"/>
      <c r="AC55" s="18"/>
      <c r="AD55" s="18"/>
    </row>
    <row r="56" spans="11:30" x14ac:dyDescent="0.25">
      <c r="K56" s="18"/>
      <c r="L56" s="18"/>
      <c r="AB56" s="18"/>
      <c r="AC56" s="18"/>
      <c r="AD56" s="18"/>
    </row>
    <row r="57" spans="11:30" x14ac:dyDescent="0.25">
      <c r="K57" s="18"/>
      <c r="L57" s="18"/>
      <c r="AB57" s="18"/>
      <c r="AC57" s="18"/>
      <c r="AD57" s="18"/>
    </row>
    <row r="58" spans="11:30" x14ac:dyDescent="0.25">
      <c r="K58" s="18"/>
      <c r="L58" s="18"/>
      <c r="AB58" s="18"/>
      <c r="AC58" s="18"/>
      <c r="AD58" s="18"/>
    </row>
    <row r="59" spans="11:30" x14ac:dyDescent="0.25">
      <c r="K59" s="18"/>
      <c r="L59" s="18"/>
      <c r="AB59" s="18"/>
      <c r="AC59" s="18"/>
      <c r="AD59" s="18"/>
    </row>
    <row r="60" spans="11:30" x14ac:dyDescent="0.25">
      <c r="K60" s="18"/>
      <c r="L60" s="18"/>
      <c r="AB60" s="18"/>
      <c r="AC60" s="18"/>
      <c r="AD60" s="18"/>
    </row>
  </sheetData>
  <mergeCells count="14">
    <mergeCell ref="V39:W39"/>
    <mergeCell ref="V18:W18"/>
    <mergeCell ref="V20:W20"/>
    <mergeCell ref="V27:W27"/>
    <mergeCell ref="V29:W29"/>
    <mergeCell ref="V37:W37"/>
    <mergeCell ref="D37:E37"/>
    <mergeCell ref="F30:H31"/>
    <mergeCell ref="D32:E32"/>
    <mergeCell ref="K31:K32"/>
    <mergeCell ref="D33:E33"/>
    <mergeCell ref="D34:E34"/>
    <mergeCell ref="D35:E35"/>
    <mergeCell ref="D36:E36"/>
  </mergeCells>
  <pageMargins left="0.7" right="0.7" top="0.75" bottom="0.75" header="0.3" footer="0.3"/>
  <pageSetup scale="4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2:AI80"/>
  <sheetViews>
    <sheetView zoomScale="80" zoomScaleNormal="80" workbookViewId="0"/>
  </sheetViews>
  <sheetFormatPr defaultColWidth="9.140625" defaultRowHeight="15" x14ac:dyDescent="0.25"/>
  <cols>
    <col min="1" max="9" width="9.140625" style="1"/>
    <col min="10" max="10" width="11.5703125" style="1" customWidth="1"/>
    <col min="11" max="11" width="12.42578125" style="1" customWidth="1"/>
    <col min="12" max="12" width="15.7109375" style="1" customWidth="1"/>
    <col min="13" max="15" width="9.140625" style="1"/>
    <col min="16" max="16" width="9.28515625" style="1" customWidth="1"/>
    <col min="17" max="17" width="8.140625" style="1" customWidth="1"/>
    <col min="18" max="20" width="9.140625" style="1"/>
    <col min="21" max="21" width="7.42578125" style="1" customWidth="1"/>
    <col min="22" max="22" width="8.140625" style="1" customWidth="1"/>
    <col min="23" max="16384" width="9.140625" style="1"/>
  </cols>
  <sheetData>
    <row r="12" spans="2:35" x14ac:dyDescent="0.25">
      <c r="B12" s="1" t="s">
        <v>24</v>
      </c>
    </row>
    <row r="13" spans="2:35" x14ac:dyDescent="0.25">
      <c r="Q13"/>
      <c r="R13"/>
      <c r="S13"/>
      <c r="T13"/>
      <c r="U13"/>
      <c r="V13"/>
      <c r="W13"/>
      <c r="X13"/>
      <c r="Y13"/>
      <c r="Z13"/>
      <c r="AA13"/>
      <c r="AB13"/>
    </row>
    <row r="14" spans="2:35" x14ac:dyDescent="0.25">
      <c r="Q14"/>
      <c r="R14"/>
      <c r="S14"/>
      <c r="T14"/>
      <c r="U14"/>
      <c r="V14"/>
      <c r="W14"/>
      <c r="X14"/>
      <c r="Y14"/>
      <c r="Z14"/>
      <c r="AA14"/>
      <c r="AB14"/>
      <c r="AC14" s="70"/>
      <c r="AD14" s="70"/>
      <c r="AE14" s="70"/>
      <c r="AF14" s="70"/>
      <c r="AG14" s="70"/>
      <c r="AH14" s="70"/>
      <c r="AI14" s="70"/>
    </row>
    <row r="15" spans="2:35" x14ac:dyDescent="0.25">
      <c r="Q15"/>
      <c r="R15"/>
      <c r="S15"/>
      <c r="T15"/>
      <c r="U15"/>
      <c r="V15"/>
      <c r="W15"/>
      <c r="X15"/>
      <c r="Y15"/>
      <c r="Z15"/>
      <c r="AA15"/>
      <c r="AB15"/>
      <c r="AC15" s="70"/>
      <c r="AD15" s="70"/>
      <c r="AE15" s="70"/>
      <c r="AF15" s="70"/>
      <c r="AG15" s="70"/>
      <c r="AH15" s="70"/>
      <c r="AI15" s="70"/>
    </row>
    <row r="16" spans="2:35" x14ac:dyDescent="0.25">
      <c r="Q16"/>
      <c r="R16"/>
      <c r="S16"/>
      <c r="T16"/>
      <c r="U16"/>
      <c r="V16"/>
      <c r="W16"/>
      <c r="X16"/>
      <c r="Y16"/>
      <c r="Z16"/>
      <c r="AA16"/>
      <c r="AB16"/>
      <c r="AC16" s="70"/>
      <c r="AD16" s="70"/>
      <c r="AE16" s="70"/>
      <c r="AF16" s="70"/>
      <c r="AG16" s="70"/>
      <c r="AH16" s="70"/>
      <c r="AI16" s="70"/>
    </row>
    <row r="17" spans="13:35" x14ac:dyDescent="0.25">
      <c r="Q17"/>
      <c r="R17"/>
      <c r="S17"/>
      <c r="T17"/>
      <c r="U17"/>
      <c r="V17"/>
      <c r="W17"/>
      <c r="X17"/>
      <c r="Y17"/>
      <c r="Z17"/>
      <c r="AA17"/>
      <c r="AB17"/>
      <c r="AC17" s="70"/>
      <c r="AD17" s="70"/>
      <c r="AE17" s="70"/>
      <c r="AF17" s="70"/>
      <c r="AG17" s="70"/>
      <c r="AH17" s="70"/>
      <c r="AI17" s="70"/>
    </row>
    <row r="18" spans="13:35" x14ac:dyDescent="0.25">
      <c r="Q18"/>
      <c r="R18"/>
      <c r="S18"/>
      <c r="T18"/>
      <c r="U18"/>
      <c r="V18"/>
      <c r="W18"/>
      <c r="X18"/>
      <c r="Y18"/>
      <c r="Z18"/>
      <c r="AA18"/>
      <c r="AB18"/>
      <c r="AC18" s="70"/>
      <c r="AD18" s="70"/>
      <c r="AE18" s="70"/>
      <c r="AF18" s="70"/>
      <c r="AG18" s="70"/>
      <c r="AH18" s="70"/>
      <c r="AI18" s="70"/>
    </row>
    <row r="19" spans="13:35" x14ac:dyDescent="0.25">
      <c r="Q19"/>
      <c r="R19"/>
      <c r="S19"/>
      <c r="T19"/>
      <c r="U19"/>
      <c r="V19"/>
      <c r="W19"/>
      <c r="X19"/>
      <c r="Y19"/>
      <c r="Z19"/>
      <c r="AA19"/>
      <c r="AB19"/>
      <c r="AC19" s="70"/>
      <c r="AD19" s="70"/>
      <c r="AE19" s="70"/>
      <c r="AF19" s="70"/>
      <c r="AG19" s="70"/>
      <c r="AH19" s="70"/>
      <c r="AI19" s="70"/>
    </row>
    <row r="20" spans="13:35" ht="23.25" x14ac:dyDescent="0.35">
      <c r="Q20" s="71"/>
      <c r="R20" s="72"/>
      <c r="S20" s="72"/>
      <c r="T20" s="72"/>
      <c r="U20" s="72"/>
      <c r="V20"/>
      <c r="W20"/>
      <c r="X20"/>
      <c r="Y20"/>
      <c r="Z20"/>
      <c r="AA20"/>
      <c r="AB20"/>
      <c r="AC20" s="70"/>
      <c r="AD20" s="70"/>
      <c r="AE20" s="70"/>
      <c r="AF20" s="70"/>
      <c r="AG20" s="70"/>
      <c r="AH20" s="70"/>
      <c r="AI20" s="70"/>
    </row>
    <row r="21" spans="13:35" ht="23.25" x14ac:dyDescent="0.35">
      <c r="Q21" s="71"/>
      <c r="R21" s="72"/>
      <c r="S21" s="72"/>
      <c r="T21" s="72"/>
      <c r="U21" s="72"/>
      <c r="V21"/>
      <c r="W21"/>
      <c r="X21"/>
      <c r="Y21"/>
      <c r="Z21"/>
      <c r="AA21"/>
      <c r="AB21"/>
      <c r="AC21" s="70"/>
      <c r="AD21" s="70"/>
      <c r="AE21" s="70"/>
      <c r="AF21" s="70"/>
      <c r="AG21" s="70"/>
      <c r="AH21" s="70"/>
      <c r="AI21" s="70"/>
    </row>
    <row r="22" spans="13:35" ht="23.25" customHeight="1" x14ac:dyDescent="0.35">
      <c r="Q22" s="71"/>
      <c r="R22" s="72"/>
      <c r="S22" s="72"/>
      <c r="T22" s="72"/>
      <c r="U22" s="72"/>
      <c r="V22" s="73"/>
      <c r="W22" s="73"/>
      <c r="X22"/>
      <c r="Y22"/>
      <c r="Z22"/>
      <c r="AA22"/>
      <c r="AB22"/>
      <c r="AC22" s="70"/>
      <c r="AD22" s="70"/>
      <c r="AE22" s="70"/>
      <c r="AF22" s="70"/>
      <c r="AG22" s="70"/>
      <c r="AH22" s="70"/>
      <c r="AI22" s="70"/>
    </row>
    <row r="23" spans="13:35" ht="23.25" customHeight="1" x14ac:dyDescent="0.35">
      <c r="Q23" s="71"/>
      <c r="R23" s="72"/>
      <c r="S23" s="72"/>
      <c r="T23" s="72"/>
      <c r="U23" s="72"/>
      <c r="V23" s="73"/>
      <c r="W23" s="73"/>
      <c r="X23"/>
      <c r="Y23"/>
      <c r="Z23"/>
      <c r="AA23"/>
      <c r="AB23"/>
      <c r="AC23" s="70"/>
      <c r="AD23" s="70"/>
      <c r="AE23" s="70"/>
      <c r="AF23" s="70"/>
      <c r="AG23" s="70"/>
      <c r="AH23" s="70"/>
      <c r="AI23" s="70"/>
    </row>
    <row r="24" spans="13:35" ht="23.25" x14ac:dyDescent="0.35">
      <c r="M24" s="74"/>
      <c r="Q24" s="71"/>
      <c r="R24" s="72"/>
      <c r="S24" s="72"/>
      <c r="T24" s="72"/>
      <c r="U24" s="72"/>
      <c r="V24"/>
      <c r="W24"/>
      <c r="X24"/>
      <c r="Y24"/>
      <c r="Z24"/>
      <c r="AA24"/>
      <c r="AB24"/>
      <c r="AC24" s="70"/>
      <c r="AD24" s="70"/>
      <c r="AE24" s="70"/>
      <c r="AF24" s="70"/>
      <c r="AG24" s="70"/>
      <c r="AH24" s="70"/>
      <c r="AI24" s="70"/>
    </row>
    <row r="25" spans="13:35" ht="23.25" x14ac:dyDescent="0.35">
      <c r="Q25" s="72"/>
      <c r="R25" s="72"/>
      <c r="S25" s="72"/>
      <c r="T25" s="72"/>
      <c r="U25" s="72"/>
      <c r="V25"/>
      <c r="W25"/>
      <c r="X25"/>
      <c r="Y25"/>
      <c r="Z25"/>
      <c r="AA25"/>
      <c r="AB25"/>
      <c r="AC25" s="70"/>
      <c r="AD25" s="70"/>
      <c r="AE25" s="70"/>
      <c r="AF25" s="70"/>
      <c r="AG25" s="70"/>
      <c r="AH25" s="70"/>
      <c r="AI25" s="70"/>
    </row>
    <row r="26" spans="13:35" ht="23.25" x14ac:dyDescent="0.35">
      <c r="Q26" s="75"/>
      <c r="R26" s="76"/>
      <c r="S26" s="72"/>
      <c r="T26" s="72"/>
      <c r="U26" s="72"/>
      <c r="V26"/>
      <c r="W26"/>
      <c r="X26"/>
      <c r="Y26"/>
      <c r="Z26"/>
      <c r="AA26"/>
      <c r="AB26"/>
      <c r="AC26" s="70"/>
      <c r="AD26" s="70"/>
      <c r="AE26" s="70"/>
      <c r="AF26" s="70"/>
      <c r="AG26" s="70"/>
      <c r="AH26" s="70"/>
      <c r="AI26" s="70"/>
    </row>
    <row r="27" spans="13:35" ht="23.25" customHeight="1" x14ac:dyDescent="0.35">
      <c r="Q27" s="72"/>
      <c r="R27" s="72"/>
      <c r="S27" s="72"/>
      <c r="T27" s="72"/>
      <c r="U27" s="72"/>
      <c r="V27" s="73"/>
      <c r="W27" s="73"/>
      <c r="X27"/>
      <c r="Y27"/>
      <c r="Z27"/>
      <c r="AA27"/>
      <c r="AB27"/>
      <c r="AC27" s="70"/>
      <c r="AD27" s="70"/>
      <c r="AE27" s="70"/>
      <c r="AF27" s="70"/>
      <c r="AG27" s="70"/>
      <c r="AH27" s="70"/>
      <c r="AI27" s="70"/>
    </row>
    <row r="28" spans="13:35" ht="23.25" customHeight="1" x14ac:dyDescent="0.35">
      <c r="Q28" s="72"/>
      <c r="R28" s="72"/>
      <c r="S28" s="72"/>
      <c r="T28" s="72"/>
      <c r="U28" s="72"/>
      <c r="V28" s="73"/>
      <c r="W28" s="73"/>
      <c r="X28"/>
      <c r="Y28"/>
      <c r="Z28"/>
      <c r="AA28"/>
      <c r="AB28"/>
      <c r="AC28" s="70"/>
      <c r="AD28" s="70"/>
      <c r="AE28" s="70"/>
      <c r="AF28" s="70"/>
      <c r="AG28" s="70"/>
      <c r="AH28" s="70"/>
      <c r="AI28" s="70"/>
    </row>
    <row r="29" spans="13:35" x14ac:dyDescent="0.25">
      <c r="Q29"/>
      <c r="R29"/>
      <c r="S29"/>
      <c r="T29"/>
      <c r="U29"/>
      <c r="V29"/>
      <c r="W29"/>
      <c r="X29"/>
      <c r="Y29"/>
      <c r="Z29"/>
      <c r="AA29"/>
      <c r="AB29"/>
      <c r="AC29" s="70"/>
      <c r="AD29" s="70"/>
      <c r="AE29" s="70"/>
      <c r="AF29" s="70"/>
      <c r="AG29" s="70"/>
      <c r="AH29" s="70"/>
      <c r="AI29" s="70"/>
    </row>
    <row r="30" spans="13:35" x14ac:dyDescent="0.25">
      <c r="Q30"/>
      <c r="R30"/>
      <c r="S30"/>
      <c r="T30"/>
      <c r="U30"/>
      <c r="V30"/>
      <c r="W30"/>
      <c r="X30"/>
      <c r="Y30"/>
      <c r="Z30"/>
      <c r="AA30"/>
      <c r="AB30"/>
      <c r="AC30" s="70"/>
      <c r="AD30" s="70"/>
      <c r="AE30" s="70"/>
      <c r="AF30" s="70"/>
      <c r="AG30" s="70"/>
      <c r="AH30" s="70"/>
      <c r="AI30" s="70"/>
    </row>
    <row r="31" spans="13:35" x14ac:dyDescent="0.25">
      <c r="Q31"/>
      <c r="R31"/>
      <c r="S31"/>
      <c r="T31"/>
      <c r="U31"/>
      <c r="V31"/>
      <c r="W31"/>
      <c r="X31"/>
      <c r="Y31"/>
      <c r="Z31"/>
      <c r="AA31"/>
      <c r="AB31"/>
      <c r="AC31" s="70"/>
      <c r="AD31" s="70"/>
      <c r="AE31" s="70"/>
      <c r="AF31" s="70"/>
      <c r="AG31" s="70"/>
      <c r="AH31" s="70"/>
      <c r="AI31" s="70"/>
    </row>
    <row r="32" spans="13:35" x14ac:dyDescent="0.25">
      <c r="Q32"/>
      <c r="R32"/>
      <c r="S32"/>
      <c r="T32"/>
      <c r="U32"/>
      <c r="V32"/>
      <c r="W32"/>
      <c r="X32"/>
      <c r="Y32"/>
      <c r="Z32"/>
      <c r="AA32"/>
      <c r="AB32"/>
      <c r="AC32" s="70"/>
      <c r="AD32" s="70"/>
      <c r="AE32" s="70"/>
      <c r="AF32" s="70"/>
      <c r="AG32" s="70"/>
      <c r="AH32" s="70"/>
      <c r="AI32" s="70"/>
    </row>
    <row r="33" spans="16:35" x14ac:dyDescent="0.25">
      <c r="Q33"/>
      <c r="R33"/>
      <c r="S33"/>
      <c r="T33"/>
      <c r="U33"/>
      <c r="V33"/>
      <c r="W33"/>
      <c r="X33"/>
      <c r="Y33"/>
      <c r="Z33"/>
      <c r="AA33"/>
      <c r="AB33"/>
      <c r="AC33" s="70"/>
      <c r="AD33" s="70"/>
      <c r="AE33" s="70"/>
      <c r="AF33" s="70"/>
      <c r="AG33" s="70"/>
      <c r="AH33" s="70"/>
      <c r="AI33" s="70"/>
    </row>
    <row r="34" spans="16:35" x14ac:dyDescent="0.25">
      <c r="Q34"/>
      <c r="R34"/>
      <c r="S34"/>
      <c r="T34"/>
      <c r="U34"/>
      <c r="V34"/>
      <c r="W34"/>
      <c r="X34"/>
      <c r="Y34"/>
      <c r="Z34"/>
      <c r="AA34"/>
      <c r="AB34"/>
      <c r="AC34" s="70"/>
      <c r="AD34" s="70"/>
      <c r="AE34" s="70"/>
      <c r="AF34" s="70"/>
      <c r="AG34" s="70"/>
      <c r="AH34" s="70"/>
      <c r="AI34" s="70"/>
    </row>
    <row r="35" spans="16:35" x14ac:dyDescent="0.25">
      <c r="T35" s="70"/>
      <c r="U35" s="70"/>
      <c r="V35" s="70"/>
      <c r="W35" s="70"/>
      <c r="X35" s="70"/>
      <c r="Y35" s="70"/>
      <c r="Z35" s="70"/>
      <c r="AA35" s="70"/>
      <c r="AB35" s="70"/>
      <c r="AC35" s="70"/>
      <c r="AD35" s="70"/>
      <c r="AE35" s="70"/>
      <c r="AF35" s="70"/>
      <c r="AG35" s="70"/>
      <c r="AH35" s="70"/>
      <c r="AI35" s="70"/>
    </row>
    <row r="36" spans="16:35" x14ac:dyDescent="0.25">
      <c r="T36" s="70"/>
      <c r="U36" s="70"/>
      <c r="V36" s="70"/>
      <c r="W36" s="70"/>
      <c r="X36" s="70"/>
      <c r="Y36" s="70"/>
      <c r="Z36" s="70"/>
      <c r="AA36" s="70"/>
      <c r="AB36" s="70"/>
      <c r="AC36" s="70"/>
      <c r="AD36" s="70"/>
      <c r="AE36" s="70"/>
      <c r="AF36" s="70"/>
      <c r="AG36" s="70"/>
      <c r="AH36" s="70"/>
      <c r="AI36" s="70"/>
    </row>
    <row r="37" spans="16:35" x14ac:dyDescent="0.25">
      <c r="T37" s="70"/>
      <c r="U37" s="70"/>
      <c r="V37" s="70"/>
      <c r="W37" s="70"/>
      <c r="X37" s="70"/>
      <c r="Y37" s="70"/>
      <c r="Z37" s="70"/>
      <c r="AA37" s="70"/>
      <c r="AB37" s="70"/>
      <c r="AC37" s="70"/>
      <c r="AD37" s="70"/>
      <c r="AE37" s="70"/>
      <c r="AF37" s="70"/>
      <c r="AG37" s="70"/>
      <c r="AH37" s="70"/>
      <c r="AI37" s="70"/>
    </row>
    <row r="40" spans="16:35" ht="26.25" x14ac:dyDescent="0.4">
      <c r="P40" s="77"/>
      <c r="Q40" s="77"/>
      <c r="R40" s="77"/>
      <c r="S40" s="77"/>
      <c r="T40" s="77"/>
      <c r="U40" s="77"/>
      <c r="V40" s="77"/>
      <c r="W40" s="77"/>
      <c r="X40" s="77"/>
      <c r="Y40" s="77"/>
      <c r="Z40" s="77"/>
      <c r="AA40" s="77"/>
      <c r="AB40" s="77"/>
      <c r="AC40" s="77"/>
    </row>
    <row r="41" spans="16:35" ht="26.25" x14ac:dyDescent="0.4">
      <c r="P41" s="77"/>
      <c r="Q41" s="77"/>
      <c r="R41" s="77"/>
      <c r="S41" s="77"/>
      <c r="T41" s="77"/>
      <c r="U41" s="77"/>
      <c r="V41" s="77"/>
      <c r="W41" s="77"/>
      <c r="X41" s="77"/>
      <c r="Y41" s="77"/>
      <c r="Z41" s="77"/>
      <c r="AA41" s="77"/>
      <c r="AB41" s="77"/>
      <c r="AC41" s="77"/>
    </row>
    <row r="42" spans="16:35" ht="26.25" x14ac:dyDescent="0.4">
      <c r="P42" s="77"/>
      <c r="Q42" s="77"/>
      <c r="R42" s="77"/>
      <c r="S42" s="77"/>
      <c r="T42" s="77"/>
      <c r="U42" s="77"/>
      <c r="V42" s="77"/>
      <c r="W42" s="77"/>
      <c r="X42" s="77"/>
      <c r="Y42" s="77"/>
      <c r="Z42" s="77"/>
      <c r="AA42" s="77"/>
      <c r="AB42" s="77"/>
      <c r="AC42" s="77"/>
    </row>
    <row r="43" spans="16:35" ht="26.25" x14ac:dyDescent="0.4">
      <c r="P43" s="77"/>
      <c r="Q43" s="77"/>
      <c r="R43" s="77"/>
      <c r="S43" s="77"/>
      <c r="T43" s="77"/>
      <c r="U43" s="77"/>
      <c r="V43" s="77"/>
      <c r="W43" s="77"/>
      <c r="X43" s="77"/>
      <c r="Y43" s="77"/>
      <c r="Z43" s="77"/>
      <c r="AA43" s="77"/>
      <c r="AB43" s="77"/>
      <c r="AC43" s="77"/>
    </row>
    <row r="44" spans="16:35" ht="26.25" x14ac:dyDescent="0.4">
      <c r="P44" s="77"/>
      <c r="Q44" s="77"/>
      <c r="R44" s="77"/>
      <c r="S44" s="77"/>
      <c r="T44" s="77"/>
      <c r="U44" s="77"/>
      <c r="V44" s="77"/>
      <c r="W44" s="77"/>
      <c r="X44" s="77"/>
      <c r="Y44" s="77"/>
      <c r="Z44" s="77"/>
      <c r="AA44" s="77"/>
      <c r="AB44" s="77"/>
      <c r="AC44" s="77"/>
    </row>
    <row r="45" spans="16:35" ht="26.25" x14ac:dyDescent="0.4">
      <c r="P45" s="77"/>
      <c r="Q45" s="77"/>
      <c r="R45" s="77"/>
      <c r="S45" s="77"/>
      <c r="T45" s="77"/>
      <c r="U45" s="77"/>
      <c r="V45" s="77"/>
      <c r="W45" s="77"/>
      <c r="X45" s="77"/>
      <c r="Y45" s="77"/>
      <c r="Z45" s="77"/>
      <c r="AA45" s="77"/>
      <c r="AB45" s="77"/>
      <c r="AC45" s="77"/>
    </row>
    <row r="46" spans="16:35" ht="26.25" x14ac:dyDescent="0.4">
      <c r="P46" s="77"/>
      <c r="Q46" s="77"/>
      <c r="R46" s="77"/>
      <c r="S46" s="77"/>
      <c r="T46" s="77"/>
      <c r="U46" s="77"/>
      <c r="V46" s="77"/>
      <c r="W46" s="77"/>
      <c r="X46" s="77"/>
      <c r="Y46" s="77"/>
      <c r="Z46" s="77"/>
      <c r="AA46" s="77"/>
      <c r="AB46" s="77"/>
      <c r="AC46" s="77"/>
    </row>
    <row r="47" spans="16:35" ht="26.25" x14ac:dyDescent="0.4">
      <c r="P47" s="77"/>
      <c r="Q47" s="77"/>
      <c r="R47" s="77"/>
      <c r="S47" s="77"/>
      <c r="T47" s="77"/>
      <c r="U47" s="77"/>
      <c r="V47" s="77"/>
      <c r="W47" s="77"/>
      <c r="X47" s="77"/>
      <c r="Y47" s="77"/>
      <c r="Z47" s="77"/>
      <c r="AA47" s="77"/>
      <c r="AB47" s="77"/>
      <c r="AC47" s="77"/>
    </row>
    <row r="48" spans="16:35" ht="26.25" x14ac:dyDescent="0.4">
      <c r="P48" s="77"/>
      <c r="Q48" s="77"/>
      <c r="R48" s="77"/>
      <c r="S48" s="77"/>
      <c r="T48" s="77"/>
      <c r="U48" s="77"/>
      <c r="V48" s="77"/>
      <c r="W48" s="77"/>
      <c r="X48" s="77"/>
      <c r="Y48" s="77"/>
      <c r="Z48" s="77"/>
      <c r="AA48" s="77"/>
      <c r="AB48" s="77"/>
      <c r="AC48" s="77"/>
    </row>
    <row r="49" spans="16:29" ht="26.25" x14ac:dyDescent="0.4">
      <c r="P49" s="77"/>
      <c r="Q49" s="77"/>
      <c r="R49" s="77"/>
      <c r="S49" s="77"/>
      <c r="T49" s="77"/>
      <c r="U49" s="77"/>
      <c r="V49" s="77"/>
      <c r="W49" s="77"/>
      <c r="X49" s="77"/>
      <c r="Y49" s="77"/>
      <c r="Z49" s="77"/>
      <c r="AA49" s="77"/>
      <c r="AB49" s="77"/>
      <c r="AC49" s="77"/>
    </row>
    <row r="50" spans="16:29" ht="26.25" x14ac:dyDescent="0.4">
      <c r="P50" s="77"/>
      <c r="Q50" s="77"/>
      <c r="R50" s="77"/>
      <c r="S50" s="77"/>
      <c r="T50" s="77"/>
      <c r="U50" s="77"/>
      <c r="V50" s="77"/>
      <c r="W50" s="77"/>
      <c r="X50" s="77"/>
      <c r="Y50" s="77"/>
      <c r="Z50" s="77"/>
      <c r="AA50" s="77"/>
      <c r="AB50" s="77"/>
      <c r="AC50" s="77"/>
    </row>
    <row r="51" spans="16:29" ht="26.25" x14ac:dyDescent="0.4">
      <c r="P51" s="77"/>
      <c r="Q51" s="77"/>
      <c r="R51" s="77"/>
      <c r="S51" s="77"/>
      <c r="T51" s="77"/>
      <c r="U51" s="77"/>
      <c r="V51" s="77"/>
      <c r="W51" s="77"/>
      <c r="X51" s="77"/>
      <c r="Y51" s="77"/>
      <c r="Z51" s="77"/>
      <c r="AA51" s="77"/>
      <c r="AB51" s="77"/>
      <c r="AC51" s="77"/>
    </row>
    <row r="52" spans="16:29" ht="26.25" x14ac:dyDescent="0.4">
      <c r="P52" s="77"/>
      <c r="Q52" s="77"/>
      <c r="R52" s="77"/>
      <c r="S52" s="77"/>
      <c r="T52" s="77"/>
      <c r="U52" s="77"/>
      <c r="V52" s="77"/>
      <c r="W52" s="77"/>
      <c r="X52" s="77"/>
      <c r="Y52" s="77"/>
      <c r="Z52" s="77"/>
      <c r="AA52" s="77"/>
      <c r="AB52" s="77"/>
      <c r="AC52" s="77"/>
    </row>
    <row r="53" spans="16:29" ht="26.25" x14ac:dyDescent="0.4">
      <c r="P53" s="77"/>
      <c r="Q53" s="77"/>
      <c r="R53" s="77"/>
      <c r="S53" s="77"/>
      <c r="T53" s="77"/>
      <c r="U53" s="77"/>
      <c r="V53" s="77"/>
      <c r="W53" s="77"/>
      <c r="X53" s="77"/>
      <c r="Y53" s="77"/>
      <c r="Z53" s="77"/>
      <c r="AA53" s="77"/>
      <c r="AB53" s="77"/>
      <c r="AC53" s="77"/>
    </row>
    <row r="54" spans="16:29" ht="26.25" x14ac:dyDescent="0.4">
      <c r="P54" s="77"/>
      <c r="Q54" s="77"/>
      <c r="R54" s="77"/>
      <c r="S54" s="77"/>
      <c r="T54" s="77"/>
      <c r="U54" s="77"/>
      <c r="V54" s="77"/>
      <c r="W54" s="77"/>
      <c r="X54" s="77"/>
      <c r="Y54" s="77"/>
      <c r="Z54" s="77"/>
      <c r="AA54" s="77"/>
      <c r="AB54" s="77"/>
      <c r="AC54" s="77"/>
    </row>
    <row r="55" spans="16:29" ht="26.25" x14ac:dyDescent="0.4">
      <c r="P55" s="77"/>
      <c r="Q55" s="77"/>
      <c r="R55" s="77"/>
      <c r="S55" s="77"/>
      <c r="T55" s="77"/>
      <c r="U55" s="77"/>
      <c r="V55" s="77"/>
      <c r="W55" s="77"/>
      <c r="X55" s="77"/>
      <c r="Y55" s="77"/>
      <c r="Z55" s="77"/>
      <c r="AA55" s="77"/>
      <c r="AB55" s="77"/>
      <c r="AC55" s="77"/>
    </row>
    <row r="56" spans="16:29" ht="26.25" x14ac:dyDescent="0.4">
      <c r="P56" s="77"/>
      <c r="Q56" s="58"/>
      <c r="R56" s="58"/>
      <c r="S56" s="58"/>
      <c r="T56" s="77"/>
      <c r="U56" s="77"/>
      <c r="V56" s="77"/>
      <c r="W56" s="77"/>
      <c r="X56" s="77"/>
      <c r="Y56" s="77"/>
      <c r="Z56" s="77"/>
      <c r="AA56" s="77"/>
      <c r="AB56" s="77"/>
      <c r="AC56" s="77"/>
    </row>
    <row r="57" spans="16:29" ht="26.25" x14ac:dyDescent="0.4">
      <c r="P57" s="77"/>
      <c r="Q57" s="58"/>
      <c r="R57" s="78"/>
      <c r="S57" s="58"/>
      <c r="T57" s="77"/>
      <c r="U57" s="77"/>
      <c r="V57" s="77"/>
      <c r="W57" s="77"/>
      <c r="X57" s="77"/>
      <c r="Y57" s="77"/>
      <c r="Z57" s="77"/>
      <c r="AA57" s="77"/>
      <c r="AB57" s="77"/>
      <c r="AC57" s="77"/>
    </row>
    <row r="58" spans="16:29" ht="26.25" x14ac:dyDescent="0.4">
      <c r="P58" s="77"/>
      <c r="Q58" s="58"/>
      <c r="R58" s="78"/>
      <c r="S58" s="58"/>
      <c r="T58" s="77"/>
      <c r="U58" s="77"/>
      <c r="V58" s="77"/>
      <c r="W58" s="77"/>
      <c r="X58" s="77"/>
      <c r="Y58" s="77"/>
      <c r="Z58" s="77"/>
      <c r="AA58" s="77"/>
      <c r="AB58" s="77"/>
      <c r="AC58" s="77"/>
    </row>
    <row r="59" spans="16:29" ht="26.25" x14ac:dyDescent="0.4">
      <c r="P59" s="77"/>
      <c r="Q59" s="77"/>
      <c r="R59" s="77"/>
      <c r="S59" s="77"/>
      <c r="T59" s="77"/>
      <c r="U59" s="77"/>
      <c r="V59" s="77"/>
      <c r="W59" s="77"/>
      <c r="X59" s="77"/>
      <c r="Y59" s="77"/>
      <c r="Z59" s="77"/>
      <c r="AA59" s="77"/>
      <c r="AB59" s="77"/>
      <c r="AC59" s="77"/>
    </row>
    <row r="60" spans="16:29" ht="26.25" x14ac:dyDescent="0.4">
      <c r="P60" s="77"/>
      <c r="Q60" s="77"/>
      <c r="R60" s="77"/>
      <c r="S60" s="77"/>
      <c r="T60" s="77"/>
      <c r="U60" s="77"/>
      <c r="V60" s="77"/>
      <c r="W60" s="77"/>
      <c r="X60" s="77"/>
      <c r="Y60" s="77"/>
      <c r="Z60" s="77"/>
      <c r="AA60" s="77"/>
      <c r="AB60" s="77"/>
      <c r="AC60" s="77"/>
    </row>
    <row r="61" spans="16:29" ht="26.25" x14ac:dyDescent="0.4">
      <c r="P61" s="77"/>
      <c r="Q61" s="77"/>
      <c r="R61" s="77"/>
      <c r="S61" s="77"/>
      <c r="T61" s="77"/>
      <c r="U61" s="77"/>
      <c r="V61" s="77"/>
      <c r="W61" s="77"/>
      <c r="X61" s="77"/>
      <c r="Y61" s="77"/>
      <c r="Z61" s="77"/>
      <c r="AA61" s="77"/>
      <c r="AB61" s="77"/>
      <c r="AC61" s="77"/>
    </row>
    <row r="62" spans="16:29" ht="26.25" x14ac:dyDescent="0.4">
      <c r="P62" s="77"/>
      <c r="Q62" s="77"/>
      <c r="R62" s="77"/>
      <c r="S62" s="77"/>
      <c r="T62" s="77"/>
      <c r="U62" s="77"/>
      <c r="V62" s="77"/>
      <c r="W62" s="77"/>
      <c r="X62" s="77"/>
      <c r="Y62" s="77"/>
      <c r="Z62" s="77"/>
      <c r="AA62" s="77"/>
      <c r="AB62" s="77"/>
      <c r="AC62" s="77"/>
    </row>
    <row r="67" spans="16:23" x14ac:dyDescent="0.25">
      <c r="P67" s="74"/>
    </row>
    <row r="68" spans="16:23" x14ac:dyDescent="0.25">
      <c r="P68" s="74"/>
    </row>
    <row r="69" spans="16:23" x14ac:dyDescent="0.25">
      <c r="P69" s="74"/>
    </row>
    <row r="73" spans="16:23" x14ac:dyDescent="0.25">
      <c r="Q73" s="79"/>
      <c r="R73" s="79"/>
      <c r="S73" s="79"/>
      <c r="T73" s="79"/>
      <c r="U73" s="79"/>
      <c r="V73" s="79"/>
      <c r="W73" s="79"/>
    </row>
    <row r="74" spans="16:23" x14ac:dyDescent="0.25">
      <c r="Q74" s="79"/>
      <c r="R74" s="79"/>
      <c r="S74" s="79"/>
      <c r="T74" s="79"/>
      <c r="U74" s="79"/>
      <c r="V74" s="79"/>
      <c r="W74" s="79"/>
    </row>
    <row r="79" spans="16:23" x14ac:dyDescent="0.25">
      <c r="Q79" s="79"/>
      <c r="R79" s="79"/>
      <c r="S79" s="79"/>
      <c r="T79" s="79"/>
      <c r="U79" s="79"/>
      <c r="V79" s="79"/>
      <c r="W79" s="79"/>
    </row>
    <row r="80" spans="16:23" x14ac:dyDescent="0.25">
      <c r="Q80" s="79"/>
      <c r="R80" s="79"/>
      <c r="S80" s="79"/>
      <c r="T80" s="79"/>
      <c r="U80" s="79"/>
      <c r="V80" s="79"/>
      <c r="W80" s="79"/>
    </row>
  </sheetData>
  <pageMargins left="0.7" right="0.7" top="0.75" bottom="0.75"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3D17-0CBC-40B2-8581-1D82223CDE86}">
  <sheetPr>
    <pageSetUpPr fitToPage="1"/>
  </sheetPr>
  <dimension ref="B12:AI80"/>
  <sheetViews>
    <sheetView zoomScale="80" zoomScaleNormal="80" workbookViewId="0"/>
  </sheetViews>
  <sheetFormatPr defaultColWidth="9.140625" defaultRowHeight="15" x14ac:dyDescent="0.25"/>
  <cols>
    <col min="1" max="9" width="9.140625" style="1"/>
    <col min="10" max="10" width="11.5703125" style="1" customWidth="1"/>
    <col min="11" max="11" width="12.42578125" style="1" customWidth="1"/>
    <col min="12" max="12" width="15.7109375" style="1" customWidth="1"/>
    <col min="13" max="15" width="9.140625" style="1"/>
    <col min="16" max="16" width="9.28515625" style="1" customWidth="1"/>
    <col min="17" max="17" width="8.140625" style="1" customWidth="1"/>
    <col min="18" max="20" width="9.140625" style="1"/>
    <col min="21" max="21" width="7.42578125" style="1" customWidth="1"/>
    <col min="22" max="22" width="8.140625" style="1" customWidth="1"/>
    <col min="23" max="16384" width="9.140625" style="1"/>
  </cols>
  <sheetData>
    <row r="12" spans="2:35" x14ac:dyDescent="0.25">
      <c r="B12" s="1" t="s">
        <v>24</v>
      </c>
    </row>
    <row r="13" spans="2:35" ht="26.25" x14ac:dyDescent="0.4">
      <c r="Q13" s="77"/>
      <c r="R13" s="77"/>
      <c r="S13" s="77"/>
      <c r="T13" s="77"/>
      <c r="U13" s="77"/>
      <c r="V13" s="77"/>
      <c r="W13" s="77"/>
      <c r="X13" s="77"/>
      <c r="Y13" s="77"/>
      <c r="Z13" s="77"/>
      <c r="AA13" s="77"/>
      <c r="AB13" s="77"/>
    </row>
    <row r="14" spans="2:35" ht="26.25" x14ac:dyDescent="0.4">
      <c r="Q14" s="77"/>
      <c r="R14" s="77"/>
      <c r="S14" s="77"/>
      <c r="T14" s="77"/>
      <c r="U14" s="77"/>
      <c r="V14" s="77"/>
      <c r="W14" s="77"/>
      <c r="X14" s="77"/>
      <c r="Y14" s="77"/>
      <c r="Z14" s="77"/>
      <c r="AA14" s="77"/>
      <c r="AB14" s="77"/>
      <c r="AC14" s="70"/>
      <c r="AD14" s="70"/>
      <c r="AE14" s="70"/>
      <c r="AF14" s="70"/>
      <c r="AG14" s="70"/>
      <c r="AH14" s="70"/>
      <c r="AI14" s="70"/>
    </row>
    <row r="15" spans="2:35" ht="26.25" x14ac:dyDescent="0.4">
      <c r="Q15" s="77"/>
      <c r="R15" s="77"/>
      <c r="S15" s="77"/>
      <c r="T15" s="77"/>
      <c r="U15" s="77"/>
      <c r="V15" s="77"/>
      <c r="W15" s="77"/>
      <c r="X15" s="77"/>
      <c r="Y15" s="77"/>
      <c r="Z15" s="77"/>
      <c r="AA15" s="77"/>
      <c r="AB15" s="77"/>
      <c r="AC15" s="70"/>
      <c r="AD15" s="70"/>
      <c r="AE15" s="70"/>
      <c r="AF15" s="70"/>
      <c r="AG15" s="70"/>
      <c r="AH15" s="70"/>
      <c r="AI15" s="70"/>
    </row>
    <row r="16" spans="2:35" ht="26.25" x14ac:dyDescent="0.4">
      <c r="Q16" s="77"/>
      <c r="R16" s="77"/>
      <c r="S16" s="77"/>
      <c r="T16" s="77"/>
      <c r="U16" s="77"/>
      <c r="V16" s="77"/>
      <c r="W16" s="77"/>
      <c r="X16" s="77"/>
      <c r="Y16" s="77"/>
      <c r="Z16" s="77"/>
      <c r="AA16" s="77"/>
      <c r="AB16" s="77"/>
      <c r="AC16" s="70"/>
      <c r="AD16" s="70"/>
      <c r="AE16" s="70"/>
      <c r="AF16" s="70"/>
      <c r="AG16" s="70"/>
      <c r="AH16" s="70"/>
      <c r="AI16" s="70"/>
    </row>
    <row r="17" spans="13:35" ht="26.25" x14ac:dyDescent="0.4">
      <c r="Q17" s="77"/>
      <c r="R17" s="77"/>
      <c r="S17" s="77"/>
      <c r="T17" s="77"/>
      <c r="U17" s="77"/>
      <c r="V17" s="77"/>
      <c r="W17" s="77"/>
      <c r="X17" s="77"/>
      <c r="Y17" s="77"/>
      <c r="Z17" s="77"/>
      <c r="AA17" s="77"/>
      <c r="AB17" s="77"/>
      <c r="AC17" s="70"/>
      <c r="AD17" s="70"/>
      <c r="AE17" s="70"/>
      <c r="AF17" s="70"/>
      <c r="AG17" s="70"/>
      <c r="AH17" s="70"/>
      <c r="AI17" s="70"/>
    </row>
    <row r="18" spans="13:35" ht="26.25" x14ac:dyDescent="0.4">
      <c r="Q18" s="77"/>
      <c r="R18" s="77"/>
      <c r="S18" s="77"/>
      <c r="T18" s="77"/>
      <c r="U18" s="77"/>
      <c r="V18" s="77"/>
      <c r="W18" s="77"/>
      <c r="X18" s="77"/>
      <c r="Y18" s="77"/>
      <c r="Z18" s="77"/>
      <c r="AA18" s="77"/>
      <c r="AB18" s="77"/>
      <c r="AC18" s="70"/>
      <c r="AD18" s="70"/>
      <c r="AE18" s="70"/>
      <c r="AF18" s="70"/>
      <c r="AG18" s="70"/>
      <c r="AH18" s="70"/>
      <c r="AI18" s="70"/>
    </row>
    <row r="19" spans="13:35" ht="26.25" x14ac:dyDescent="0.4">
      <c r="Q19" s="77"/>
      <c r="R19" s="77"/>
      <c r="S19" s="77"/>
      <c r="T19" s="77"/>
      <c r="U19" s="77"/>
      <c r="V19" s="77"/>
      <c r="W19" s="77"/>
      <c r="X19" s="77"/>
      <c r="Y19" s="77"/>
      <c r="Z19" s="77"/>
      <c r="AA19" s="77"/>
      <c r="AB19" s="77"/>
      <c r="AE19" s="70"/>
      <c r="AF19" s="70"/>
      <c r="AG19" s="70"/>
      <c r="AH19" s="70"/>
      <c r="AI19" s="70"/>
    </row>
    <row r="20" spans="13:35" ht="26.25" x14ac:dyDescent="0.4">
      <c r="Q20" s="77"/>
      <c r="R20" s="77"/>
      <c r="S20" s="77"/>
      <c r="T20" s="77"/>
      <c r="U20" s="77"/>
      <c r="V20" s="77"/>
      <c r="W20" s="77"/>
      <c r="X20" s="77"/>
      <c r="Y20" s="77"/>
      <c r="Z20" s="77"/>
      <c r="AA20" s="77"/>
      <c r="AB20" s="77"/>
      <c r="AC20" s="134">
        <f>9/60</f>
        <v>0.15</v>
      </c>
      <c r="AD20" s="134"/>
      <c r="AE20" s="70"/>
      <c r="AF20" s="70"/>
      <c r="AG20" s="70"/>
      <c r="AH20" s="70"/>
      <c r="AI20" s="70"/>
    </row>
    <row r="21" spans="13:35" ht="26.25" x14ac:dyDescent="0.4">
      <c r="Q21" s="77"/>
      <c r="R21" s="77"/>
      <c r="S21" s="77"/>
      <c r="T21" s="77"/>
      <c r="U21" s="77"/>
      <c r="V21" s="77"/>
      <c r="W21" s="77"/>
      <c r="X21" s="77"/>
      <c r="Y21" s="77"/>
      <c r="Z21" s="77"/>
      <c r="AA21" s="77"/>
      <c r="AB21" s="77"/>
      <c r="AC21" s="134"/>
      <c r="AD21" s="134"/>
      <c r="AE21" s="70"/>
      <c r="AF21" s="70"/>
      <c r="AG21" s="70"/>
      <c r="AH21" s="70"/>
      <c r="AI21" s="70"/>
    </row>
    <row r="22" spans="13:35" ht="23.25" customHeight="1" x14ac:dyDescent="0.4">
      <c r="Q22" s="77"/>
      <c r="R22" s="77"/>
      <c r="S22" s="77"/>
      <c r="T22" s="77"/>
      <c r="U22" s="77"/>
      <c r="V22" s="77"/>
      <c r="W22" s="77"/>
      <c r="X22" s="77"/>
      <c r="Y22" s="77"/>
      <c r="Z22" s="77"/>
      <c r="AA22" s="77"/>
      <c r="AB22" s="77"/>
      <c r="AC22" s="70"/>
      <c r="AD22" s="70"/>
      <c r="AE22" s="70"/>
      <c r="AF22" s="70"/>
      <c r="AG22" s="70"/>
      <c r="AH22" s="70"/>
      <c r="AI22" s="70"/>
    </row>
    <row r="23" spans="13:35" ht="23.25" customHeight="1" x14ac:dyDescent="0.4">
      <c r="Q23" s="77"/>
      <c r="R23" s="77"/>
      <c r="S23" s="77"/>
      <c r="T23" s="77"/>
      <c r="U23" s="77"/>
      <c r="V23" s="77"/>
      <c r="W23" s="77"/>
      <c r="X23" s="77"/>
      <c r="Y23" s="77"/>
      <c r="Z23" s="77"/>
      <c r="AA23" s="77"/>
      <c r="AB23" s="77"/>
      <c r="AC23" s="133">
        <f>1-EXP(-3*0.15)</f>
        <v>0.36237184837822667</v>
      </c>
      <c r="AD23" s="133"/>
      <c r="AE23" s="70"/>
      <c r="AF23" s="70"/>
      <c r="AG23" s="70"/>
      <c r="AH23" s="70"/>
      <c r="AI23" s="70"/>
    </row>
    <row r="24" spans="13:35" ht="26.25" x14ac:dyDescent="0.4">
      <c r="M24" s="74"/>
      <c r="Q24" s="77"/>
      <c r="R24" s="77"/>
      <c r="S24" s="77"/>
      <c r="T24" s="77"/>
      <c r="U24" s="77"/>
      <c r="V24" s="77"/>
      <c r="W24" s="77"/>
      <c r="X24" s="77"/>
      <c r="Y24" s="77"/>
      <c r="Z24" s="77"/>
      <c r="AA24" s="77"/>
      <c r="AB24" s="77"/>
      <c r="AC24" s="133"/>
      <c r="AD24" s="133"/>
      <c r="AE24" s="70"/>
      <c r="AF24" s="70"/>
      <c r="AG24" s="70"/>
      <c r="AH24" s="70"/>
      <c r="AI24" s="70"/>
    </row>
    <row r="25" spans="13:35" ht="26.25" x14ac:dyDescent="0.4">
      <c r="Q25" s="77"/>
      <c r="R25" s="77"/>
      <c r="S25" s="77"/>
      <c r="T25" s="77"/>
      <c r="U25" s="77"/>
      <c r="V25" s="77"/>
      <c r="W25" s="77"/>
      <c r="X25" s="77"/>
      <c r="Y25" s="77"/>
      <c r="Z25" s="77"/>
      <c r="AA25" s="77"/>
      <c r="AB25" s="77"/>
      <c r="AC25" s="70"/>
      <c r="AD25" s="70"/>
      <c r="AE25" s="70"/>
      <c r="AF25" s="70"/>
      <c r="AG25" s="70"/>
      <c r="AH25" s="70"/>
      <c r="AI25" s="70"/>
    </row>
    <row r="26" spans="13:35" ht="26.25" x14ac:dyDescent="0.4">
      <c r="Q26" s="77"/>
      <c r="R26" s="77"/>
      <c r="S26" s="77"/>
      <c r="T26" s="77"/>
      <c r="U26" s="77"/>
      <c r="V26" s="77"/>
      <c r="W26" s="77"/>
      <c r="X26" s="77"/>
      <c r="Y26" s="77"/>
      <c r="Z26" s="77"/>
      <c r="AE26" s="70"/>
      <c r="AF26" s="70"/>
      <c r="AG26" s="70"/>
      <c r="AH26" s="70"/>
      <c r="AI26" s="70"/>
    </row>
    <row r="27" spans="13:35" ht="23.25" customHeight="1" x14ac:dyDescent="0.4">
      <c r="Q27" s="77"/>
      <c r="R27" s="77"/>
      <c r="S27" s="77"/>
      <c r="T27" s="77"/>
      <c r="U27" s="77"/>
      <c r="V27" s="77"/>
      <c r="W27" s="77"/>
      <c r="X27" s="77"/>
      <c r="Y27" s="77"/>
      <c r="Z27" s="77"/>
      <c r="AE27" s="70"/>
      <c r="AF27" s="70"/>
      <c r="AG27" s="70"/>
      <c r="AH27" s="70"/>
      <c r="AI27" s="70"/>
    </row>
    <row r="28" spans="13:35" ht="23.25" customHeight="1" x14ac:dyDescent="0.4">
      <c r="Q28" s="77"/>
      <c r="R28" s="77"/>
      <c r="S28" s="77"/>
      <c r="T28" s="77"/>
      <c r="U28" s="77"/>
      <c r="V28" s="77"/>
      <c r="W28" s="77"/>
      <c r="X28" s="77"/>
      <c r="Y28" s="77"/>
      <c r="Z28" s="77"/>
      <c r="AA28" s="77"/>
      <c r="AB28" s="77"/>
      <c r="AC28" s="70"/>
      <c r="AD28" s="70"/>
      <c r="AE28" s="70"/>
      <c r="AF28" s="70"/>
      <c r="AG28" s="70"/>
      <c r="AH28" s="70"/>
      <c r="AI28" s="70"/>
    </row>
    <row r="29" spans="13:35" ht="26.25" x14ac:dyDescent="0.4">
      <c r="Q29" s="77"/>
      <c r="R29" s="77"/>
      <c r="S29" s="77"/>
      <c r="T29" s="77"/>
      <c r="U29" s="77"/>
      <c r="V29" s="77"/>
      <c r="W29" s="77"/>
      <c r="X29" s="77"/>
      <c r="Y29" s="77"/>
      <c r="Z29" s="77"/>
      <c r="AA29" s="77"/>
      <c r="AB29" s="70"/>
      <c r="AC29" s="70"/>
      <c r="AD29" s="70"/>
      <c r="AE29" s="70"/>
      <c r="AF29" s="70"/>
      <c r="AG29" s="70"/>
      <c r="AH29" s="70"/>
      <c r="AI29" s="70"/>
    </row>
    <row r="30" spans="13:35" ht="26.25" x14ac:dyDescent="0.4">
      <c r="Q30" s="77"/>
      <c r="R30" s="77"/>
      <c r="S30" s="77"/>
      <c r="T30" s="77"/>
      <c r="U30" s="77"/>
      <c r="V30" s="77"/>
      <c r="W30" s="77"/>
      <c r="X30" s="77"/>
      <c r="Y30" s="77"/>
      <c r="Z30" s="77"/>
      <c r="AA30" s="77"/>
      <c r="AB30" s="70"/>
      <c r="AC30" s="70"/>
      <c r="AD30" s="70"/>
      <c r="AE30" s="70"/>
      <c r="AF30" s="70"/>
      <c r="AG30" s="70"/>
      <c r="AH30" s="70"/>
      <c r="AI30" s="70"/>
    </row>
    <row r="31" spans="13:35" ht="25.9" customHeight="1" x14ac:dyDescent="0.4">
      <c r="Q31" s="77"/>
      <c r="R31" s="77"/>
      <c r="S31" s="77"/>
      <c r="T31" s="77"/>
      <c r="U31" s="77"/>
      <c r="V31" s="77"/>
      <c r="W31" s="77"/>
      <c r="X31" s="77"/>
      <c r="Y31" s="77"/>
      <c r="Z31" s="77"/>
      <c r="AA31" s="77"/>
      <c r="AB31" s="70"/>
      <c r="AC31" s="70"/>
      <c r="AD31" s="70"/>
      <c r="AE31" s="70"/>
      <c r="AF31" s="70"/>
      <c r="AG31" s="70"/>
      <c r="AH31" s="70"/>
      <c r="AI31" s="70"/>
    </row>
    <row r="32" spans="13:35" ht="25.9" customHeight="1" x14ac:dyDescent="0.4">
      <c r="Q32" s="77"/>
      <c r="R32" s="77"/>
      <c r="S32" s="77"/>
      <c r="T32" s="77"/>
      <c r="U32" s="77"/>
      <c r="V32" s="77"/>
      <c r="W32" s="77"/>
      <c r="X32" s="77"/>
      <c r="Y32" s="77"/>
      <c r="Z32" s="77"/>
      <c r="AA32" s="77"/>
      <c r="AB32" s="70"/>
      <c r="AC32" s="70"/>
      <c r="AD32" s="70"/>
      <c r="AE32" s="70"/>
      <c r="AF32" s="70"/>
      <c r="AG32" s="70"/>
      <c r="AH32" s="70"/>
      <c r="AI32" s="70"/>
    </row>
    <row r="33" spans="16:35" ht="26.25" x14ac:dyDescent="0.4">
      <c r="Q33" s="77"/>
      <c r="R33" s="77"/>
      <c r="S33" s="77"/>
      <c r="T33" s="77"/>
      <c r="U33" s="77"/>
      <c r="V33" s="77"/>
      <c r="W33" s="77"/>
      <c r="X33" s="77"/>
      <c r="Y33" s="77"/>
      <c r="Z33" s="77"/>
      <c r="AA33" s="77"/>
      <c r="AB33" s="70"/>
      <c r="AC33" s="70"/>
      <c r="AD33" s="70"/>
      <c r="AE33" s="70"/>
      <c r="AF33" s="70"/>
      <c r="AG33" s="70"/>
      <c r="AH33" s="70"/>
      <c r="AI33" s="70"/>
    </row>
    <row r="34" spans="16:35" ht="26.25" x14ac:dyDescent="0.4">
      <c r="Q34" s="77"/>
      <c r="R34" s="77"/>
      <c r="S34" s="77"/>
      <c r="T34" s="77"/>
      <c r="U34" s="77"/>
      <c r="V34" s="77"/>
      <c r="W34" s="77"/>
      <c r="X34" s="77"/>
      <c r="Y34" s="77"/>
      <c r="Z34" s="77"/>
      <c r="AA34" s="77"/>
      <c r="AB34" s="77"/>
      <c r="AC34" s="70"/>
      <c r="AD34" s="70"/>
      <c r="AE34" s="70"/>
      <c r="AF34" s="70"/>
      <c r="AG34" s="70"/>
      <c r="AH34" s="70"/>
      <c r="AI34" s="70"/>
    </row>
    <row r="35" spans="16:35" x14ac:dyDescent="0.25">
      <c r="T35" s="70"/>
      <c r="U35" s="70"/>
      <c r="V35" s="70"/>
      <c r="W35" s="70"/>
      <c r="X35" s="70"/>
      <c r="Y35" s="70"/>
      <c r="Z35" s="70"/>
      <c r="AA35" s="70"/>
      <c r="AB35" s="70"/>
      <c r="AC35" s="70"/>
      <c r="AD35" s="70"/>
      <c r="AE35" s="70"/>
      <c r="AF35" s="70"/>
      <c r="AG35" s="70"/>
      <c r="AH35" s="70"/>
      <c r="AI35" s="70"/>
    </row>
    <row r="36" spans="16:35" x14ac:dyDescent="0.25">
      <c r="T36" s="70"/>
      <c r="U36" s="70"/>
      <c r="V36" s="70"/>
      <c r="W36" s="70"/>
      <c r="X36" s="70"/>
      <c r="Y36" s="70"/>
      <c r="Z36" s="70"/>
      <c r="AA36" s="70"/>
      <c r="AB36" s="70"/>
      <c r="AC36" s="70"/>
      <c r="AD36" s="70"/>
      <c r="AE36" s="70"/>
      <c r="AF36" s="70"/>
      <c r="AG36" s="70"/>
      <c r="AH36" s="70"/>
      <c r="AI36" s="70"/>
    </row>
    <row r="37" spans="16:35" x14ac:dyDescent="0.25">
      <c r="T37" s="70"/>
      <c r="U37" s="70"/>
      <c r="V37" s="70"/>
      <c r="W37" s="70"/>
      <c r="X37" s="70"/>
      <c r="Y37" s="70"/>
      <c r="Z37" s="70"/>
      <c r="AA37" s="70"/>
      <c r="AB37" s="70"/>
      <c r="AC37" s="70"/>
      <c r="AD37" s="70"/>
      <c r="AE37" s="70"/>
      <c r="AF37" s="70"/>
      <c r="AG37" s="70"/>
      <c r="AH37" s="70"/>
      <c r="AI37" s="70"/>
    </row>
    <row r="40" spans="16:35" ht="26.25" x14ac:dyDescent="0.4">
      <c r="P40" s="77"/>
      <c r="Q40" s="77"/>
      <c r="R40" s="77"/>
      <c r="S40" s="77"/>
      <c r="T40" s="77"/>
      <c r="U40" s="77"/>
      <c r="V40" s="77"/>
      <c r="W40" s="77"/>
      <c r="X40" s="77"/>
      <c r="Y40" s="77"/>
      <c r="Z40" s="77"/>
      <c r="AA40" s="77"/>
      <c r="AB40" s="77"/>
      <c r="AC40" s="77"/>
    </row>
    <row r="41" spans="16:35" ht="26.25" x14ac:dyDescent="0.4">
      <c r="P41" s="77"/>
      <c r="Q41" s="77"/>
      <c r="R41" s="77"/>
      <c r="S41" s="77"/>
      <c r="T41" s="77"/>
      <c r="U41" s="77"/>
      <c r="V41" s="77"/>
      <c r="W41" s="77"/>
      <c r="X41" s="77"/>
      <c r="Y41" s="77"/>
      <c r="Z41" s="77"/>
      <c r="AA41" s="77"/>
      <c r="AB41" s="77"/>
      <c r="AC41" s="77"/>
    </row>
    <row r="42" spans="16:35" ht="26.25" x14ac:dyDescent="0.4">
      <c r="P42" s="77"/>
      <c r="Q42" s="77"/>
      <c r="R42" s="77"/>
      <c r="S42" s="77"/>
      <c r="T42" s="77"/>
      <c r="U42" s="77"/>
      <c r="V42" s="77"/>
      <c r="W42" s="77"/>
      <c r="X42" s="77"/>
      <c r="Y42" s="77"/>
      <c r="Z42" s="77"/>
      <c r="AA42" s="77"/>
      <c r="AB42" s="77"/>
      <c r="AC42" s="77"/>
    </row>
    <row r="43" spans="16:35" ht="26.25" x14ac:dyDescent="0.4">
      <c r="P43" s="77"/>
      <c r="Q43" s="77"/>
      <c r="R43" s="77"/>
      <c r="S43" s="77"/>
      <c r="T43" s="77"/>
      <c r="U43" s="77"/>
      <c r="V43" s="77"/>
      <c r="W43" s="77"/>
      <c r="X43" s="77"/>
      <c r="Y43" s="77"/>
      <c r="Z43" s="77"/>
      <c r="AA43" s="77"/>
      <c r="AB43" s="77"/>
      <c r="AC43" s="77"/>
    </row>
    <row r="44" spans="16:35" ht="26.25" x14ac:dyDescent="0.4">
      <c r="P44" s="77"/>
      <c r="Q44" s="77"/>
      <c r="R44" s="77"/>
      <c r="S44" s="77"/>
      <c r="T44" s="77"/>
      <c r="U44" s="77"/>
      <c r="V44" s="77"/>
      <c r="W44" s="77"/>
      <c r="X44" s="77"/>
      <c r="Y44" s="77"/>
      <c r="Z44" s="77"/>
      <c r="AA44" s="77"/>
      <c r="AB44" s="77"/>
      <c r="AC44" s="77"/>
    </row>
    <row r="45" spans="16:35" ht="26.25" x14ac:dyDescent="0.4">
      <c r="P45" s="77"/>
      <c r="Q45" s="77"/>
      <c r="R45" s="77"/>
      <c r="S45" s="77"/>
      <c r="T45" s="77"/>
      <c r="U45" s="77"/>
      <c r="V45" s="77"/>
      <c r="W45" s="77"/>
      <c r="X45" s="77"/>
      <c r="Y45" s="77"/>
      <c r="Z45" s="77"/>
      <c r="AA45" s="77"/>
      <c r="AB45" s="77"/>
      <c r="AC45" s="77"/>
    </row>
    <row r="46" spans="16:35" ht="26.25" x14ac:dyDescent="0.4">
      <c r="P46" s="77"/>
      <c r="Q46" s="77"/>
      <c r="R46" s="77"/>
      <c r="S46" s="77"/>
      <c r="T46" s="77"/>
      <c r="U46" s="77"/>
      <c r="V46" s="77"/>
      <c r="W46" s="77"/>
      <c r="X46" s="77"/>
      <c r="Y46" s="77"/>
      <c r="Z46" s="77"/>
      <c r="AA46" s="77"/>
      <c r="AB46" s="77"/>
      <c r="AC46" s="77"/>
    </row>
    <row r="47" spans="16:35" ht="26.25" x14ac:dyDescent="0.4">
      <c r="P47" s="77"/>
      <c r="Q47" s="77"/>
      <c r="R47" s="77"/>
      <c r="S47" s="77"/>
      <c r="T47" s="77"/>
      <c r="U47" s="77"/>
      <c r="V47" s="77"/>
      <c r="W47" s="77"/>
      <c r="X47" s="77"/>
      <c r="Y47" s="77"/>
      <c r="Z47" s="77"/>
      <c r="AA47" s="77"/>
      <c r="AB47" s="77"/>
      <c r="AC47" s="77"/>
    </row>
    <row r="48" spans="16:35" ht="26.25" x14ac:dyDescent="0.4">
      <c r="P48" s="77"/>
      <c r="Q48" s="77"/>
      <c r="R48" s="77"/>
      <c r="S48" s="77"/>
      <c r="T48" s="77"/>
      <c r="U48" s="77"/>
      <c r="V48" s="77"/>
      <c r="W48" s="77"/>
      <c r="X48" s="77"/>
      <c r="Y48" s="77"/>
      <c r="Z48" s="77"/>
      <c r="AA48" s="77"/>
      <c r="AB48" s="77"/>
      <c r="AC48" s="77"/>
    </row>
    <row r="49" spans="16:29" ht="26.25" x14ac:dyDescent="0.4">
      <c r="P49" s="77"/>
      <c r="Q49" s="77"/>
      <c r="R49" s="77"/>
      <c r="S49" s="77"/>
      <c r="T49" s="77"/>
      <c r="U49" s="77"/>
      <c r="V49" s="77"/>
      <c r="W49" s="77"/>
      <c r="X49" s="77"/>
      <c r="Y49" s="77"/>
      <c r="Z49" s="77"/>
      <c r="AA49" s="77"/>
      <c r="AB49" s="77"/>
      <c r="AC49" s="77"/>
    </row>
    <row r="50" spans="16:29" ht="26.25" x14ac:dyDescent="0.4">
      <c r="P50" s="77"/>
      <c r="Q50" s="77"/>
      <c r="R50" s="77"/>
      <c r="S50" s="77"/>
      <c r="T50" s="77"/>
      <c r="U50" s="77"/>
      <c r="V50" s="77"/>
      <c r="W50" s="77"/>
      <c r="X50" s="77"/>
      <c r="Y50" s="77"/>
      <c r="Z50" s="77"/>
      <c r="AA50" s="77"/>
      <c r="AB50" s="77"/>
      <c r="AC50" s="77"/>
    </row>
    <row r="51" spans="16:29" ht="26.25" x14ac:dyDescent="0.4">
      <c r="P51" s="77"/>
      <c r="Q51" s="77"/>
      <c r="R51" s="77"/>
      <c r="S51" s="77"/>
      <c r="T51" s="77"/>
      <c r="U51" s="77"/>
      <c r="V51" s="77"/>
      <c r="W51" s="77"/>
      <c r="X51" s="77"/>
      <c r="Y51" s="77"/>
      <c r="Z51" s="77"/>
      <c r="AA51" s="77"/>
      <c r="AB51" s="77"/>
      <c r="AC51" s="77"/>
    </row>
    <row r="52" spans="16:29" ht="26.25" x14ac:dyDescent="0.4">
      <c r="P52" s="77"/>
      <c r="Q52" s="77"/>
      <c r="R52" s="77"/>
      <c r="S52" s="77"/>
      <c r="T52" s="77"/>
      <c r="U52" s="77"/>
      <c r="V52" s="77"/>
      <c r="W52" s="77"/>
      <c r="X52" s="77"/>
      <c r="Y52" s="77"/>
      <c r="Z52" s="77"/>
      <c r="AA52" s="77"/>
      <c r="AB52" s="77"/>
      <c r="AC52" s="77"/>
    </row>
    <row r="53" spans="16:29" ht="26.25" x14ac:dyDescent="0.4">
      <c r="P53" s="77"/>
      <c r="Q53" s="77"/>
      <c r="R53" s="77"/>
      <c r="S53" s="77"/>
      <c r="T53" s="77"/>
      <c r="U53" s="77"/>
      <c r="V53" s="77"/>
      <c r="W53" s="77"/>
      <c r="X53" s="77"/>
      <c r="Y53" s="77"/>
      <c r="Z53" s="77"/>
      <c r="AA53" s="77"/>
      <c r="AB53" s="77"/>
      <c r="AC53" s="77"/>
    </row>
    <row r="54" spans="16:29" ht="26.25" x14ac:dyDescent="0.4">
      <c r="P54" s="77"/>
      <c r="Q54" s="77"/>
      <c r="R54" s="77"/>
      <c r="S54" s="77"/>
      <c r="T54" s="77"/>
      <c r="U54" s="77"/>
      <c r="V54" s="77"/>
      <c r="W54" s="77"/>
      <c r="X54" s="77"/>
      <c r="Y54" s="77"/>
      <c r="Z54" s="77"/>
      <c r="AA54" s="77"/>
      <c r="AB54" s="77"/>
      <c r="AC54" s="77"/>
    </row>
    <row r="55" spans="16:29" ht="26.25" x14ac:dyDescent="0.4">
      <c r="P55" s="77"/>
      <c r="Q55" s="77"/>
      <c r="R55" s="77"/>
      <c r="S55" s="77"/>
      <c r="T55" s="77"/>
      <c r="U55" s="77"/>
      <c r="V55" s="77"/>
      <c r="W55" s="77"/>
      <c r="X55" s="77"/>
      <c r="Y55" s="77"/>
      <c r="Z55" s="77"/>
      <c r="AA55" s="77"/>
      <c r="AB55" s="77"/>
      <c r="AC55" s="77"/>
    </row>
    <row r="56" spans="16:29" ht="26.25" x14ac:dyDescent="0.4">
      <c r="P56" s="77"/>
      <c r="Q56" s="58"/>
      <c r="R56" s="58"/>
      <c r="S56" s="58"/>
      <c r="T56" s="77"/>
      <c r="U56" s="77"/>
      <c r="V56" s="77"/>
      <c r="W56" s="77"/>
      <c r="X56" s="77"/>
      <c r="Y56" s="77"/>
      <c r="Z56" s="77"/>
      <c r="AA56" s="77"/>
      <c r="AB56" s="77"/>
      <c r="AC56" s="77"/>
    </row>
    <row r="57" spans="16:29" ht="26.25" x14ac:dyDescent="0.4">
      <c r="P57" s="77"/>
      <c r="Q57" s="58"/>
      <c r="R57" s="78"/>
      <c r="S57" s="58"/>
      <c r="T57" s="77"/>
      <c r="U57" s="77"/>
      <c r="V57" s="77"/>
      <c r="W57" s="77"/>
      <c r="X57" s="77"/>
      <c r="Y57" s="77"/>
      <c r="Z57" s="77"/>
      <c r="AA57" s="77"/>
      <c r="AB57" s="77"/>
      <c r="AC57" s="77"/>
    </row>
    <row r="58" spans="16:29" ht="26.25" x14ac:dyDescent="0.4">
      <c r="P58" s="77"/>
      <c r="Q58" s="58"/>
      <c r="R58" s="78"/>
      <c r="S58" s="58"/>
      <c r="T58" s="77"/>
      <c r="U58" s="77"/>
      <c r="V58" s="77"/>
      <c r="W58" s="77"/>
      <c r="X58" s="77"/>
      <c r="Y58" s="77"/>
      <c r="Z58" s="77"/>
      <c r="AA58" s="77"/>
      <c r="AB58" s="77"/>
      <c r="AC58" s="77"/>
    </row>
    <row r="59" spans="16:29" ht="26.25" x14ac:dyDescent="0.4">
      <c r="P59" s="77"/>
      <c r="Q59" s="77"/>
      <c r="R59" s="77"/>
      <c r="S59" s="77"/>
      <c r="T59" s="77"/>
      <c r="U59" s="77"/>
      <c r="V59" s="77"/>
      <c r="W59" s="77"/>
      <c r="X59" s="77"/>
      <c r="Y59" s="77"/>
      <c r="Z59" s="77"/>
      <c r="AA59" s="77"/>
      <c r="AB59" s="77"/>
      <c r="AC59" s="77"/>
    </row>
    <row r="60" spans="16:29" ht="26.25" x14ac:dyDescent="0.4">
      <c r="P60" s="77"/>
      <c r="Q60" s="77"/>
      <c r="R60" s="77"/>
      <c r="S60" s="77"/>
      <c r="T60" s="77"/>
      <c r="U60" s="77"/>
      <c r="V60" s="77"/>
      <c r="W60" s="77"/>
      <c r="X60" s="77"/>
      <c r="Y60" s="77"/>
      <c r="Z60" s="77"/>
      <c r="AA60" s="77"/>
      <c r="AB60" s="77"/>
      <c r="AC60" s="77"/>
    </row>
    <row r="61" spans="16:29" ht="26.25" x14ac:dyDescent="0.4">
      <c r="P61" s="77"/>
      <c r="Q61" s="77"/>
      <c r="R61" s="77"/>
      <c r="S61" s="77"/>
      <c r="T61" s="77"/>
      <c r="U61" s="77"/>
      <c r="V61" s="77"/>
      <c r="W61" s="77"/>
      <c r="X61" s="77"/>
      <c r="Y61" s="77"/>
      <c r="Z61" s="77"/>
      <c r="AA61" s="77"/>
      <c r="AB61" s="77"/>
      <c r="AC61" s="77"/>
    </row>
    <row r="62" spans="16:29" ht="26.25" x14ac:dyDescent="0.4">
      <c r="P62" s="77"/>
      <c r="Q62" s="77"/>
      <c r="R62" s="77"/>
      <c r="S62" s="77"/>
      <c r="T62" s="77"/>
      <c r="U62" s="77"/>
      <c r="V62" s="77"/>
      <c r="W62" s="77"/>
      <c r="X62" s="77"/>
      <c r="Y62" s="77"/>
      <c r="Z62" s="77"/>
      <c r="AA62" s="77"/>
      <c r="AB62" s="77"/>
      <c r="AC62" s="77"/>
    </row>
    <row r="67" spans="16:23" x14ac:dyDescent="0.25">
      <c r="P67" s="74"/>
    </row>
    <row r="68" spans="16:23" x14ac:dyDescent="0.25">
      <c r="P68" s="74"/>
    </row>
    <row r="69" spans="16:23" x14ac:dyDescent="0.25">
      <c r="P69" s="74"/>
    </row>
    <row r="73" spans="16:23" x14ac:dyDescent="0.25">
      <c r="Q73" s="79"/>
      <c r="R73" s="79"/>
      <c r="S73" s="79"/>
      <c r="T73" s="79"/>
      <c r="U73" s="79"/>
      <c r="V73" s="79"/>
      <c r="W73" s="79"/>
    </row>
    <row r="74" spans="16:23" x14ac:dyDescent="0.25">
      <c r="Q74" s="79"/>
      <c r="R74" s="79"/>
      <c r="S74" s="79"/>
      <c r="T74" s="79"/>
      <c r="U74" s="79"/>
      <c r="V74" s="79"/>
      <c r="W74" s="79"/>
    </row>
    <row r="79" spans="16:23" x14ac:dyDescent="0.25">
      <c r="Q79" s="79"/>
      <c r="R79" s="79"/>
      <c r="S79" s="79"/>
      <c r="T79" s="79"/>
      <c r="U79" s="79"/>
      <c r="V79" s="79"/>
      <c r="W79" s="79"/>
    </row>
    <row r="80" spans="16:23" x14ac:dyDescent="0.25">
      <c r="Q80" s="79"/>
      <c r="R80" s="79"/>
      <c r="S80" s="79"/>
      <c r="T80" s="79"/>
      <c r="U80" s="79"/>
      <c r="V80" s="79"/>
      <c r="W80" s="79"/>
    </row>
  </sheetData>
  <mergeCells count="2">
    <mergeCell ref="AC23:AD24"/>
    <mergeCell ref="AC20:AD21"/>
  </mergeCells>
  <pageMargins left="0.7" right="0.7" top="0.75" bottom="0.75" header="0.3" footer="0.3"/>
  <pageSetup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10 (2)</vt:lpstr>
      <vt:lpstr>10</vt:lpstr>
      <vt:lpstr>Calculator 9</vt:lpstr>
      <vt:lpstr>9 (2)</vt:lpstr>
      <vt:lpstr>9</vt:lpstr>
      <vt:lpstr>8 (2)</vt:lpstr>
      <vt:lpstr>8</vt:lpstr>
      <vt:lpstr>7 (2)</vt:lpstr>
      <vt:lpstr>7</vt:lpstr>
      <vt:lpstr>6 (2)</vt:lpstr>
      <vt:lpstr>6</vt:lpstr>
      <vt:lpstr>5 (2)</vt:lpstr>
      <vt:lpstr>5</vt:lpstr>
      <vt:lpstr>4 (2)</vt:lpstr>
      <vt:lpstr>4</vt:lpstr>
      <vt:lpstr>3 (2)</vt:lpstr>
      <vt:lpstr>3</vt:lpstr>
      <vt:lpstr>2 (2)</vt:lpstr>
      <vt:lpstr>2</vt:lpstr>
      <vt:lpstr>1 (2)</vt:lpstr>
      <vt:lpstr>1</vt:lpstr>
      <vt:lpstr>FirstPage</vt:lpstr>
      <vt:lpstr>Content 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cp:lastPrinted>2022-11-09T22:09:59Z</cp:lastPrinted>
  <dcterms:created xsi:type="dcterms:W3CDTF">2014-10-23T14:45:36Z</dcterms:created>
  <dcterms:modified xsi:type="dcterms:W3CDTF">2023-03-01T21:05:06Z</dcterms:modified>
</cp:coreProperties>
</file>