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M 302 F20\"/>
    </mc:Choice>
  </mc:AlternateContent>
  <xr:revisionPtr revIDLastSave="0" documentId="8_{085B76D4-72E8-462B-A0BD-B3A11DD6EFB2}" xr6:coauthVersionLast="45" xr6:coauthVersionMax="45" xr10:uidLastSave="{00000000-0000-0000-0000-000000000000}"/>
  <bookViews>
    <workbookView showSheetTabs="0" xWindow="-120" yWindow="-120" windowWidth="21240" windowHeight="15390" firstSheet="1" xr2:uid="{885D87A4-EA5A-40A1-B40A-BB9EFB247819}"/>
  </bookViews>
  <sheets>
    <sheet name="First Page" sheetId="3" r:id="rId1"/>
    <sheet name="Content" sheetId="4" r:id="rId2"/>
    <sheet name="Check Problem 1" sheetId="2" r:id="rId3"/>
    <sheet name="Problem 1" sheetId="1" r:id="rId4"/>
    <sheet name="Check Problem 3" sheetId="8" r:id="rId5"/>
    <sheet name="Table" sheetId="9" r:id="rId6"/>
    <sheet name="Problem 3" sheetId="5" r:id="rId7"/>
    <sheet name="Problem 2" sheetId="6" r:id="rId8"/>
    <sheet name="Check Problem 2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9" i="9" l="1"/>
  <c r="Z39" i="8"/>
  <c r="Z35" i="8"/>
  <c r="Z30" i="8"/>
  <c r="AB28" i="8" s="1"/>
  <c r="Z25" i="8"/>
  <c r="AB13" i="8"/>
  <c r="Z13" i="8"/>
  <c r="J31" i="7"/>
  <c r="J22" i="7"/>
  <c r="J23" i="7" s="1"/>
  <c r="X18" i="2"/>
  <c r="J24" i="7" l="1"/>
  <c r="L23" i="7"/>
  <c r="L22" i="7"/>
  <c r="J25" i="7" l="1"/>
  <c r="L24" i="7"/>
  <c r="J29" i="7" l="1"/>
  <c r="L25" i="7"/>
</calcChain>
</file>

<file path=xl/sharedStrings.xml><?xml version="1.0" encoding="utf-8"?>
<sst xmlns="http://schemas.openxmlformats.org/spreadsheetml/2006/main" count="34" uniqueCount="21">
  <si>
    <t xml:space="preserve"> </t>
  </si>
  <si>
    <t>Supply Chain</t>
  </si>
  <si>
    <t>Pays the Node Below</t>
  </si>
  <si>
    <t>Required % Mark-up</t>
  </si>
  <si>
    <t>Nodes</t>
  </si>
  <si>
    <t>Consumer</t>
  </si>
  <si>
    <t>Retailer</t>
  </si>
  <si>
    <t>Wholesaler</t>
  </si>
  <si>
    <t>Exporter</t>
  </si>
  <si>
    <t>Manufacturer</t>
  </si>
  <si>
    <t>Cost of the B of M</t>
  </si>
  <si>
    <t>1 Supplier</t>
  </si>
  <si>
    <t>2 Suppliers</t>
  </si>
  <si>
    <t>Buys for</t>
  </si>
  <si>
    <t xml:space="preserve">Sells for </t>
  </si>
  <si>
    <t>Lookup</t>
  </si>
  <si>
    <t>Current Gross Profit</t>
  </si>
  <si>
    <t>Sales Increase Needed to Earn Some Gross Profit as Before Price Cut</t>
  </si>
  <si>
    <t>Expected Price Cut</t>
  </si>
  <si>
    <t>At intersection of price cut row and current gross profit column find percentage increase in unit sales required to maintain the same absolute gross profit as before the price cut.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</si>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</sst>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24"/>
      <color rgb="FFC00000"/>
      <name val="Calibri"/>
      <family val="2"/>
      <scheme val="minor"/>
    </font>
    <font>
      <sz val="18"/>
      <color theme="1"/>
      <name val="Lucida Bright"/>
      <family val="1"/>
    </font>
    <font>
      <sz val="11"/>
      <color theme="1"/>
      <name val="Lucida Bright"/>
      <family val="1"/>
    </font>
    <font>
      <b/>
      <sz val="20"/>
      <color theme="2" tint="-9.9978637043366805E-2"/>
      <name val="Calibri"/>
      <family val="2"/>
    </font>
    <font>
      <sz val="11"/>
      <color theme="2" tint="-0.249977111117893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theme="2"/>
      <name val="Lucida Bright"/>
      <family val="1"/>
    </font>
    <font>
      <b/>
      <sz val="18"/>
      <color theme="5" tint="-0.249977111117893"/>
      <name val="Lucida Bright"/>
      <family val="1"/>
    </font>
    <font>
      <b/>
      <sz val="18"/>
      <color rgb="FFFFFF00"/>
      <name val="Lucida Bright"/>
      <family val="1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FF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Lucida Bright"/>
      <family val="1"/>
    </font>
    <font>
      <b/>
      <sz val="11"/>
      <color theme="0"/>
      <name val="Lucida Bright"/>
      <family val="1"/>
    </font>
    <font>
      <b/>
      <sz val="14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00"/>
      <name val="Lucida Bright"/>
      <family val="1"/>
    </font>
    <font>
      <sz val="11"/>
      <color theme="1"/>
      <name val="FrankRuehl"/>
      <family val="2"/>
      <charset val="177"/>
    </font>
    <font>
      <sz val="16"/>
      <color theme="1"/>
      <name val="Lucida Bright"/>
      <family val="1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98">
    <xf numFmtId="0" fontId="0" fillId="0" borderId="0" xfId="0"/>
    <xf numFmtId="0" fontId="3" fillId="2" borderId="0" xfId="0" applyFont="1" applyFill="1"/>
    <xf numFmtId="0" fontId="0" fillId="2" borderId="0" xfId="0" applyFill="1"/>
    <xf numFmtId="164" fontId="4" fillId="3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0" fontId="0" fillId="4" borderId="0" xfId="0" applyFill="1"/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6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5" fontId="5" fillId="7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65" fontId="11" fillId="8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1" fillId="8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65" fontId="12" fillId="9" borderId="1" xfId="0" applyNumberFormat="1" applyFont="1" applyFill="1" applyBorder="1" applyAlignment="1" applyProtection="1">
      <alignment horizontal="center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/>
    </xf>
    <xf numFmtId="165" fontId="12" fillId="10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3" fontId="13" fillId="2" borderId="0" xfId="0" applyNumberFormat="1" applyFont="1" applyFill="1" applyAlignment="1">
      <alignment horizontal="center" vertical="center" wrapText="1"/>
    </xf>
    <xf numFmtId="4" fontId="15" fillId="3" borderId="4" xfId="0" applyNumberFormat="1" applyFont="1" applyFill="1" applyBorder="1" applyAlignment="1">
      <alignment horizontal="center" vertical="center"/>
    </xf>
    <xf numFmtId="4" fontId="15" fillId="3" borderId="9" xfId="0" applyNumberFormat="1" applyFont="1" applyFill="1" applyBorder="1" applyAlignment="1">
      <alignment horizontal="center" vertical="center"/>
    </xf>
    <xf numFmtId="4" fontId="15" fillId="3" borderId="0" xfId="0" applyNumberFormat="1" applyFont="1" applyFill="1" applyAlignment="1">
      <alignment horizontal="center" vertical="center"/>
    </xf>
    <xf numFmtId="4" fontId="15" fillId="3" borderId="10" xfId="0" applyNumberFormat="1" applyFont="1" applyFill="1" applyBorder="1" applyAlignment="1">
      <alignment horizontal="center" vertical="center"/>
    </xf>
    <xf numFmtId="4" fontId="15" fillId="3" borderId="5" xfId="0" applyNumberFormat="1" applyFont="1" applyFill="1" applyBorder="1" applyAlignment="1">
      <alignment horizontal="center" vertical="center"/>
    </xf>
    <xf numFmtId="4" fontId="14" fillId="3" borderId="4" xfId="1" applyNumberFormat="1" applyFill="1" applyBorder="1" applyAlignment="1">
      <alignment horizontal="center" vertical="center"/>
    </xf>
    <xf numFmtId="4" fontId="14" fillId="3" borderId="5" xfId="1" applyNumberFormat="1" applyFill="1" applyBorder="1" applyAlignment="1">
      <alignment horizontal="center" vertical="center"/>
    </xf>
    <xf numFmtId="4" fontId="14" fillId="2" borderId="0" xfId="1" applyNumberFormat="1" applyFill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3" fontId="15" fillId="3" borderId="10" xfId="0" applyNumberFormat="1" applyFont="1" applyFill="1" applyBorder="1" applyAlignment="1">
      <alignment horizontal="center" vertical="center"/>
    </xf>
    <xf numFmtId="3" fontId="15" fillId="3" borderId="5" xfId="0" applyNumberFormat="1" applyFont="1" applyFill="1" applyBorder="1" applyAlignment="1">
      <alignment horizontal="center" vertical="center"/>
    </xf>
    <xf numFmtId="3" fontId="15" fillId="3" borderId="11" xfId="0" applyNumberFormat="1" applyFont="1" applyFill="1" applyBorder="1" applyAlignment="1">
      <alignment horizontal="center" vertical="center"/>
    </xf>
    <xf numFmtId="3" fontId="15" fillId="3" borderId="12" xfId="0" applyNumberFormat="1" applyFont="1" applyFill="1" applyBorder="1" applyAlignment="1">
      <alignment horizontal="center" vertical="center"/>
    </xf>
    <xf numFmtId="3" fontId="15" fillId="3" borderId="9" xfId="0" applyNumberFormat="1" applyFont="1" applyFill="1" applyBorder="1" applyAlignment="1">
      <alignment horizontal="center" vertical="center"/>
    </xf>
    <xf numFmtId="3" fontId="15" fillId="3" borderId="13" xfId="0" applyNumberFormat="1" applyFont="1" applyFill="1" applyBorder="1" applyAlignment="1">
      <alignment horizontal="center" vertical="center"/>
    </xf>
    <xf numFmtId="3" fontId="15" fillId="3" borderId="14" xfId="0" applyNumberFormat="1" applyFont="1" applyFill="1" applyBorder="1" applyAlignment="1">
      <alignment horizontal="center" vertical="center"/>
    </xf>
    <xf numFmtId="3" fontId="15" fillId="3" borderId="15" xfId="0" applyNumberFormat="1" applyFont="1" applyFill="1" applyBorder="1" applyAlignment="1">
      <alignment horizontal="center" vertical="center"/>
    </xf>
    <xf numFmtId="3" fontId="16" fillId="11" borderId="4" xfId="0" applyNumberFormat="1" applyFont="1" applyFill="1" applyBorder="1" applyAlignment="1">
      <alignment horizontal="center" vertical="center"/>
    </xf>
    <xf numFmtId="3" fontId="16" fillId="11" borderId="10" xfId="0" applyNumberFormat="1" applyFont="1" applyFill="1" applyBorder="1" applyAlignment="1">
      <alignment horizontal="center" vertical="center"/>
    </xf>
    <xf numFmtId="3" fontId="16" fillId="11" borderId="5" xfId="0" applyNumberFormat="1" applyFont="1" applyFill="1" applyBorder="1" applyAlignment="1">
      <alignment horizontal="center" vertical="center"/>
    </xf>
    <xf numFmtId="3" fontId="17" fillId="3" borderId="4" xfId="0" applyNumberFormat="1" applyFont="1" applyFill="1" applyBorder="1" applyAlignment="1">
      <alignment horizontal="center" vertical="center"/>
    </xf>
    <xf numFmtId="3" fontId="17" fillId="3" borderId="10" xfId="0" applyNumberFormat="1" applyFont="1" applyFill="1" applyBorder="1" applyAlignment="1">
      <alignment horizontal="center" vertical="center"/>
    </xf>
    <xf numFmtId="3" fontId="17" fillId="3" borderId="5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8" fillId="12" borderId="0" xfId="0" applyFont="1" applyFill="1" applyAlignment="1">
      <alignment horizontal="center"/>
    </xf>
    <xf numFmtId="0" fontId="19" fillId="13" borderId="8" xfId="0" applyFont="1" applyFill="1" applyBorder="1" applyAlignment="1">
      <alignment horizontal="center"/>
    </xf>
    <xf numFmtId="0" fontId="0" fillId="4" borderId="1" xfId="0" applyFill="1" applyBorder="1"/>
    <xf numFmtId="9" fontId="0" fillId="3" borderId="1" xfId="0" applyNumberFormat="1" applyFill="1" applyBorder="1" applyAlignment="1">
      <alignment horizontal="center" vertical="center"/>
    </xf>
    <xf numFmtId="0" fontId="19" fillId="13" borderId="13" xfId="0" applyFont="1" applyFill="1" applyBorder="1" applyAlignment="1">
      <alignment horizontal="center" vertical="center" textRotation="255"/>
    </xf>
    <xf numFmtId="9" fontId="6" fillId="3" borderId="1" xfId="0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0" fontId="6" fillId="4" borderId="1" xfId="0" applyNumberFormat="1" applyFont="1" applyFill="1" applyBorder="1"/>
    <xf numFmtId="0" fontId="1" fillId="4" borderId="0" xfId="0" applyFont="1" applyFill="1"/>
    <xf numFmtId="0" fontId="20" fillId="4" borderId="0" xfId="0" applyFont="1" applyFill="1" applyAlignment="1">
      <alignment horizontal="center" vertical="center"/>
    </xf>
    <xf numFmtId="1" fontId="2" fillId="4" borderId="0" xfId="0" applyNumberFormat="1" applyFont="1" applyFill="1"/>
    <xf numFmtId="0" fontId="0" fillId="4" borderId="0" xfId="0" applyFill="1" applyAlignment="1">
      <alignment horizontal="center" vertical="center"/>
    </xf>
    <xf numFmtId="0" fontId="2" fillId="4" borderId="0" xfId="0" applyFont="1" applyFill="1"/>
    <xf numFmtId="3" fontId="21" fillId="4" borderId="0" xfId="0" applyNumberFormat="1" applyFont="1" applyFill="1" applyAlignment="1">
      <alignment horizontal="center"/>
    </xf>
    <xf numFmtId="3" fontId="21" fillId="4" borderId="0" xfId="0" applyNumberFormat="1" applyFont="1" applyFill="1" applyAlignment="1">
      <alignment horizontal="center" vertical="center"/>
    </xf>
    <xf numFmtId="3" fontId="2" fillId="4" borderId="0" xfId="0" applyNumberFormat="1" applyFont="1" applyFill="1"/>
    <xf numFmtId="166" fontId="22" fillId="11" borderId="1" xfId="0" applyNumberFormat="1" applyFont="1" applyFill="1" applyBorder="1"/>
    <xf numFmtId="0" fontId="0" fillId="4" borderId="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0" fillId="14" borderId="0" xfId="0" applyFill="1"/>
    <xf numFmtId="0" fontId="23" fillId="14" borderId="0" xfId="0" applyFont="1" applyFill="1"/>
    <xf numFmtId="0" fontId="23" fillId="14" borderId="0" xfId="0" applyFont="1" applyFill="1" applyAlignment="1">
      <alignment horizontal="center" vertical="center"/>
    </xf>
    <xf numFmtId="0" fontId="24" fillId="14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roblem 2'!A1"/><Relationship Id="rId2" Type="http://schemas.openxmlformats.org/officeDocument/2006/relationships/hyperlink" Target="#'Problem 1'!A1"/><Relationship Id="rId1" Type="http://schemas.openxmlformats.org/officeDocument/2006/relationships/hyperlink" Target="#'First Page'!A1"/><Relationship Id="rId4" Type="http://schemas.openxmlformats.org/officeDocument/2006/relationships/hyperlink" Target="#'Problem 3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Problem 1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Check Problem 1'!A1"/><Relationship Id="rId1" Type="http://schemas.openxmlformats.org/officeDocument/2006/relationships/hyperlink" Target="#Content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Table!A1"/><Relationship Id="rId1" Type="http://schemas.openxmlformats.org/officeDocument/2006/relationships/hyperlink" Target="#Content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Check Problem 3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Check Problem 3'!A1"/><Relationship Id="rId1" Type="http://schemas.openxmlformats.org/officeDocument/2006/relationships/hyperlink" Target="#Content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Check Problem 2'!A1"/><Relationship Id="rId1" Type="http://schemas.openxmlformats.org/officeDocument/2006/relationships/hyperlink" Target="#Content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Problem 2'!A1"/><Relationship Id="rId1" Type="http://schemas.openxmlformats.org/officeDocument/2006/relationships/hyperlink" Target="#Conten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265906</xdr:colOff>
      <xdr:row>2</xdr:row>
      <xdr:rowOff>107078</xdr:rowOff>
    </xdr:from>
    <xdr:to>
      <xdr:col>18</xdr:col>
      <xdr:colOff>439208</xdr:colOff>
      <xdr:row>8</xdr:row>
      <xdr:rowOff>28159</xdr:rowOff>
    </xdr:to>
    <xdr:sp macro="" textlink="">
      <xdr:nvSpPr>
        <xdr:cNvPr id="12" name="Rounded Rectangle 1">
          <a:extLst>
            <a:ext uri="{FF2B5EF4-FFF2-40B4-BE49-F238E27FC236}">
              <a16:creationId xmlns:a16="http://schemas.microsoft.com/office/drawing/2014/main" id="{D2B8BC2C-E5A6-4818-B555-E58BB5A9950A}"/>
            </a:ext>
          </a:extLst>
        </xdr:cNvPr>
        <xdr:cNvSpPr/>
      </xdr:nvSpPr>
      <xdr:spPr>
        <a:xfrm>
          <a:off x="5123656" y="488078"/>
          <a:ext cx="6245490" cy="106408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accent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000">
              <a:solidFill>
                <a:schemeClr val="tx1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OM 302 </a:t>
          </a:r>
          <a:endParaRPr lang="en-US" sz="4000">
            <a:solidFill>
              <a:schemeClr val="tx1"/>
            </a:solidFill>
            <a:latin typeface="FrankRuehl" panose="020E0503060101010101" pitchFamily="34" charset="-79"/>
            <a:cs typeface="FrankRuehl" panose="020E0503060101010101" pitchFamily="34" charset="-79"/>
          </a:endParaRPr>
        </a:p>
      </xdr:txBody>
    </xdr:sp>
    <xdr:clientData/>
  </xdr:twoCellAnchor>
  <xdr:twoCellAnchor>
    <xdr:from>
      <xdr:col>11</xdr:col>
      <xdr:colOff>229277</xdr:colOff>
      <xdr:row>36</xdr:row>
      <xdr:rowOff>18937</xdr:rowOff>
    </xdr:from>
    <xdr:to>
      <xdr:col>17</xdr:col>
      <xdr:colOff>31180</xdr:colOff>
      <xdr:row>41</xdr:row>
      <xdr:rowOff>154780</xdr:rowOff>
    </xdr:to>
    <xdr:sp macro="" textlink="">
      <xdr:nvSpPr>
        <xdr:cNvPr id="13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D012E8-A906-4B91-BC4A-6128BC4931E0}"/>
            </a:ext>
          </a:extLst>
        </xdr:cNvPr>
        <xdr:cNvSpPr/>
      </xdr:nvSpPr>
      <xdr:spPr>
        <a:xfrm>
          <a:off x="6908683" y="6876937"/>
          <a:ext cx="3445216" cy="108834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Click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</a:t>
          </a:r>
          <a:r>
            <a:rPr lang="en-US" sz="2800" b="1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Here</a:t>
          </a:r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to Start</a:t>
          </a:r>
        </a:p>
      </xdr:txBody>
    </xdr:sp>
    <xdr:clientData/>
  </xdr:twoCellAnchor>
  <xdr:twoCellAnchor>
    <xdr:from>
      <xdr:col>10</xdr:col>
      <xdr:colOff>47626</xdr:colOff>
      <xdr:row>9</xdr:row>
      <xdr:rowOff>189703</xdr:rowOff>
    </xdr:from>
    <xdr:to>
      <xdr:col>17</xdr:col>
      <xdr:colOff>357189</xdr:colOff>
      <xdr:row>17</xdr:row>
      <xdr:rowOff>71437</xdr:rowOff>
    </xdr:to>
    <xdr:sp macro="" textlink="">
      <xdr:nvSpPr>
        <xdr:cNvPr id="14" name="Rounded Rectangle 6">
          <a:extLst>
            <a:ext uri="{FF2B5EF4-FFF2-40B4-BE49-F238E27FC236}">
              <a16:creationId xmlns:a16="http://schemas.microsoft.com/office/drawing/2014/main" id="{B0BC19DB-2AB2-4B6C-8A61-D53C40AE1212}"/>
            </a:ext>
          </a:extLst>
        </xdr:cNvPr>
        <xdr:cNvSpPr/>
      </xdr:nvSpPr>
      <xdr:spPr>
        <a:xfrm>
          <a:off x="6119814" y="1904203"/>
          <a:ext cx="4560094" cy="1405734"/>
        </a:xfrm>
        <a:prstGeom prst="roundRect">
          <a:avLst/>
        </a:prstGeom>
        <a:solidFill>
          <a:schemeClr val="bg1"/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r>
            <a:rPr lang="en-US" sz="2800" b="1" baseline="0">
              <a:solidFill>
                <a:schemeClr val="accent1">
                  <a:lumMod val="50000"/>
                </a:schemeClr>
              </a:solidFill>
            </a:rPr>
            <a:t> </a:t>
          </a:r>
        </a:p>
        <a:p>
          <a:pPr algn="ctr"/>
          <a:r>
            <a:rPr lang="en-US" sz="4400" b="1" baseline="0">
              <a:solidFill>
                <a:srgbClr val="C0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Test 3</a:t>
          </a:r>
        </a:p>
        <a:p>
          <a:pPr algn="ctr"/>
          <a:r>
            <a:rPr lang="en-US" sz="2800" b="1" i="0" u="none" strike="noStrike" baseline="0">
              <a:solidFill>
                <a:schemeClr val="accent6">
                  <a:lumMod val="50000"/>
                </a:schemeClr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 </a:t>
          </a:r>
          <a:r>
            <a:rPr lang="en-US" sz="2800" b="0" i="0" u="none" strike="noStrike">
              <a:solidFill>
                <a:schemeClr val="accent6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 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</a:t>
          </a:r>
          <a:r>
            <a:rPr 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4400"/>
            <a:t> Sample </a:t>
          </a:r>
          <a:endParaRPr lang="en-US" sz="4400" b="1" baseline="0">
            <a:solidFill>
              <a:srgbClr val="C00000"/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pPr algn="ctr"/>
          <a:endParaRPr lang="en-US" sz="2800" b="1" i="0" baseline="0">
            <a:solidFill>
              <a:schemeClr val="tx2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pPr algn="ctr"/>
          <a:endParaRPr lang="en-US" sz="2800" b="1" baseline="0">
            <a:solidFill>
              <a:schemeClr val="accent1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pPr algn="ctr"/>
          <a:endParaRPr lang="en-US" sz="2800" b="1" baseline="0">
            <a:solidFill>
              <a:schemeClr val="accent1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10</xdr:col>
      <xdr:colOff>142874</xdr:colOff>
      <xdr:row>18</xdr:row>
      <xdr:rowOff>142875</xdr:rowOff>
    </xdr:from>
    <xdr:to>
      <xdr:col>17</xdr:col>
      <xdr:colOff>369093</xdr:colOff>
      <xdr:row>24</xdr:row>
      <xdr:rowOff>154781</xdr:rowOff>
    </xdr:to>
    <xdr:sp macro="" textlink="">
      <xdr:nvSpPr>
        <xdr:cNvPr id="16" name="Rounded Rectangle 6">
          <a:extLst>
            <a:ext uri="{FF2B5EF4-FFF2-40B4-BE49-F238E27FC236}">
              <a16:creationId xmlns:a16="http://schemas.microsoft.com/office/drawing/2014/main" id="{70FB4F9E-AC46-4F5E-B1BE-A61041C56D77}"/>
            </a:ext>
          </a:extLst>
        </xdr:cNvPr>
        <xdr:cNvSpPr/>
      </xdr:nvSpPr>
      <xdr:spPr>
        <a:xfrm>
          <a:off x="6215062" y="3571875"/>
          <a:ext cx="4476750" cy="1154906"/>
        </a:xfrm>
        <a:prstGeom prst="roundRect">
          <a:avLst/>
        </a:prstGeom>
        <a:solidFill>
          <a:schemeClr val="bg1"/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r>
            <a:rPr lang="en-US" sz="2800" b="1" baseline="0">
              <a:solidFill>
                <a:schemeClr val="accent1">
                  <a:lumMod val="50000"/>
                </a:schemeClr>
              </a:solidFill>
            </a:rPr>
            <a:t> </a:t>
          </a:r>
        </a:p>
        <a:p>
          <a:pPr algn="ctr"/>
          <a:r>
            <a:rPr lang="en-US" sz="2800" b="1" i="0" u="none" strike="noStrike" baseline="0">
              <a:solidFill>
                <a:schemeClr val="accent6">
                  <a:lumMod val="50000"/>
                </a:schemeClr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Sample Problems</a:t>
          </a:r>
        </a:p>
        <a:p>
          <a:pPr algn="ctr"/>
          <a:endParaRPr lang="en-US" sz="2800" b="1" i="0" u="none" strike="noStrike" baseline="0">
            <a:solidFill>
              <a:schemeClr val="accent6">
                <a:lumMod val="50000"/>
              </a:schemeClr>
            </a:solidFill>
            <a:effectLst/>
            <a:latin typeface="Lucida Bright" panose="02040602050505020304" pitchFamily="18" charset="0"/>
            <a:ea typeface="+mn-ea"/>
            <a:cs typeface="FrankRuehl" panose="020E0503060101010101" pitchFamily="34" charset="-79"/>
          </a:endParaRPr>
        </a:p>
        <a:p>
          <a:pPr algn="ctr"/>
          <a:r>
            <a:rPr lang="en-US" sz="4400"/>
            <a:t>Sample </a:t>
          </a:r>
          <a:endParaRPr lang="en-US" sz="4400" b="1" baseline="0">
            <a:solidFill>
              <a:srgbClr val="C00000"/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pPr algn="ctr"/>
          <a:endParaRPr lang="en-US" sz="2800" b="1" i="0" baseline="0">
            <a:solidFill>
              <a:schemeClr val="tx2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pPr algn="ctr"/>
          <a:endParaRPr lang="en-US" sz="2800" b="1" baseline="0">
            <a:solidFill>
              <a:schemeClr val="accent1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pPr algn="ctr"/>
          <a:endParaRPr lang="en-US" sz="2800" b="1" baseline="0">
            <a:solidFill>
              <a:schemeClr val="accent1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9</xdr:col>
      <xdr:colOff>604837</xdr:colOff>
      <xdr:row>26</xdr:row>
      <xdr:rowOff>176213</xdr:rowOff>
    </xdr:from>
    <xdr:to>
      <xdr:col>17</xdr:col>
      <xdr:colOff>500062</xdr:colOff>
      <xdr:row>32</xdr:row>
      <xdr:rowOff>188119</xdr:rowOff>
    </xdr:to>
    <xdr:sp macro="" textlink="">
      <xdr:nvSpPr>
        <xdr:cNvPr id="17" name="Rounded Rectangle 6">
          <a:extLst>
            <a:ext uri="{FF2B5EF4-FFF2-40B4-BE49-F238E27FC236}">
              <a16:creationId xmlns:a16="http://schemas.microsoft.com/office/drawing/2014/main" id="{C142067E-B1E8-4CF1-95BA-DADF129B06E0}"/>
            </a:ext>
          </a:extLst>
        </xdr:cNvPr>
        <xdr:cNvSpPr/>
      </xdr:nvSpPr>
      <xdr:spPr>
        <a:xfrm>
          <a:off x="6069806" y="5129213"/>
          <a:ext cx="4752975" cy="1154906"/>
        </a:xfrm>
        <a:prstGeom prst="roundRect">
          <a:avLst/>
        </a:prstGeom>
        <a:solidFill>
          <a:schemeClr val="bg1"/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r>
            <a:rPr lang="en-US" sz="2800" b="1" baseline="0">
              <a:solidFill>
                <a:schemeClr val="accent1">
                  <a:lumMod val="50000"/>
                </a:schemeClr>
              </a:solidFill>
            </a:rPr>
            <a:t> </a:t>
          </a:r>
        </a:p>
        <a:p>
          <a:pPr algn="ctr"/>
          <a:r>
            <a:rPr lang="en-US" sz="2800" b="1" i="0" u="none" strike="noStrike" baseline="0">
              <a:solidFill>
                <a:srgbClr val="002060"/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Supply Chain</a:t>
          </a:r>
        </a:p>
        <a:p>
          <a:pPr algn="ctr"/>
          <a:endParaRPr lang="en-US" sz="2800" b="1" i="0" baseline="0">
            <a:solidFill>
              <a:schemeClr val="tx2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pPr algn="ctr"/>
          <a:endParaRPr lang="en-US" sz="2800" b="1" baseline="0">
            <a:solidFill>
              <a:schemeClr val="accent1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pPr algn="ctr"/>
          <a:endParaRPr lang="en-US" sz="2800" b="1" baseline="0">
            <a:solidFill>
              <a:schemeClr val="accent1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7</xdr:row>
      <xdr:rowOff>90621</xdr:rowOff>
    </xdr:from>
    <xdr:to>
      <xdr:col>28</xdr:col>
      <xdr:colOff>123824</xdr:colOff>
      <xdr:row>14</xdr:row>
      <xdr:rowOff>152400</xdr:rowOff>
    </xdr:to>
    <xdr:sp macro="" textlink="">
      <xdr:nvSpPr>
        <xdr:cNvPr id="8" name="Rounded Rectangle 13">
          <a:extLst>
            <a:ext uri="{FF2B5EF4-FFF2-40B4-BE49-F238E27FC236}">
              <a16:creationId xmlns:a16="http://schemas.microsoft.com/office/drawing/2014/main" id="{DC2D91B1-935E-469C-89E9-6EB3FA6B552F}"/>
            </a:ext>
          </a:extLst>
        </xdr:cNvPr>
        <xdr:cNvSpPr/>
      </xdr:nvSpPr>
      <xdr:spPr>
        <a:xfrm>
          <a:off x="8648700" y="1424121"/>
          <a:ext cx="8543924" cy="1395279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effectLst>
          <a:outerShdw blurRad="50800" dist="50800" dir="5400000" algn="ctr" rotWithShape="0">
            <a:schemeClr val="accent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400" b="1">
              <a:solidFill>
                <a:schemeClr val="tx2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Content</a:t>
          </a:r>
        </a:p>
      </xdr:txBody>
    </xdr:sp>
    <xdr:clientData/>
  </xdr:twoCellAnchor>
  <xdr:twoCellAnchor>
    <xdr:from>
      <xdr:col>2</xdr:col>
      <xdr:colOff>200976</xdr:colOff>
      <xdr:row>3</xdr:row>
      <xdr:rowOff>157162</xdr:rowOff>
    </xdr:from>
    <xdr:to>
      <xdr:col>6</xdr:col>
      <xdr:colOff>76200</xdr:colOff>
      <xdr:row>12</xdr:row>
      <xdr:rowOff>57150</xdr:rowOff>
    </xdr:to>
    <xdr:sp macro="" textlink="">
      <xdr:nvSpPr>
        <xdr:cNvPr id="9" name="Left Arrow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CB799D-89D2-4DC8-BE8F-83C1203A9EC8}"/>
            </a:ext>
          </a:extLst>
        </xdr:cNvPr>
        <xdr:cNvSpPr/>
      </xdr:nvSpPr>
      <xdr:spPr>
        <a:xfrm>
          <a:off x="1420176" y="728662"/>
          <a:ext cx="2313624" cy="1614488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400" b="1">
              <a:solidFill>
                <a:srgbClr val="FFC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15</xdr:col>
      <xdr:colOff>433388</xdr:colOff>
      <xdr:row>23</xdr:row>
      <xdr:rowOff>185738</xdr:rowOff>
    </xdr:from>
    <xdr:to>
      <xdr:col>25</xdr:col>
      <xdr:colOff>552452</xdr:colOff>
      <xdr:row>29</xdr:row>
      <xdr:rowOff>88583</xdr:rowOff>
    </xdr:to>
    <xdr:sp macro="" textlink="">
      <xdr:nvSpPr>
        <xdr:cNvPr id="10" name="Rounded 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1BF924-FAB6-4753-8BBD-5BEA0A334C2F}"/>
            </a:ext>
          </a:extLst>
        </xdr:cNvPr>
        <xdr:cNvSpPr/>
      </xdr:nvSpPr>
      <xdr:spPr>
        <a:xfrm>
          <a:off x="9577388" y="4567238"/>
          <a:ext cx="6215064" cy="1388745"/>
        </a:xfrm>
        <a:prstGeom prst="roundRect">
          <a:avLst/>
        </a:prstGeom>
        <a:solidFill>
          <a:srgbClr val="FFC000"/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000">
              <a:solidFill>
                <a:schemeClr val="tx1"/>
              </a:solidFill>
              <a:latin typeface="Lucida Bright" panose="02040602050505020304" pitchFamily="18" charset="0"/>
            </a:rPr>
            <a:t>Problem 1</a:t>
          </a:r>
        </a:p>
      </xdr:txBody>
    </xdr:sp>
    <xdr:clientData/>
  </xdr:twoCellAnchor>
  <xdr:twoCellAnchor>
    <xdr:from>
      <xdr:col>16</xdr:col>
      <xdr:colOff>4762</xdr:colOff>
      <xdr:row>33</xdr:row>
      <xdr:rowOff>28575</xdr:rowOff>
    </xdr:from>
    <xdr:to>
      <xdr:col>25</xdr:col>
      <xdr:colOff>557213</xdr:colOff>
      <xdr:row>38</xdr:row>
      <xdr:rowOff>188595</xdr:rowOff>
    </xdr:to>
    <xdr:sp macro="" textlink="">
      <xdr:nvSpPr>
        <xdr:cNvPr id="11" name="Rounded Rectangle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3CC1CC-FA41-4710-8308-BEDFBBCF6034}"/>
            </a:ext>
          </a:extLst>
        </xdr:cNvPr>
        <xdr:cNvSpPr/>
      </xdr:nvSpPr>
      <xdr:spPr>
        <a:xfrm>
          <a:off x="9758362" y="6886575"/>
          <a:ext cx="6038851" cy="1398270"/>
        </a:xfrm>
        <a:prstGeom prst="roundRect">
          <a:avLst/>
        </a:prstGeom>
        <a:solidFill>
          <a:srgbClr val="FFC000"/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000">
              <a:solidFill>
                <a:schemeClr val="tx1"/>
              </a:solidFill>
              <a:latin typeface="Lucida Bright" panose="02040602050505020304" pitchFamily="18" charset="0"/>
            </a:rPr>
            <a:t>Problem 2</a:t>
          </a:r>
        </a:p>
      </xdr:txBody>
    </xdr:sp>
    <xdr:clientData/>
  </xdr:twoCellAnchor>
  <xdr:twoCellAnchor>
    <xdr:from>
      <xdr:col>15</xdr:col>
      <xdr:colOff>500063</xdr:colOff>
      <xdr:row>42</xdr:row>
      <xdr:rowOff>147638</xdr:rowOff>
    </xdr:from>
    <xdr:to>
      <xdr:col>26</xdr:col>
      <xdr:colOff>23813</xdr:colOff>
      <xdr:row>48</xdr:row>
      <xdr:rowOff>50483</xdr:rowOff>
    </xdr:to>
    <xdr:sp macro="" textlink="">
      <xdr:nvSpPr>
        <xdr:cNvPr id="13" name="Rounded Rectangle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B50C4C-85D0-4759-A5D6-B554D5561AA3}"/>
            </a:ext>
          </a:extLst>
        </xdr:cNvPr>
        <xdr:cNvSpPr/>
      </xdr:nvSpPr>
      <xdr:spPr>
        <a:xfrm>
          <a:off x="9644063" y="9234488"/>
          <a:ext cx="6229350" cy="1388745"/>
        </a:xfrm>
        <a:prstGeom prst="roundRect">
          <a:avLst/>
        </a:prstGeom>
        <a:solidFill>
          <a:srgbClr val="FFC000"/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000">
              <a:solidFill>
                <a:schemeClr val="tx1"/>
              </a:solidFill>
              <a:latin typeface="Lucida Bright" panose="02040602050505020304" pitchFamily="18" charset="0"/>
            </a:rPr>
            <a:t>Problem 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508000</xdr:colOff>
      <xdr:row>4</xdr:row>
      <xdr:rowOff>117475</xdr:rowOff>
    </xdr:from>
    <xdr:to>
      <xdr:col>12</xdr:col>
      <xdr:colOff>539750</xdr:colOff>
      <xdr:row>33</xdr:row>
      <xdr:rowOff>111125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D12045B-2D7E-4409-BF3B-A6CE0EEC5376}"/>
            </a:ext>
          </a:extLst>
        </xdr:cNvPr>
        <xdr:cNvCxnSpPr/>
      </xdr:nvCxnSpPr>
      <xdr:spPr>
        <a:xfrm>
          <a:off x="10880725" y="879475"/>
          <a:ext cx="31750" cy="628967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32658</xdr:colOff>
      <xdr:row>1</xdr:row>
      <xdr:rowOff>187778</xdr:rowOff>
    </xdr:from>
    <xdr:to>
      <xdr:col>9</xdr:col>
      <xdr:colOff>287564</xdr:colOff>
      <xdr:row>6</xdr:row>
      <xdr:rowOff>98878</xdr:rowOff>
    </xdr:to>
    <xdr:sp macro="" textlink="">
      <xdr:nvSpPr>
        <xdr:cNvPr id="3" name="Rounded Rectangle 3">
          <a:extLst>
            <a:ext uri="{FF2B5EF4-FFF2-40B4-BE49-F238E27FC236}">
              <a16:creationId xmlns:a16="http://schemas.microsoft.com/office/drawing/2014/main" id="{7E20932B-5814-4FEA-B61B-BE0F50C749DF}"/>
            </a:ext>
          </a:extLst>
        </xdr:cNvPr>
        <xdr:cNvSpPr/>
      </xdr:nvSpPr>
      <xdr:spPr>
        <a:xfrm>
          <a:off x="3080658" y="378278"/>
          <a:ext cx="5131706" cy="8636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 b="0" i="0">
              <a:solidFill>
                <a:srgbClr val="C0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Check</a:t>
          </a:r>
          <a:r>
            <a:rPr lang="en-US" sz="3600" b="0" i="0" baseline="0">
              <a:solidFill>
                <a:srgbClr val="C0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</a:t>
          </a:r>
          <a:r>
            <a:rPr lang="en-US" sz="3600" b="0" i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</a:t>
          </a:r>
          <a:r>
            <a:rPr lang="en-US" sz="3600" b="0" i="0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1</a:t>
          </a:r>
        </a:p>
      </xdr:txBody>
    </xdr:sp>
    <xdr:clientData/>
  </xdr:twoCellAnchor>
  <xdr:twoCellAnchor>
    <xdr:from>
      <xdr:col>1</xdr:col>
      <xdr:colOff>244929</xdr:colOff>
      <xdr:row>0</xdr:row>
      <xdr:rowOff>176893</xdr:rowOff>
    </xdr:from>
    <xdr:to>
      <xdr:col>3</xdr:col>
      <xdr:colOff>563336</xdr:colOff>
      <xdr:row>7</xdr:row>
      <xdr:rowOff>97972</xdr:rowOff>
    </xdr:to>
    <xdr:sp macro="" textlink="">
      <xdr:nvSpPr>
        <xdr:cNvPr id="4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815187-0A57-4B85-9211-BF3CB6A3DCB1}"/>
            </a:ext>
          </a:extLst>
        </xdr:cNvPr>
        <xdr:cNvSpPr/>
      </xdr:nvSpPr>
      <xdr:spPr>
        <a:xfrm>
          <a:off x="854529" y="176893"/>
          <a:ext cx="1537607" cy="1254579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0" i="0">
              <a:solidFill>
                <a:srgbClr val="FFC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0</xdr:col>
      <xdr:colOff>396875</xdr:colOff>
      <xdr:row>31</xdr:row>
      <xdr:rowOff>158750</xdr:rowOff>
    </xdr:from>
    <xdr:to>
      <xdr:col>11</xdr:col>
      <xdr:colOff>666750</xdr:colOff>
      <xdr:row>38</xdr:row>
      <xdr:rowOff>188571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E1A4296-9A04-48D0-ABC2-D1B3C932F7A8}"/>
            </a:ext>
          </a:extLst>
        </xdr:cNvPr>
        <xdr:cNvSpPr txBox="1"/>
      </xdr:nvSpPr>
      <xdr:spPr>
        <a:xfrm>
          <a:off x="396875" y="6835775"/>
          <a:ext cx="9871075" cy="13633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prst="slop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="0" i="0" baseline="0">
              <a:latin typeface="Lucida Bright" panose="02040602050505020304" pitchFamily="18" charset="0"/>
            </a:rPr>
            <a:t>What is the maximum level of those additional costs ($ for all 100,000 unit) before this move cannot be justified on the economic basis?</a:t>
          </a:r>
        </a:p>
      </xdr:txBody>
    </xdr:sp>
    <xdr:clientData/>
  </xdr:twoCellAnchor>
  <xdr:twoCellAnchor>
    <xdr:from>
      <xdr:col>12</xdr:col>
      <xdr:colOff>508000</xdr:colOff>
      <xdr:row>4</xdr:row>
      <xdr:rowOff>117475</xdr:rowOff>
    </xdr:from>
    <xdr:to>
      <xdr:col>12</xdr:col>
      <xdr:colOff>508000</xdr:colOff>
      <xdr:row>54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C5E5CDFF-5932-4739-8BC7-65E09C324FF5}"/>
            </a:ext>
          </a:extLst>
        </xdr:cNvPr>
        <xdr:cNvCxnSpPr/>
      </xdr:nvCxnSpPr>
      <xdr:spPr>
        <a:xfrm>
          <a:off x="10880725" y="879475"/>
          <a:ext cx="0" cy="1022667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32658</xdr:colOff>
      <xdr:row>1</xdr:row>
      <xdr:rowOff>187778</xdr:rowOff>
    </xdr:from>
    <xdr:to>
      <xdr:col>10</xdr:col>
      <xdr:colOff>571500</xdr:colOff>
      <xdr:row>6</xdr:row>
      <xdr:rowOff>98878</xdr:rowOff>
    </xdr:to>
    <xdr:sp macro="" textlink="">
      <xdr:nvSpPr>
        <xdr:cNvPr id="9" name="Rounded Rectangle 3">
          <a:extLst>
            <a:ext uri="{FF2B5EF4-FFF2-40B4-BE49-F238E27FC236}">
              <a16:creationId xmlns:a16="http://schemas.microsoft.com/office/drawing/2014/main" id="{F264B93D-A097-4729-B1D7-FD400299B424}"/>
            </a:ext>
          </a:extLst>
        </xdr:cNvPr>
        <xdr:cNvSpPr/>
      </xdr:nvSpPr>
      <xdr:spPr>
        <a:xfrm>
          <a:off x="3080658" y="378278"/>
          <a:ext cx="6091917" cy="8636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 b="0" i="0">
              <a:solidFill>
                <a:srgbClr val="C0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Check </a:t>
          </a:r>
          <a:r>
            <a:rPr lang="en-US" sz="3600" b="0" i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</a:t>
          </a:r>
          <a:r>
            <a:rPr lang="en-US" sz="3600" b="0" i="0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1</a:t>
          </a:r>
        </a:p>
      </xdr:txBody>
    </xdr:sp>
    <xdr:clientData/>
  </xdr:twoCellAnchor>
  <xdr:twoCellAnchor>
    <xdr:from>
      <xdr:col>0</xdr:col>
      <xdr:colOff>525462</xdr:colOff>
      <xdr:row>12</xdr:row>
      <xdr:rowOff>167030</xdr:rowOff>
    </xdr:from>
    <xdr:to>
      <xdr:col>12</xdr:col>
      <xdr:colOff>15875</xdr:colOff>
      <xdr:row>30</xdr:row>
      <xdr:rowOff>63501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692688B-10FD-4B6E-898F-B9A103F4F388}"/>
            </a:ext>
          </a:extLst>
        </xdr:cNvPr>
        <xdr:cNvSpPr txBox="1"/>
      </xdr:nvSpPr>
      <xdr:spPr>
        <a:xfrm>
          <a:off x="525462" y="2453030"/>
          <a:ext cx="9863138" cy="4096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prst="slop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="0" i="0" baseline="0">
              <a:latin typeface="Lucida Bright" panose="02040602050505020304" pitchFamily="18" charset="0"/>
            </a:rPr>
            <a:t>Currently, this part is being produced by outside vendor at the cost of </a:t>
          </a:r>
          <a:r>
            <a:rPr lang="en-US" sz="2400" b="1" i="0" baseline="0">
              <a:solidFill>
                <a:srgbClr val="FF0000"/>
              </a:solidFill>
              <a:latin typeface="Lucida Bright" panose="02040602050505020304" pitchFamily="18" charset="0"/>
            </a:rPr>
            <a:t>$9.25 </a:t>
          </a:r>
          <a:r>
            <a:rPr lang="en-US" sz="2400" b="0" i="0" baseline="0">
              <a:latin typeface="Lucida Bright" panose="02040602050505020304" pitchFamily="18" charset="0"/>
            </a:rPr>
            <a:t>per unit. Your firm buys 100,000 units per year from this vendor.</a:t>
          </a:r>
        </a:p>
        <a:p>
          <a:endParaRPr lang="en-US" sz="2400" b="0" i="0" baseline="0">
            <a:latin typeface="Lucida Bright" panose="02040602050505020304" pitchFamily="18" charset="0"/>
          </a:endParaRPr>
        </a:p>
        <a:p>
          <a:r>
            <a:rPr lang="en-US" sz="2400" b="0" i="0" baseline="0">
              <a:latin typeface="Lucida Bright" panose="02040602050505020304" pitchFamily="18" charset="0"/>
            </a:rPr>
            <a:t>Management wants to bring production of this part "in-house".</a:t>
          </a:r>
        </a:p>
        <a:p>
          <a:r>
            <a:rPr lang="en-US" sz="2400" b="0" i="0" baseline="0">
              <a:latin typeface="Lucida Bright" panose="02040602050505020304" pitchFamily="18" charset="0"/>
            </a:rPr>
            <a:t>The accounting department has advised that additional costs will have to be incurred when the part is manufactured "in-house".</a:t>
          </a:r>
        </a:p>
        <a:p>
          <a:endParaRPr lang="en-US" sz="2400" b="0" i="0" baseline="0">
            <a:latin typeface="Lucida Bright" panose="02040602050505020304" pitchFamily="18" charset="0"/>
          </a:endParaRPr>
        </a:p>
        <a:p>
          <a:r>
            <a:rPr lang="en-US" sz="2400" b="0" i="0" baseline="0">
              <a:latin typeface="Lucida Bright" panose="02040602050505020304" pitchFamily="18" charset="0"/>
            </a:rPr>
            <a:t>These costs are: fixed, labor, factory overhead, raw materials.</a:t>
          </a:r>
        </a:p>
        <a:p>
          <a:endParaRPr lang="en-US" sz="2400" b="0" i="0" baseline="0">
            <a:latin typeface="Lucida Bright" panose="02040602050505020304" pitchFamily="18" charset="0"/>
          </a:endParaRPr>
        </a:p>
        <a:p>
          <a:endParaRPr lang="en-US" sz="2400" b="0" i="0" baseline="0">
            <a:latin typeface="Lucida Bright" panose="02040602050505020304" pitchFamily="18" charset="0"/>
          </a:endParaRPr>
        </a:p>
        <a:p>
          <a:endParaRPr lang="en-US" sz="2400" b="0" i="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14</xdr:col>
      <xdr:colOff>178593</xdr:colOff>
      <xdr:row>4</xdr:row>
      <xdr:rowOff>107156</xdr:rowOff>
    </xdr:from>
    <xdr:to>
      <xdr:col>19</xdr:col>
      <xdr:colOff>678090</xdr:colOff>
      <xdr:row>9</xdr:row>
      <xdr:rowOff>59531</xdr:rowOff>
    </xdr:to>
    <xdr:sp macro="" textlink="">
      <xdr:nvSpPr>
        <xdr:cNvPr id="11" name="Rounded Rectangle 4">
          <a:extLst>
            <a:ext uri="{FF2B5EF4-FFF2-40B4-BE49-F238E27FC236}">
              <a16:creationId xmlns:a16="http://schemas.microsoft.com/office/drawing/2014/main" id="{06A5D27F-89E9-4D9F-9B89-241653691611}"/>
            </a:ext>
          </a:extLst>
        </xdr:cNvPr>
        <xdr:cNvSpPr/>
      </xdr:nvSpPr>
      <xdr:spPr>
        <a:xfrm>
          <a:off x="11770518" y="869156"/>
          <a:ext cx="3480822" cy="904875"/>
        </a:xfrm>
        <a:prstGeom prst="roundRect">
          <a:avLst/>
        </a:prstGeom>
        <a:solidFill>
          <a:srgbClr val="C00000"/>
        </a:solidFill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 Solution</a:t>
          </a:r>
        </a:p>
      </xdr:txBody>
    </xdr:sp>
    <xdr:clientData/>
  </xdr:twoCellAnchor>
  <xdr:twoCellAnchor>
    <xdr:from>
      <xdr:col>1</xdr:col>
      <xdr:colOff>244929</xdr:colOff>
      <xdr:row>0</xdr:row>
      <xdr:rowOff>176893</xdr:rowOff>
    </xdr:from>
    <xdr:to>
      <xdr:col>3</xdr:col>
      <xdr:colOff>563336</xdr:colOff>
      <xdr:row>7</xdr:row>
      <xdr:rowOff>97972</xdr:rowOff>
    </xdr:to>
    <xdr:sp macro="" textlink="">
      <xdr:nvSpPr>
        <xdr:cNvPr id="1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D67EE1-A5D1-41C4-8C00-D826C34B569D}"/>
            </a:ext>
          </a:extLst>
        </xdr:cNvPr>
        <xdr:cNvSpPr/>
      </xdr:nvSpPr>
      <xdr:spPr>
        <a:xfrm>
          <a:off x="854529" y="176893"/>
          <a:ext cx="1537607" cy="1254579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0" i="0">
              <a:solidFill>
                <a:srgbClr val="FFC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13</xdr:col>
      <xdr:colOff>111125</xdr:colOff>
      <xdr:row>16</xdr:row>
      <xdr:rowOff>301626</xdr:rowOff>
    </xdr:from>
    <xdr:to>
      <xdr:col>21</xdr:col>
      <xdr:colOff>95250</xdr:colOff>
      <xdr:row>20</xdr:row>
      <xdr:rowOff>15876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12239EC-E9EE-425C-A272-AEA6EB19D2B8}"/>
            </a:ext>
          </a:extLst>
        </xdr:cNvPr>
        <xdr:cNvSpPr txBox="1"/>
      </xdr:nvSpPr>
      <xdr:spPr>
        <a:xfrm>
          <a:off x="11093450" y="3473451"/>
          <a:ext cx="476567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2400" b="0" i="0" baseline="0">
              <a:latin typeface="Lucida Bright" panose="02040602050505020304" pitchFamily="18" charset="0"/>
            </a:rPr>
            <a:t>The total equivalence cost is =</a:t>
          </a:r>
        </a:p>
      </xdr:txBody>
    </xdr:sp>
    <xdr:clientData/>
  </xdr:twoCellAnchor>
  <xdr:twoCellAnchor>
    <xdr:from>
      <xdr:col>13</xdr:col>
      <xdr:colOff>95250</xdr:colOff>
      <xdr:row>21</xdr:row>
      <xdr:rowOff>111125</xdr:rowOff>
    </xdr:from>
    <xdr:to>
      <xdr:col>19</xdr:col>
      <xdr:colOff>587375</xdr:colOff>
      <xdr:row>25</xdr:row>
      <xdr:rowOff>95250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B10B568-BE52-4D1A-A2D3-B0464FCF0F20}"/>
            </a:ext>
          </a:extLst>
        </xdr:cNvPr>
        <xdr:cNvSpPr txBox="1"/>
      </xdr:nvSpPr>
      <xdr:spPr>
        <a:xfrm>
          <a:off x="11077575" y="4664075"/>
          <a:ext cx="4083050" cy="850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2400" b="0" i="0" baseline="0">
              <a:latin typeface="Lucida Bright" panose="02040602050505020304" pitchFamily="18" charset="0"/>
            </a:rPr>
            <a:t>per unit =</a:t>
          </a:r>
        </a:p>
      </xdr:txBody>
    </xdr:sp>
    <xdr:clientData/>
  </xdr:twoCellAnchor>
  <xdr:twoCellAnchor>
    <xdr:from>
      <xdr:col>13</xdr:col>
      <xdr:colOff>95250</xdr:colOff>
      <xdr:row>21</xdr:row>
      <xdr:rowOff>111125</xdr:rowOff>
    </xdr:from>
    <xdr:to>
      <xdr:col>21</xdr:col>
      <xdr:colOff>79375</xdr:colOff>
      <xdr:row>25</xdr:row>
      <xdr:rowOff>95250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803A52B-DCEC-4059-932F-361CC3E94457}"/>
            </a:ext>
          </a:extLst>
        </xdr:cNvPr>
        <xdr:cNvSpPr txBox="1"/>
      </xdr:nvSpPr>
      <xdr:spPr>
        <a:xfrm>
          <a:off x="11077575" y="4664075"/>
          <a:ext cx="4765675" cy="850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2400" b="0" i="0" baseline="0">
              <a:latin typeface="Lucida Bright" panose="02040602050505020304" pitchFamily="18" charset="0"/>
            </a:rPr>
            <a:t>The unit equivalence cost is =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508000</xdr:colOff>
      <xdr:row>4</xdr:row>
      <xdr:rowOff>117475</xdr:rowOff>
    </xdr:from>
    <xdr:to>
      <xdr:col>12</xdr:col>
      <xdr:colOff>539750</xdr:colOff>
      <xdr:row>33</xdr:row>
      <xdr:rowOff>111125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3492CFC-9190-49F7-9DF3-C04612F217C9}"/>
            </a:ext>
          </a:extLst>
        </xdr:cNvPr>
        <xdr:cNvCxnSpPr/>
      </xdr:nvCxnSpPr>
      <xdr:spPr>
        <a:xfrm>
          <a:off x="10880725" y="879475"/>
          <a:ext cx="31750" cy="628967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32658</xdr:colOff>
      <xdr:row>1</xdr:row>
      <xdr:rowOff>187778</xdr:rowOff>
    </xdr:from>
    <xdr:to>
      <xdr:col>9</xdr:col>
      <xdr:colOff>287564</xdr:colOff>
      <xdr:row>6</xdr:row>
      <xdr:rowOff>98878</xdr:rowOff>
    </xdr:to>
    <xdr:sp macro="" textlink="">
      <xdr:nvSpPr>
        <xdr:cNvPr id="3" name="Rounded Rectangle 3">
          <a:extLst>
            <a:ext uri="{FF2B5EF4-FFF2-40B4-BE49-F238E27FC236}">
              <a16:creationId xmlns:a16="http://schemas.microsoft.com/office/drawing/2014/main" id="{DB18A993-99E2-400D-AAC7-F16B5EF71753}"/>
            </a:ext>
          </a:extLst>
        </xdr:cNvPr>
        <xdr:cNvSpPr/>
      </xdr:nvSpPr>
      <xdr:spPr>
        <a:xfrm>
          <a:off x="3080658" y="378278"/>
          <a:ext cx="5131706" cy="8636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 b="0" i="0">
              <a:solidFill>
                <a:srgbClr val="C0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</a:t>
          </a:r>
          <a:r>
            <a:rPr lang="en-US" sz="3600" b="0" i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</a:t>
          </a:r>
          <a:r>
            <a:rPr lang="en-US" sz="3600" b="0" i="0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1</a:t>
          </a:r>
        </a:p>
      </xdr:txBody>
    </xdr:sp>
    <xdr:clientData/>
  </xdr:twoCellAnchor>
  <xdr:twoCellAnchor>
    <xdr:from>
      <xdr:col>1</xdr:col>
      <xdr:colOff>244929</xdr:colOff>
      <xdr:row>0</xdr:row>
      <xdr:rowOff>176893</xdr:rowOff>
    </xdr:from>
    <xdr:to>
      <xdr:col>3</xdr:col>
      <xdr:colOff>563336</xdr:colOff>
      <xdr:row>7</xdr:row>
      <xdr:rowOff>97972</xdr:rowOff>
    </xdr:to>
    <xdr:sp macro="" textlink="">
      <xdr:nvSpPr>
        <xdr:cNvPr id="4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593972-F556-4A8D-A6C1-F49DF0F49D87}"/>
            </a:ext>
          </a:extLst>
        </xdr:cNvPr>
        <xdr:cNvSpPr/>
      </xdr:nvSpPr>
      <xdr:spPr>
        <a:xfrm>
          <a:off x="854529" y="176893"/>
          <a:ext cx="1537607" cy="1254579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0" i="0">
              <a:solidFill>
                <a:srgbClr val="FFC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14</xdr:col>
      <xdr:colOff>190500</xdr:colOff>
      <xdr:row>3</xdr:row>
      <xdr:rowOff>15875</xdr:rowOff>
    </xdr:from>
    <xdr:to>
      <xdr:col>17</xdr:col>
      <xdr:colOff>308428</xdr:colOff>
      <xdr:row>7</xdr:row>
      <xdr:rowOff>151946</xdr:rowOff>
    </xdr:to>
    <xdr:sp macro="" textlink="">
      <xdr:nvSpPr>
        <xdr:cNvPr id="5" name="Rounded 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EDBB41-ED7E-4074-A1A6-9343FEB8976E}"/>
            </a:ext>
          </a:extLst>
        </xdr:cNvPr>
        <xdr:cNvSpPr/>
      </xdr:nvSpPr>
      <xdr:spPr>
        <a:xfrm>
          <a:off x="11747500" y="587375"/>
          <a:ext cx="1864178" cy="898071"/>
        </a:xfrm>
        <a:prstGeom prst="roundRect">
          <a:avLst/>
        </a:prstGeom>
        <a:solidFill>
          <a:srgbClr val="FFC000"/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Check</a:t>
          </a:r>
        </a:p>
      </xdr:txBody>
    </xdr:sp>
    <xdr:clientData/>
  </xdr:twoCellAnchor>
  <xdr:twoCellAnchor>
    <xdr:from>
      <xdr:col>0</xdr:col>
      <xdr:colOff>476250</xdr:colOff>
      <xdr:row>11</xdr:row>
      <xdr:rowOff>0</xdr:rowOff>
    </xdr:from>
    <xdr:to>
      <xdr:col>11</xdr:col>
      <xdr:colOff>744538</xdr:colOff>
      <xdr:row>28</xdr:row>
      <xdr:rowOff>86971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6F1F44B-D382-4BF5-B8ED-6058E801C4A8}"/>
            </a:ext>
          </a:extLst>
        </xdr:cNvPr>
        <xdr:cNvSpPr txBox="1"/>
      </xdr:nvSpPr>
      <xdr:spPr>
        <a:xfrm>
          <a:off x="476250" y="2095500"/>
          <a:ext cx="9869488" cy="4096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prst="slop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="0" i="0" baseline="0">
              <a:latin typeface="Lucida Bright" panose="02040602050505020304" pitchFamily="18" charset="0"/>
            </a:rPr>
            <a:t>Currently, this part is being produced by outside vendor at the cost of </a:t>
          </a:r>
          <a:r>
            <a:rPr lang="en-US" sz="2400" b="1" i="0" baseline="0">
              <a:solidFill>
                <a:srgbClr val="FF0000"/>
              </a:solidFill>
              <a:latin typeface="Lucida Bright" panose="02040602050505020304" pitchFamily="18" charset="0"/>
            </a:rPr>
            <a:t>$9.25 </a:t>
          </a:r>
          <a:r>
            <a:rPr lang="en-US" sz="2400" b="0" i="0" baseline="0">
              <a:latin typeface="Lucida Bright" panose="02040602050505020304" pitchFamily="18" charset="0"/>
            </a:rPr>
            <a:t>per unit. Your firm buys 100,000 units per year from this vendor.</a:t>
          </a:r>
        </a:p>
        <a:p>
          <a:endParaRPr lang="en-US" sz="2400" b="0" i="0" baseline="0">
            <a:latin typeface="Lucida Bright" panose="02040602050505020304" pitchFamily="18" charset="0"/>
          </a:endParaRPr>
        </a:p>
        <a:p>
          <a:r>
            <a:rPr lang="en-US" sz="2400" b="0" i="0" baseline="0">
              <a:latin typeface="Lucida Bright" panose="02040602050505020304" pitchFamily="18" charset="0"/>
            </a:rPr>
            <a:t>Management wants to bring production of this part "in-house".</a:t>
          </a:r>
        </a:p>
        <a:p>
          <a:r>
            <a:rPr lang="en-US" sz="2400" b="0" i="0" baseline="0">
              <a:latin typeface="Lucida Bright" panose="02040602050505020304" pitchFamily="18" charset="0"/>
            </a:rPr>
            <a:t>The accounting department has advised that additional costs will have to be incurred when the part is manufactured "in-house".</a:t>
          </a:r>
        </a:p>
        <a:p>
          <a:endParaRPr lang="en-US" sz="2400" b="0" i="0" baseline="0">
            <a:latin typeface="Lucida Bright" panose="02040602050505020304" pitchFamily="18" charset="0"/>
          </a:endParaRPr>
        </a:p>
        <a:p>
          <a:r>
            <a:rPr lang="en-US" sz="2400" b="0" i="0" baseline="0">
              <a:latin typeface="Lucida Bright" panose="02040602050505020304" pitchFamily="18" charset="0"/>
            </a:rPr>
            <a:t>These costs are: fixed, labor, factory overhead, raw materials.</a:t>
          </a:r>
        </a:p>
        <a:p>
          <a:endParaRPr lang="en-US" sz="2400" b="0" i="0" baseline="0">
            <a:latin typeface="Lucida Bright" panose="02040602050505020304" pitchFamily="18" charset="0"/>
          </a:endParaRPr>
        </a:p>
        <a:p>
          <a:endParaRPr lang="en-US" sz="2400" b="0" i="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0</xdr:col>
      <xdr:colOff>396875</xdr:colOff>
      <xdr:row>31</xdr:row>
      <xdr:rowOff>158750</xdr:rowOff>
    </xdr:from>
    <xdr:to>
      <xdr:col>11</xdr:col>
      <xdr:colOff>666750</xdr:colOff>
      <xdr:row>38</xdr:row>
      <xdr:rowOff>188571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CBEE4A6-B3B6-4BFE-84FF-E0C267C30BBE}"/>
            </a:ext>
          </a:extLst>
        </xdr:cNvPr>
        <xdr:cNvSpPr txBox="1"/>
      </xdr:nvSpPr>
      <xdr:spPr>
        <a:xfrm>
          <a:off x="396875" y="6835775"/>
          <a:ext cx="9871075" cy="13633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prst="slop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="0" i="0" baseline="0">
              <a:latin typeface="Lucida Bright" panose="02040602050505020304" pitchFamily="18" charset="0"/>
            </a:rPr>
            <a:t>What is the maximum level of those additional costs ($ for all 100,000 unit) before this move cannot be justified on the economic basis?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212724</xdr:colOff>
      <xdr:row>1</xdr:row>
      <xdr:rowOff>171449</xdr:rowOff>
    </xdr:from>
    <xdr:to>
      <xdr:col>11</xdr:col>
      <xdr:colOff>940594</xdr:colOff>
      <xdr:row>5</xdr:row>
      <xdr:rowOff>114300</xdr:rowOff>
    </xdr:to>
    <xdr:sp macro="" textlink="">
      <xdr:nvSpPr>
        <xdr:cNvPr id="2" name="Rounded Rectangle 2">
          <a:extLst>
            <a:ext uri="{FF2B5EF4-FFF2-40B4-BE49-F238E27FC236}">
              <a16:creationId xmlns:a16="http://schemas.microsoft.com/office/drawing/2014/main" id="{9990C371-8C66-45D7-A349-C1CE56840D8C}"/>
            </a:ext>
          </a:extLst>
        </xdr:cNvPr>
        <xdr:cNvSpPr/>
      </xdr:nvSpPr>
      <xdr:spPr>
        <a:xfrm>
          <a:off x="2651124" y="361949"/>
          <a:ext cx="4995070" cy="70485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 i="0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3 </a:t>
          </a:r>
          <a:endParaRPr lang="en-US" sz="3200" b="0">
            <a:solidFill>
              <a:schemeClr val="accent4">
                <a:lumMod val="50000"/>
              </a:schemeClr>
            </a:solidFill>
            <a:latin typeface="FrankRuehl" panose="020E0503060101010101" pitchFamily="34" charset="-79"/>
            <a:cs typeface="FrankRuehl" panose="020E0503060101010101" pitchFamily="34" charset="-79"/>
          </a:endParaRPr>
        </a:p>
      </xdr:txBody>
    </xdr:sp>
    <xdr:clientData/>
  </xdr:twoCellAnchor>
  <xdr:twoCellAnchor>
    <xdr:from>
      <xdr:col>1</xdr:col>
      <xdr:colOff>197645</xdr:colOff>
      <xdr:row>9</xdr:row>
      <xdr:rowOff>17684</xdr:rowOff>
    </xdr:from>
    <xdr:to>
      <xdr:col>12</xdr:col>
      <xdr:colOff>709272</xdr:colOff>
      <xdr:row>46</xdr:row>
      <xdr:rowOff>95250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284F93F-A744-469D-B17D-FD57D019B4F7}"/>
            </a:ext>
          </a:extLst>
        </xdr:cNvPr>
        <xdr:cNvSpPr txBox="1"/>
      </xdr:nvSpPr>
      <xdr:spPr>
        <a:xfrm>
          <a:off x="809966" y="1732184"/>
          <a:ext cx="7655377" cy="74254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800" b="0" i="0">
            <a:solidFill>
              <a:schemeClr val="accent1">
                <a:lumMod val="50000"/>
              </a:schemeClr>
            </a:solidFill>
            <a:latin typeface="Lucida Bright" panose="02040602050505020304" pitchFamily="18" charset="0"/>
          </a:endParaRPr>
        </a:p>
        <a:p>
          <a:r>
            <a:rPr lang="en-US" sz="1800" b="0" i="0">
              <a:solidFill>
                <a:schemeClr val="tx1"/>
              </a:solidFill>
              <a:latin typeface="Lucida Bright" panose="02040602050505020304" pitchFamily="18" charset="0"/>
            </a:rPr>
            <a:t>You</a:t>
          </a:r>
          <a:r>
            <a:rPr lang="en-US" sz="1800" b="0" i="0" baseline="0">
              <a:solidFill>
                <a:schemeClr val="tx1"/>
              </a:solidFill>
              <a:latin typeface="Lucida Bright" panose="02040602050505020304" pitchFamily="18" charset="0"/>
            </a:rPr>
            <a:t> are a Product Manager for your company. Your VP of Sales requested that you drop the price for your product by 20%. This is necessary, according to your VP, to combat a new competitor entering your market.</a:t>
          </a:r>
        </a:p>
        <a:p>
          <a:endParaRPr lang="en-US" sz="1800" b="0" i="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1800" b="0" i="0" baseline="0">
              <a:solidFill>
                <a:schemeClr val="tx1"/>
              </a:solidFill>
              <a:latin typeface="Lucida Bright" panose="02040602050505020304" pitchFamily="18" charset="0"/>
            </a:rPr>
            <a:t>The long standing policy of your firm is that any price reductions have to be Gross Profit neutral. In other words, they cannot affect the $ value of the Gross Profit.</a:t>
          </a:r>
        </a:p>
        <a:p>
          <a:endParaRPr lang="en-US" sz="1800" b="0" i="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1800" b="0" i="0" baseline="0">
              <a:solidFill>
                <a:schemeClr val="tx1"/>
              </a:solidFill>
              <a:latin typeface="Lucida Bright" panose="02040602050505020304" pitchFamily="18" charset="0"/>
            </a:rPr>
            <a:t>The most recent market research shows that your company has 70% market share. The remaining share is equally divided between two other competitors.</a:t>
          </a:r>
        </a:p>
        <a:p>
          <a:endParaRPr lang="en-US" sz="1800" b="0" i="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1800" b="0" i="0" baseline="0">
              <a:solidFill>
                <a:schemeClr val="tx1"/>
              </a:solidFill>
              <a:latin typeface="Lucida Bright" panose="02040602050505020304" pitchFamily="18" charset="0"/>
            </a:rPr>
            <a:t>It also estimates that the market for your products grows at the rate of 20% per year.</a:t>
          </a:r>
        </a:p>
        <a:p>
          <a:endParaRPr lang="en-US" sz="1800" b="0" i="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1800" b="0" i="0" baseline="0">
              <a:solidFill>
                <a:schemeClr val="tx1"/>
              </a:solidFill>
              <a:latin typeface="Lucida Bright" panose="02040602050505020304" pitchFamily="18" charset="0"/>
            </a:rPr>
            <a:t>Currently, your manufacturing plant works at 90% of capacity. That is, it produces 100,000 units per year.</a:t>
          </a:r>
        </a:p>
        <a:p>
          <a:endParaRPr lang="en-US" sz="1800" b="0" i="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1800" b="0" i="0" baseline="0">
              <a:solidFill>
                <a:schemeClr val="tx1"/>
              </a:solidFill>
              <a:latin typeface="Lucida Bright" panose="02040602050505020304" pitchFamily="18" charset="0"/>
            </a:rPr>
            <a:t>The revenues are $500,000 per year and the Cost of Goods Sold is $300,000.</a:t>
          </a:r>
        </a:p>
        <a:p>
          <a:endParaRPr lang="en-US" sz="1800" b="0" i="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1800" b="0" i="0" baseline="0">
              <a:solidFill>
                <a:schemeClr val="tx1"/>
              </a:solidFill>
              <a:latin typeface="Lucida Bright" panose="02040602050505020304" pitchFamily="18" charset="0"/>
            </a:rPr>
            <a:t>Should you comply with your VPs request? Why or why not? Support your answer using numerical values.</a:t>
          </a:r>
        </a:p>
      </xdr:txBody>
    </xdr:sp>
    <xdr:clientData/>
  </xdr:twoCellAnchor>
  <xdr:twoCellAnchor>
    <xdr:from>
      <xdr:col>0</xdr:col>
      <xdr:colOff>333375</xdr:colOff>
      <xdr:row>0</xdr:row>
      <xdr:rowOff>95251</xdr:rowOff>
    </xdr:from>
    <xdr:to>
      <xdr:col>2</xdr:col>
      <xdr:colOff>571499</xdr:colOff>
      <xdr:row>6</xdr:row>
      <xdr:rowOff>107157</xdr:rowOff>
    </xdr:to>
    <xdr:sp macro="" textlink="">
      <xdr:nvSpPr>
        <xdr:cNvPr id="5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3453B5-BBB3-4CBE-8288-4473D9BB5E63}"/>
            </a:ext>
          </a:extLst>
        </xdr:cNvPr>
        <xdr:cNvSpPr/>
      </xdr:nvSpPr>
      <xdr:spPr>
        <a:xfrm>
          <a:off x="333375" y="95251"/>
          <a:ext cx="1457324" cy="1154906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0" i="0">
              <a:solidFill>
                <a:srgbClr val="FFC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4</xdr:col>
      <xdr:colOff>212724</xdr:colOff>
      <xdr:row>1</xdr:row>
      <xdr:rowOff>171449</xdr:rowOff>
    </xdr:from>
    <xdr:to>
      <xdr:col>11</xdr:col>
      <xdr:colOff>940594</xdr:colOff>
      <xdr:row>5</xdr:row>
      <xdr:rowOff>114300</xdr:rowOff>
    </xdr:to>
    <xdr:sp macro="" textlink="">
      <xdr:nvSpPr>
        <xdr:cNvPr id="7" name="Rounded Rectangle 2">
          <a:extLst>
            <a:ext uri="{FF2B5EF4-FFF2-40B4-BE49-F238E27FC236}">
              <a16:creationId xmlns:a16="http://schemas.microsoft.com/office/drawing/2014/main" id="{FB2E2094-ADEF-4D78-B32F-5C80DE4E31C0}"/>
            </a:ext>
          </a:extLst>
        </xdr:cNvPr>
        <xdr:cNvSpPr/>
      </xdr:nvSpPr>
      <xdr:spPr>
        <a:xfrm>
          <a:off x="2651124" y="361949"/>
          <a:ext cx="4995070" cy="70485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 i="0" baseline="0">
              <a:solidFill>
                <a:srgbClr val="C0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Check</a:t>
          </a:r>
          <a:r>
            <a:rPr lang="en-US" sz="3200" b="0" i="0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Problem 3 </a:t>
          </a:r>
          <a:endParaRPr lang="en-US" sz="3200" b="0">
            <a:solidFill>
              <a:schemeClr val="accent4">
                <a:lumMod val="50000"/>
              </a:schemeClr>
            </a:solidFill>
            <a:latin typeface="FrankRuehl" panose="020E0503060101010101" pitchFamily="34" charset="-79"/>
            <a:cs typeface="FrankRuehl" panose="020E0503060101010101" pitchFamily="34" charset="-79"/>
          </a:endParaRPr>
        </a:p>
      </xdr:txBody>
    </xdr:sp>
    <xdr:clientData/>
  </xdr:twoCellAnchor>
  <xdr:twoCellAnchor>
    <xdr:from>
      <xdr:col>13</xdr:col>
      <xdr:colOff>0</xdr:colOff>
      <xdr:row>3</xdr:row>
      <xdr:rowOff>189289</xdr:rowOff>
    </xdr:from>
    <xdr:to>
      <xdr:col>13</xdr:col>
      <xdr:colOff>0</xdr:colOff>
      <xdr:row>43</xdr:row>
      <xdr:rowOff>166687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51328691-3A40-4077-9D55-A6472C26B1DD}"/>
            </a:ext>
          </a:extLst>
        </xdr:cNvPr>
        <xdr:cNvCxnSpPr/>
      </xdr:nvCxnSpPr>
      <xdr:spPr>
        <a:xfrm flipH="1">
          <a:off x="8743950" y="760789"/>
          <a:ext cx="0" cy="8197473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438150</xdr:colOff>
      <xdr:row>4</xdr:row>
      <xdr:rowOff>71436</xdr:rowOff>
    </xdr:from>
    <xdr:to>
      <xdr:col>21</xdr:col>
      <xdr:colOff>214312</xdr:colOff>
      <xdr:row>8</xdr:row>
      <xdr:rowOff>23814</xdr:rowOff>
    </xdr:to>
    <xdr:sp macro="" textlink="">
      <xdr:nvSpPr>
        <xdr:cNvPr id="9" name="Rounded Rectangle 4">
          <a:extLst>
            <a:ext uri="{FF2B5EF4-FFF2-40B4-BE49-F238E27FC236}">
              <a16:creationId xmlns:a16="http://schemas.microsoft.com/office/drawing/2014/main" id="{8C5145AB-67EF-4FA4-A68D-3EB64014994B}"/>
            </a:ext>
          </a:extLst>
        </xdr:cNvPr>
        <xdr:cNvSpPr/>
      </xdr:nvSpPr>
      <xdr:spPr>
        <a:xfrm>
          <a:off x="9639300" y="833436"/>
          <a:ext cx="3014662" cy="714378"/>
        </a:xfrm>
        <a:prstGeom prst="roundRect">
          <a:avLst/>
        </a:prstGeom>
        <a:solidFill>
          <a:srgbClr val="C00000"/>
        </a:solidFill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Solution</a:t>
          </a:r>
        </a:p>
      </xdr:txBody>
    </xdr:sp>
    <xdr:clientData/>
  </xdr:twoCellAnchor>
  <xdr:twoCellAnchor>
    <xdr:from>
      <xdr:col>13</xdr:col>
      <xdr:colOff>285748</xdr:colOff>
      <xdr:row>19</xdr:row>
      <xdr:rowOff>119064</xdr:rowOff>
    </xdr:from>
    <xdr:to>
      <xdr:col>24</xdr:col>
      <xdr:colOff>226217</xdr:colOff>
      <xdr:row>22</xdr:row>
      <xdr:rowOff>149680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89336B1-4F52-4F8C-862C-C91894FBE097}"/>
            </a:ext>
          </a:extLst>
        </xdr:cNvPr>
        <xdr:cNvSpPr txBox="1"/>
      </xdr:nvSpPr>
      <xdr:spPr>
        <a:xfrm>
          <a:off x="9029698" y="3738564"/>
          <a:ext cx="5474494" cy="7259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>
              <a:latin typeface="Lucida Bright" panose="02040602050505020304" pitchFamily="18" charset="0"/>
            </a:rPr>
            <a:t>The required</a:t>
          </a:r>
          <a:r>
            <a:rPr lang="en-US" sz="1800" baseline="0">
              <a:latin typeface="Lucida Bright" panose="02040602050505020304" pitchFamily="18" charset="0"/>
            </a:rPr>
            <a:t> increase in unit sales is </a:t>
          </a:r>
          <a:r>
            <a:rPr lang="en-US" sz="1800" baseline="0">
              <a:solidFill>
                <a:srgbClr val="FF0000"/>
              </a:solidFill>
              <a:latin typeface="Lucida Bright" panose="02040602050505020304" pitchFamily="18" charset="0"/>
            </a:rPr>
            <a:t>100</a:t>
          </a:r>
          <a:r>
            <a:rPr lang="en-US" sz="1800" baseline="0">
              <a:latin typeface="Lucida Bright" panose="02040602050505020304" pitchFamily="18" charset="0"/>
            </a:rPr>
            <a:t>%. (from the table)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13</xdr:col>
      <xdr:colOff>271461</xdr:colOff>
      <xdr:row>23</xdr:row>
      <xdr:rowOff>149679</xdr:rowOff>
    </xdr:from>
    <xdr:to>
      <xdr:col>24</xdr:col>
      <xdr:colOff>211930</xdr:colOff>
      <xdr:row>28</xdr:row>
      <xdr:rowOff>-1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D5204AF-0631-4DA6-926B-51D6D1E7875B}"/>
            </a:ext>
          </a:extLst>
        </xdr:cNvPr>
        <xdr:cNvSpPr txBox="1"/>
      </xdr:nvSpPr>
      <xdr:spPr>
        <a:xfrm>
          <a:off x="9015411" y="4655004"/>
          <a:ext cx="5474494" cy="8313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>
              <a:latin typeface="Lucida Bright" panose="02040602050505020304" pitchFamily="18" charset="0"/>
            </a:rPr>
            <a:t>The</a:t>
          </a:r>
          <a:r>
            <a:rPr lang="en-US" sz="1800" baseline="0">
              <a:latin typeface="Lucida Bright" panose="02040602050505020304" pitchFamily="18" charset="0"/>
            </a:rPr>
            <a:t> current market size is 142,857 units.</a:t>
          </a:r>
        </a:p>
        <a:p>
          <a:r>
            <a:rPr lang="en-US" sz="1800" baseline="0">
              <a:latin typeface="Lucida Bright" panose="02040602050505020304" pitchFamily="18" charset="0"/>
            </a:rPr>
            <a:t>(100,000/.70)</a:t>
          </a:r>
        </a:p>
        <a:p>
          <a:endParaRPr lang="en-US" sz="18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13</xdr:col>
      <xdr:colOff>312964</xdr:colOff>
      <xdr:row>33</xdr:row>
      <xdr:rowOff>11907</xdr:rowOff>
    </xdr:from>
    <xdr:to>
      <xdr:col>24</xdr:col>
      <xdr:colOff>309563</xdr:colOff>
      <xdr:row>37</xdr:row>
      <xdr:rowOff>108858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06F340C-1DB0-4BBD-9A94-D19058BF249A}"/>
            </a:ext>
          </a:extLst>
        </xdr:cNvPr>
        <xdr:cNvSpPr txBox="1"/>
      </xdr:nvSpPr>
      <xdr:spPr>
        <a:xfrm>
          <a:off x="9056914" y="6450807"/>
          <a:ext cx="5530624" cy="1020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>
              <a:latin typeface="Lucida Bright" panose="02040602050505020304" pitchFamily="18" charset="0"/>
            </a:rPr>
            <a:t>The</a:t>
          </a:r>
          <a:r>
            <a:rPr lang="en-US" sz="1800" baseline="0">
              <a:latin typeface="Lucida Bright" panose="02040602050505020304" pitchFamily="18" charset="0"/>
            </a:rPr>
            <a:t> company has to sell 200,000 units to justify the proposed price drop.</a:t>
          </a:r>
        </a:p>
        <a:p>
          <a:r>
            <a:rPr lang="en-US" sz="1800" baseline="0">
              <a:latin typeface="Lucida Bright" panose="02040602050505020304" pitchFamily="18" charset="0"/>
            </a:rPr>
            <a:t>                  (100,000 current+100,000 additional )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13</xdr:col>
      <xdr:colOff>297657</xdr:colOff>
      <xdr:row>37</xdr:row>
      <xdr:rowOff>309562</xdr:rowOff>
    </xdr:from>
    <xdr:to>
      <xdr:col>24</xdr:col>
      <xdr:colOff>238126</xdr:colOff>
      <xdr:row>41</xdr:row>
      <xdr:rowOff>71437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33B3A9B-30EB-48AC-A201-A43993FEFB8F}"/>
            </a:ext>
          </a:extLst>
        </xdr:cNvPr>
        <xdr:cNvSpPr txBox="1"/>
      </xdr:nvSpPr>
      <xdr:spPr>
        <a:xfrm>
          <a:off x="9041607" y="7672387"/>
          <a:ext cx="5474494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>
              <a:latin typeface="Lucida Bright" panose="02040602050505020304" pitchFamily="18" charset="0"/>
            </a:rPr>
            <a:t>The</a:t>
          </a:r>
          <a:r>
            <a:rPr lang="en-US" sz="1800" baseline="0">
              <a:latin typeface="Lucida Bright" panose="02040602050505020304" pitchFamily="18" charset="0"/>
            </a:rPr>
            <a:t> total production capacity is 111,111 units at 100% utilization. (100,000/0.9)</a:t>
          </a:r>
        </a:p>
        <a:p>
          <a:endParaRPr lang="en-US" sz="18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24</xdr:col>
      <xdr:colOff>435428</xdr:colOff>
      <xdr:row>19</xdr:row>
      <xdr:rowOff>193901</xdr:rowOff>
    </xdr:from>
    <xdr:to>
      <xdr:col>26</xdr:col>
      <xdr:colOff>289151</xdr:colOff>
      <xdr:row>22</xdr:row>
      <xdr:rowOff>68036</xdr:rowOff>
    </xdr:to>
    <xdr:sp macro="" textlink="">
      <xdr:nvSpPr>
        <xdr:cNvPr id="15" name="Rounded 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B96CEE-8D2C-4533-986F-696AE7180926}"/>
            </a:ext>
          </a:extLst>
        </xdr:cNvPr>
        <xdr:cNvSpPr/>
      </xdr:nvSpPr>
      <xdr:spPr>
        <a:xfrm>
          <a:off x="14713403" y="3813401"/>
          <a:ext cx="1787298" cy="569460"/>
        </a:xfrm>
        <a:prstGeom prst="roundRect">
          <a:avLst/>
        </a:prstGeom>
        <a:solidFill>
          <a:schemeClr val="accent5">
            <a:lumMod val="75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000" b="1">
              <a:solidFill>
                <a:srgbClr val="FFFF00"/>
              </a:solidFill>
              <a:latin typeface="Lucida Bright" panose="02040602050505020304" pitchFamily="18" charset="0"/>
            </a:rPr>
            <a:t>Table</a:t>
          </a:r>
        </a:p>
      </xdr:txBody>
    </xdr:sp>
    <xdr:clientData/>
  </xdr:twoCellAnchor>
  <xdr:twoCellAnchor>
    <xdr:from>
      <xdr:col>13</xdr:col>
      <xdr:colOff>283367</xdr:colOff>
      <xdr:row>11</xdr:row>
      <xdr:rowOff>116682</xdr:rowOff>
    </xdr:from>
    <xdr:to>
      <xdr:col>24</xdr:col>
      <xdr:colOff>223836</xdr:colOff>
      <xdr:row>14</xdr:row>
      <xdr:rowOff>128588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BAE2715-6D0C-45CA-A429-43EAC2409F3A}"/>
            </a:ext>
          </a:extLst>
        </xdr:cNvPr>
        <xdr:cNvSpPr txBox="1"/>
      </xdr:nvSpPr>
      <xdr:spPr>
        <a:xfrm>
          <a:off x="9027317" y="2212182"/>
          <a:ext cx="5474494" cy="5834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aseline="0">
              <a:latin typeface="Lucida Bright" panose="02040602050505020304" pitchFamily="18" charset="0"/>
            </a:rPr>
            <a:t>Gross Margin is </a:t>
          </a:r>
          <a:r>
            <a:rPr lang="en-US" sz="1800" baseline="0">
              <a:solidFill>
                <a:srgbClr val="FF0000"/>
              </a:solidFill>
              <a:latin typeface="Lucida Bright" panose="02040602050505020304" pitchFamily="18" charset="0"/>
            </a:rPr>
            <a:t>40.0</a:t>
          </a:r>
          <a:r>
            <a:rPr lang="en-US" sz="1800" baseline="0">
              <a:latin typeface="Lucida Bright" panose="02040602050505020304" pitchFamily="18" charset="0"/>
            </a:rPr>
            <a:t>%.  ($300,000/500,00)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13</xdr:col>
      <xdr:colOff>297658</xdr:colOff>
      <xdr:row>15</xdr:row>
      <xdr:rowOff>130968</xdr:rowOff>
    </xdr:from>
    <xdr:to>
      <xdr:col>24</xdr:col>
      <xdr:colOff>238127</xdr:colOff>
      <xdr:row>18</xdr:row>
      <xdr:rowOff>142874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BDEFCFC1-F29D-45A1-B03E-BB893B4F69D7}"/>
            </a:ext>
          </a:extLst>
        </xdr:cNvPr>
        <xdr:cNvSpPr txBox="1"/>
      </xdr:nvSpPr>
      <xdr:spPr>
        <a:xfrm>
          <a:off x="9041608" y="2988468"/>
          <a:ext cx="5474494" cy="5834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aseline="0">
              <a:solidFill>
                <a:schemeClr val="tx1"/>
              </a:solidFill>
              <a:latin typeface="Lucida Bright" panose="02040602050505020304" pitchFamily="18" charset="0"/>
            </a:rPr>
            <a:t>Requested Price Drop is </a:t>
          </a:r>
          <a:r>
            <a:rPr lang="en-US" sz="1800" baseline="0">
              <a:solidFill>
                <a:srgbClr val="FF0000"/>
              </a:solidFill>
              <a:latin typeface="Lucida Bright" panose="02040602050505020304" pitchFamily="18" charset="0"/>
            </a:rPr>
            <a:t>20.0</a:t>
          </a:r>
          <a:r>
            <a:rPr lang="en-US" sz="1800" baseline="0">
              <a:latin typeface="Lucida Bright" panose="02040602050505020304" pitchFamily="18" charset="0"/>
            </a:rPr>
            <a:t>%. (given)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13</xdr:col>
      <xdr:colOff>285750</xdr:colOff>
      <xdr:row>28</xdr:row>
      <xdr:rowOff>129269</xdr:rowOff>
    </xdr:from>
    <xdr:to>
      <xdr:col>24</xdr:col>
      <xdr:colOff>226219</xdr:colOff>
      <xdr:row>32</xdr:row>
      <xdr:rowOff>69736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5759CFD-A8EC-4A6E-A343-30BF04518DFC}"/>
            </a:ext>
          </a:extLst>
        </xdr:cNvPr>
        <xdr:cNvSpPr txBox="1"/>
      </xdr:nvSpPr>
      <xdr:spPr>
        <a:xfrm>
          <a:off x="9029700" y="5615669"/>
          <a:ext cx="5474494" cy="7024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aseline="0">
              <a:latin typeface="Lucida Bright" panose="02040602050505020304" pitchFamily="18" charset="0"/>
            </a:rPr>
            <a:t>The market will grow to 171,429 units in one year. (142,857*1.2)</a:t>
          </a:r>
        </a:p>
        <a:p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16</xdr:col>
      <xdr:colOff>342900</xdr:colOff>
      <xdr:row>43</xdr:row>
      <xdr:rowOff>46944</xdr:rowOff>
    </xdr:from>
    <xdr:to>
      <xdr:col>25</xdr:col>
      <xdr:colOff>1086191</xdr:colOff>
      <xdr:row>49</xdr:row>
      <xdr:rowOff>13606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C542720-0DE5-4B3E-AAB6-1ABC7D0C020B}"/>
            </a:ext>
          </a:extLst>
        </xdr:cNvPr>
        <xdr:cNvSpPr txBox="1"/>
      </xdr:nvSpPr>
      <xdr:spPr>
        <a:xfrm>
          <a:off x="10487025" y="8838519"/>
          <a:ext cx="5486741" cy="1309687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aseline="0">
              <a:latin typeface="Lucida Bright" panose="02040602050505020304" pitchFamily="18" charset="0"/>
            </a:rPr>
            <a:t>The company does not have enough production capacity to justify this drop in unit price. In addition, the market size is not large enough to justify this request.</a:t>
          </a:r>
          <a:endParaRPr lang="en-US" sz="1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21</xdr:col>
      <xdr:colOff>136072</xdr:colOff>
      <xdr:row>20</xdr:row>
      <xdr:rowOff>122465</xdr:rowOff>
    </xdr:from>
    <xdr:to>
      <xdr:col>23</xdr:col>
      <xdr:colOff>394607</xdr:colOff>
      <xdr:row>36</xdr:row>
      <xdr:rowOff>176893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B000DBD8-4996-44B3-984F-9094DC32D0B3}"/>
            </a:ext>
          </a:extLst>
        </xdr:cNvPr>
        <xdr:cNvCxnSpPr/>
      </xdr:nvCxnSpPr>
      <xdr:spPr>
        <a:xfrm flipH="1">
          <a:off x="12575722" y="4056290"/>
          <a:ext cx="1487260" cy="31500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353786</xdr:colOff>
      <xdr:row>36</xdr:row>
      <xdr:rowOff>176893</xdr:rowOff>
    </xdr:from>
    <xdr:to>
      <xdr:col>16</xdr:col>
      <xdr:colOff>217714</xdr:colOff>
      <xdr:row>36</xdr:row>
      <xdr:rowOff>190501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76E70AA0-8FC8-413F-A9E6-FE868FFACF20}"/>
            </a:ext>
          </a:extLst>
        </xdr:cNvPr>
        <xdr:cNvCxnSpPr/>
      </xdr:nvCxnSpPr>
      <xdr:spPr>
        <a:xfrm flipV="1">
          <a:off x="5230586" y="7206343"/>
          <a:ext cx="5131253" cy="13608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54428</xdr:colOff>
      <xdr:row>30</xdr:row>
      <xdr:rowOff>0</xdr:rowOff>
    </xdr:from>
    <xdr:to>
      <xdr:col>27</xdr:col>
      <xdr:colOff>598715</xdr:colOff>
      <xdr:row>35</xdr:row>
      <xdr:rowOff>149678</xdr:rowOff>
    </xdr:to>
    <xdr:cxnSp macro="">
      <xdr:nvCxnSpPr>
        <xdr:cNvPr id="23" name="Connector: Elbow 22">
          <a:extLst>
            <a:ext uri="{FF2B5EF4-FFF2-40B4-BE49-F238E27FC236}">
              <a16:creationId xmlns:a16="http://schemas.microsoft.com/office/drawing/2014/main" id="{361E8C5B-0C6E-4294-8E0D-E81E7E08A7B3}"/>
            </a:ext>
          </a:extLst>
        </xdr:cNvPr>
        <xdr:cNvCxnSpPr/>
      </xdr:nvCxnSpPr>
      <xdr:spPr>
        <a:xfrm rot="10800000" flipV="1">
          <a:off x="16265978" y="5867400"/>
          <a:ext cx="1153887" cy="1102178"/>
        </a:xfrm>
        <a:prstGeom prst="bentConnector3">
          <a:avLst>
            <a:gd name="adj1" fmla="val -4118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666749</xdr:colOff>
      <xdr:row>37</xdr:row>
      <xdr:rowOff>13608</xdr:rowOff>
    </xdr:from>
    <xdr:to>
      <xdr:col>25</xdr:col>
      <xdr:colOff>666749</xdr:colOff>
      <xdr:row>37</xdr:row>
      <xdr:rowOff>299358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40EC4DB5-3497-4E3C-AA1A-016FB6384755}"/>
            </a:ext>
          </a:extLst>
        </xdr:cNvPr>
        <xdr:cNvCxnSpPr/>
      </xdr:nvCxnSpPr>
      <xdr:spPr>
        <a:xfrm flipV="1">
          <a:off x="15554324" y="7376433"/>
          <a:ext cx="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304799</xdr:colOff>
      <xdr:row>15</xdr:row>
      <xdr:rowOff>95250</xdr:rowOff>
    </xdr:from>
    <xdr:to>
      <xdr:col>18</xdr:col>
      <xdr:colOff>152399</xdr:colOff>
      <xdr:row>17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6C66A7-CEC6-4ABF-BAED-E860E6BBADC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9699" y="3048000"/>
          <a:ext cx="2409825" cy="51435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0</xdr:row>
      <xdr:rowOff>85726</xdr:rowOff>
    </xdr:from>
    <xdr:to>
      <xdr:col>2</xdr:col>
      <xdr:colOff>257175</xdr:colOff>
      <xdr:row>4</xdr:row>
      <xdr:rowOff>104776</xdr:rowOff>
    </xdr:to>
    <xdr:sp macro="" textlink="">
      <xdr:nvSpPr>
        <xdr:cNvPr id="3" name="Left Arrow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0EE2E2-C421-46E2-931C-931FF654A6A4}"/>
            </a:ext>
          </a:extLst>
        </xdr:cNvPr>
        <xdr:cNvSpPr/>
      </xdr:nvSpPr>
      <xdr:spPr>
        <a:xfrm>
          <a:off x="419100" y="85726"/>
          <a:ext cx="1057275" cy="781050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800" b="0" i="0">
              <a:solidFill>
                <a:srgbClr val="FFFF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11</xdr:col>
      <xdr:colOff>104775</xdr:colOff>
      <xdr:row>7</xdr:row>
      <xdr:rowOff>9525</xdr:rowOff>
    </xdr:from>
    <xdr:to>
      <xdr:col>11</xdr:col>
      <xdr:colOff>104775</xdr:colOff>
      <xdr:row>25</xdr:row>
      <xdr:rowOff>171450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9859EE2-44BA-41E0-B770-02E79D062EF1}"/>
            </a:ext>
          </a:extLst>
        </xdr:cNvPr>
        <xdr:cNvCxnSpPr/>
      </xdr:nvCxnSpPr>
      <xdr:spPr>
        <a:xfrm flipH="1">
          <a:off x="6362700" y="1343025"/>
          <a:ext cx="0" cy="3781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26</xdr:row>
      <xdr:rowOff>104775</xdr:rowOff>
    </xdr:from>
    <xdr:to>
      <xdr:col>11</xdr:col>
      <xdr:colOff>9525</xdr:colOff>
      <xdr:row>26</xdr:row>
      <xdr:rowOff>104775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4996AF75-6704-4925-8908-81DE4D433419}"/>
            </a:ext>
          </a:extLst>
        </xdr:cNvPr>
        <xdr:cNvCxnSpPr/>
      </xdr:nvCxnSpPr>
      <xdr:spPr>
        <a:xfrm flipV="1">
          <a:off x="1895475" y="5248275"/>
          <a:ext cx="4371975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152400</xdr:colOff>
      <xdr:row>12</xdr:row>
      <xdr:rowOff>76201</xdr:rowOff>
    </xdr:from>
    <xdr:to>
      <xdr:col>17</xdr:col>
      <xdr:colOff>1285875</xdr:colOff>
      <xdr:row>15</xdr:row>
      <xdr:rowOff>28576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00ACBE8-E52B-4D3F-A8EC-C740A0AC32F7}"/>
            </a:ext>
          </a:extLst>
        </xdr:cNvPr>
        <xdr:cNvSpPr txBox="1"/>
      </xdr:nvSpPr>
      <xdr:spPr>
        <a:xfrm>
          <a:off x="8877300" y="2409826"/>
          <a:ext cx="23526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This table was constructed using the</a:t>
          </a:r>
          <a:r>
            <a:rPr lang="en-US" sz="1100" baseline="0"/>
            <a:t> following formula:</a:t>
          </a:r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212724</xdr:colOff>
      <xdr:row>1</xdr:row>
      <xdr:rowOff>171449</xdr:rowOff>
    </xdr:from>
    <xdr:to>
      <xdr:col>11</xdr:col>
      <xdr:colOff>940594</xdr:colOff>
      <xdr:row>5</xdr:row>
      <xdr:rowOff>114300</xdr:rowOff>
    </xdr:to>
    <xdr:sp macro="" textlink="">
      <xdr:nvSpPr>
        <xdr:cNvPr id="7" name="Rounded Rectangle 2">
          <a:extLst>
            <a:ext uri="{FF2B5EF4-FFF2-40B4-BE49-F238E27FC236}">
              <a16:creationId xmlns:a16="http://schemas.microsoft.com/office/drawing/2014/main" id="{5E1BA6E9-77F1-4AEA-91FF-4C471029C177}"/>
            </a:ext>
          </a:extLst>
        </xdr:cNvPr>
        <xdr:cNvSpPr/>
      </xdr:nvSpPr>
      <xdr:spPr>
        <a:xfrm>
          <a:off x="2651124" y="361949"/>
          <a:ext cx="4995070" cy="70485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 i="0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3 </a:t>
          </a:r>
          <a:endParaRPr lang="en-US" sz="3200" b="0">
            <a:solidFill>
              <a:schemeClr val="accent4">
                <a:lumMod val="50000"/>
              </a:schemeClr>
            </a:solidFill>
            <a:latin typeface="FrankRuehl" panose="020E0503060101010101" pitchFamily="34" charset="-79"/>
            <a:cs typeface="FrankRuehl" panose="020E0503060101010101" pitchFamily="34" charset="-79"/>
          </a:endParaRPr>
        </a:p>
      </xdr:txBody>
    </xdr:sp>
    <xdr:clientData/>
  </xdr:twoCellAnchor>
  <xdr:twoCellAnchor>
    <xdr:from>
      <xdr:col>13</xdr:col>
      <xdr:colOff>107157</xdr:colOff>
      <xdr:row>3</xdr:row>
      <xdr:rowOff>189289</xdr:rowOff>
    </xdr:from>
    <xdr:to>
      <xdr:col>13</xdr:col>
      <xdr:colOff>119782</xdr:colOff>
      <xdr:row>41</xdr:row>
      <xdr:rowOff>166687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5CD52931-D909-461D-B129-29D2C1F71EC4}"/>
            </a:ext>
          </a:extLst>
        </xdr:cNvPr>
        <xdr:cNvCxnSpPr/>
      </xdr:nvCxnSpPr>
      <xdr:spPr>
        <a:xfrm flipH="1">
          <a:off x="8851107" y="760789"/>
          <a:ext cx="12625" cy="7816473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428966</xdr:colOff>
      <xdr:row>9</xdr:row>
      <xdr:rowOff>72113</xdr:rowOff>
    </xdr:from>
    <xdr:to>
      <xdr:col>12</xdr:col>
      <xdr:colOff>940593</xdr:colOff>
      <xdr:row>44</xdr:row>
      <xdr:rowOff>47623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CCF5866-3EAF-4881-91E2-28B945676C83}"/>
            </a:ext>
          </a:extLst>
        </xdr:cNvPr>
        <xdr:cNvSpPr txBox="1"/>
      </xdr:nvSpPr>
      <xdr:spPr>
        <a:xfrm>
          <a:off x="1038566" y="1786613"/>
          <a:ext cx="7626802" cy="74431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800" b="0" i="0">
            <a:solidFill>
              <a:schemeClr val="accent1">
                <a:lumMod val="50000"/>
              </a:schemeClr>
            </a:solidFill>
            <a:latin typeface="Lucida Bright" panose="02040602050505020304" pitchFamily="18" charset="0"/>
          </a:endParaRPr>
        </a:p>
        <a:p>
          <a:r>
            <a:rPr lang="en-US" sz="1800" b="0" i="0">
              <a:solidFill>
                <a:schemeClr val="tx1"/>
              </a:solidFill>
              <a:latin typeface="Lucida Bright" panose="02040602050505020304" pitchFamily="18" charset="0"/>
            </a:rPr>
            <a:t>You</a:t>
          </a:r>
          <a:r>
            <a:rPr lang="en-US" sz="1800" b="0" i="0" baseline="0">
              <a:solidFill>
                <a:schemeClr val="tx1"/>
              </a:solidFill>
              <a:latin typeface="Lucida Bright" panose="02040602050505020304" pitchFamily="18" charset="0"/>
            </a:rPr>
            <a:t> are a Product Manager for your company. Your VP of Sales requested that you drop the price for your product by 20%. This is necessary, according to your VP, to combat a new competitor entering your market.</a:t>
          </a:r>
        </a:p>
        <a:p>
          <a:endParaRPr lang="en-US" sz="1800" b="0" i="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1800" b="0" i="0" baseline="0">
              <a:solidFill>
                <a:schemeClr val="tx1"/>
              </a:solidFill>
              <a:latin typeface="Lucida Bright" panose="02040602050505020304" pitchFamily="18" charset="0"/>
            </a:rPr>
            <a:t>The long standing policy of your firm is that any price reductions have to be Gross Profit neutral. In other words, they cannot affect the $ value of the Gross Profit.</a:t>
          </a:r>
        </a:p>
        <a:p>
          <a:endParaRPr lang="en-US" sz="1800" b="0" i="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1800" b="0" i="0" baseline="0">
              <a:solidFill>
                <a:schemeClr val="tx1"/>
              </a:solidFill>
              <a:latin typeface="Lucida Bright" panose="02040602050505020304" pitchFamily="18" charset="0"/>
            </a:rPr>
            <a:t>The most recent market research shows that your company has 70% market share. The remaining share is equally divided between two other competitors.</a:t>
          </a:r>
        </a:p>
        <a:p>
          <a:endParaRPr lang="en-US" sz="1800" b="0" i="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1800" b="0" i="0" baseline="0">
              <a:solidFill>
                <a:schemeClr val="tx1"/>
              </a:solidFill>
              <a:latin typeface="Lucida Bright" panose="02040602050505020304" pitchFamily="18" charset="0"/>
            </a:rPr>
            <a:t>It also estimates that the market for your products grows at the rate of 20% per year.</a:t>
          </a:r>
        </a:p>
        <a:p>
          <a:endParaRPr lang="en-US" sz="1800" b="0" i="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1800" b="0" i="0" baseline="0">
              <a:solidFill>
                <a:schemeClr val="tx1"/>
              </a:solidFill>
              <a:latin typeface="Lucida Bright" panose="02040602050505020304" pitchFamily="18" charset="0"/>
            </a:rPr>
            <a:t>Currently, your manufacturing plant works at 90% of capacity. That is, it produces 100,000 units per year.</a:t>
          </a:r>
        </a:p>
        <a:p>
          <a:endParaRPr lang="en-US" sz="1800" b="0" i="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1800" b="0" i="0" baseline="0">
              <a:solidFill>
                <a:schemeClr val="tx1"/>
              </a:solidFill>
              <a:latin typeface="Lucida Bright" panose="02040602050505020304" pitchFamily="18" charset="0"/>
            </a:rPr>
            <a:t>The revenues are $500,000 per year and the Cost of Goods Sold is $300,000.</a:t>
          </a:r>
        </a:p>
        <a:p>
          <a:endParaRPr lang="en-US" sz="1800" b="0" i="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1800" b="0" i="0" baseline="0">
              <a:solidFill>
                <a:schemeClr val="tx1"/>
              </a:solidFill>
              <a:latin typeface="Lucida Bright" panose="02040602050505020304" pitchFamily="18" charset="0"/>
            </a:rPr>
            <a:t>Should you comply with your VPs request? Why or why not? Support your answer using numerical values.</a:t>
          </a:r>
        </a:p>
      </xdr:txBody>
    </xdr:sp>
    <xdr:clientData/>
  </xdr:twoCellAnchor>
  <xdr:twoCellAnchor>
    <xdr:from>
      <xdr:col>0</xdr:col>
      <xdr:colOff>333375</xdr:colOff>
      <xdr:row>0</xdr:row>
      <xdr:rowOff>95251</xdr:rowOff>
    </xdr:from>
    <xdr:to>
      <xdr:col>2</xdr:col>
      <xdr:colOff>571499</xdr:colOff>
      <xdr:row>6</xdr:row>
      <xdr:rowOff>107157</xdr:rowOff>
    </xdr:to>
    <xdr:sp macro="" textlink="">
      <xdr:nvSpPr>
        <xdr:cNvPr id="10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C48FE4-5BD2-4208-9977-9B31FB509A48}"/>
            </a:ext>
          </a:extLst>
        </xdr:cNvPr>
        <xdr:cNvSpPr/>
      </xdr:nvSpPr>
      <xdr:spPr>
        <a:xfrm>
          <a:off x="333375" y="95251"/>
          <a:ext cx="1457324" cy="1154906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0" i="0">
              <a:solidFill>
                <a:srgbClr val="FFC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14</xdr:col>
      <xdr:colOff>117363</xdr:colOff>
      <xdr:row>3</xdr:row>
      <xdr:rowOff>79942</xdr:rowOff>
    </xdr:from>
    <xdr:to>
      <xdr:col>17</xdr:col>
      <xdr:colOff>367394</xdr:colOff>
      <xdr:row>6</xdr:row>
      <xdr:rowOff>127567</xdr:rowOff>
    </xdr:to>
    <xdr:sp macro="" textlink="">
      <xdr:nvSpPr>
        <xdr:cNvPr id="11" name="Rounded 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9ECEE5-D216-41B0-B7D7-0EDF0D3A9437}"/>
            </a:ext>
          </a:extLst>
        </xdr:cNvPr>
        <xdr:cNvSpPr/>
      </xdr:nvSpPr>
      <xdr:spPr>
        <a:xfrm>
          <a:off x="9356613" y="651442"/>
          <a:ext cx="1665174" cy="619125"/>
        </a:xfrm>
        <a:prstGeom prst="roundRect">
          <a:avLst/>
        </a:prstGeom>
        <a:solidFill>
          <a:srgbClr val="FFC000"/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Check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187324</xdr:colOff>
      <xdr:row>3</xdr:row>
      <xdr:rowOff>31749</xdr:rowOff>
    </xdr:from>
    <xdr:to>
      <xdr:col>11</xdr:col>
      <xdr:colOff>431800</xdr:colOff>
      <xdr:row>7</xdr:row>
      <xdr:rowOff>25400</xdr:rowOff>
    </xdr:to>
    <xdr:sp macro="" textlink="">
      <xdr:nvSpPr>
        <xdr:cNvPr id="2" name="Rounded Rectangle 3">
          <a:extLst>
            <a:ext uri="{FF2B5EF4-FFF2-40B4-BE49-F238E27FC236}">
              <a16:creationId xmlns:a16="http://schemas.microsoft.com/office/drawing/2014/main" id="{8BEEE3AB-60AD-4B40-8735-B9FE78124F67}"/>
            </a:ext>
          </a:extLst>
        </xdr:cNvPr>
        <xdr:cNvSpPr/>
      </xdr:nvSpPr>
      <xdr:spPr>
        <a:xfrm>
          <a:off x="2682874" y="603249"/>
          <a:ext cx="7445376" cy="75565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 i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2</a:t>
          </a:r>
          <a:r>
            <a:rPr lang="en-US" sz="3200" b="0" i="0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</a:t>
          </a:r>
          <a:endParaRPr lang="en-US" sz="3200" b="0" i="0">
            <a:solidFill>
              <a:schemeClr val="accent4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11</xdr:col>
      <xdr:colOff>367394</xdr:colOff>
      <xdr:row>9</xdr:row>
      <xdr:rowOff>113212</xdr:rowOff>
    </xdr:from>
    <xdr:to>
      <xdr:col>11</xdr:col>
      <xdr:colOff>367394</xdr:colOff>
      <xdr:row>39</xdr:row>
      <xdr:rowOff>10358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33CD3F2-0979-46CF-AC88-FBF8E790B8C7}"/>
            </a:ext>
          </a:extLst>
        </xdr:cNvPr>
        <xdr:cNvCxnSpPr/>
      </xdr:nvCxnSpPr>
      <xdr:spPr>
        <a:xfrm flipH="1">
          <a:off x="10063844" y="1827712"/>
          <a:ext cx="0" cy="9907921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272143</xdr:colOff>
      <xdr:row>0</xdr:row>
      <xdr:rowOff>149679</xdr:rowOff>
    </xdr:from>
    <xdr:to>
      <xdr:col>2</xdr:col>
      <xdr:colOff>590550</xdr:colOff>
      <xdr:row>7</xdr:row>
      <xdr:rowOff>70758</xdr:rowOff>
    </xdr:to>
    <xdr:sp macro="" textlink="">
      <xdr:nvSpPr>
        <xdr:cNvPr id="4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C57B57-FD4A-4249-811D-9F19E1943BBA}"/>
            </a:ext>
          </a:extLst>
        </xdr:cNvPr>
        <xdr:cNvSpPr/>
      </xdr:nvSpPr>
      <xdr:spPr>
        <a:xfrm>
          <a:off x="272143" y="149679"/>
          <a:ext cx="1537607" cy="1254579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0" i="0">
              <a:solidFill>
                <a:srgbClr val="FFC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1</xdr:col>
      <xdr:colOff>408216</xdr:colOff>
      <xdr:row>10</xdr:row>
      <xdr:rowOff>81642</xdr:rowOff>
    </xdr:from>
    <xdr:to>
      <xdr:col>10</xdr:col>
      <xdr:colOff>544286</xdr:colOff>
      <xdr:row>14</xdr:row>
      <xdr:rowOff>231323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217D91F-35E5-479F-9076-1C87D9AD2F64}"/>
            </a:ext>
          </a:extLst>
        </xdr:cNvPr>
        <xdr:cNvSpPr txBox="1"/>
      </xdr:nvSpPr>
      <xdr:spPr>
        <a:xfrm>
          <a:off x="1017816" y="1986642"/>
          <a:ext cx="8613320" cy="1111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0" i="0">
              <a:latin typeface="Lucida Bright" panose="02040602050505020304" pitchFamily="18" charset="0"/>
            </a:rPr>
            <a:t>Based on the cost point of the bill of material,</a:t>
          </a:r>
          <a:r>
            <a:rPr lang="en-US" sz="1800" b="0" i="0" baseline="0">
              <a:latin typeface="Lucida Bright" panose="02040602050505020304" pitchFamily="18" charset="0"/>
            </a:rPr>
            <a:t> should the manufacturer</a:t>
          </a:r>
        </a:p>
        <a:p>
          <a:endParaRPr lang="en-US" sz="1800" b="0" i="0" baseline="0">
            <a:latin typeface="Lucida Bright" panose="02040602050505020304" pitchFamily="18" charset="0"/>
          </a:endParaRPr>
        </a:p>
        <a:p>
          <a:r>
            <a:rPr lang="en-US" sz="1800" b="0" i="0" baseline="0">
              <a:latin typeface="Lucida Bright" panose="02040602050505020304" pitchFamily="18" charset="0"/>
            </a:rPr>
            <a:t>opt for one or two suppliers. The 2x quantity discount is 30%.</a:t>
          </a:r>
          <a:endParaRPr lang="en-US" sz="1800" b="0" i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12</xdr:col>
      <xdr:colOff>81643</xdr:colOff>
      <xdr:row>10</xdr:row>
      <xdr:rowOff>176892</xdr:rowOff>
    </xdr:from>
    <xdr:to>
      <xdr:col>14</xdr:col>
      <xdr:colOff>517071</xdr:colOff>
      <xdr:row>14</xdr:row>
      <xdr:rowOff>108856</xdr:rowOff>
    </xdr:to>
    <xdr:sp macro="" textlink="">
      <xdr:nvSpPr>
        <xdr:cNvPr id="6" name="Rounded 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42A81C-6FF4-48D7-8989-93900EE5B911}"/>
            </a:ext>
          </a:extLst>
        </xdr:cNvPr>
        <xdr:cNvSpPr/>
      </xdr:nvSpPr>
      <xdr:spPr>
        <a:xfrm>
          <a:off x="10692493" y="2081892"/>
          <a:ext cx="1864178" cy="893989"/>
        </a:xfrm>
        <a:prstGeom prst="roundRect">
          <a:avLst/>
        </a:prstGeom>
        <a:solidFill>
          <a:srgbClr val="FFC000"/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Check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187324</xdr:colOff>
      <xdr:row>3</xdr:row>
      <xdr:rowOff>31749</xdr:rowOff>
    </xdr:from>
    <xdr:to>
      <xdr:col>11</xdr:col>
      <xdr:colOff>431800</xdr:colOff>
      <xdr:row>7</xdr:row>
      <xdr:rowOff>25400</xdr:rowOff>
    </xdr:to>
    <xdr:sp macro="" textlink="">
      <xdr:nvSpPr>
        <xdr:cNvPr id="2" name="Rounded Rectangle 3">
          <a:extLst>
            <a:ext uri="{FF2B5EF4-FFF2-40B4-BE49-F238E27FC236}">
              <a16:creationId xmlns:a16="http://schemas.microsoft.com/office/drawing/2014/main" id="{264E7D84-D6F6-40C9-AED9-BABFD1FEAE54}"/>
            </a:ext>
          </a:extLst>
        </xdr:cNvPr>
        <xdr:cNvSpPr/>
      </xdr:nvSpPr>
      <xdr:spPr>
        <a:xfrm>
          <a:off x="2682874" y="603249"/>
          <a:ext cx="7445376" cy="75565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 i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2</a:t>
          </a:r>
          <a:r>
            <a:rPr lang="en-US" sz="3200" b="0" i="0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</a:t>
          </a:r>
          <a:endParaRPr lang="en-US" sz="3200" b="0" i="0">
            <a:solidFill>
              <a:schemeClr val="accent4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0</xdr:col>
      <xdr:colOff>272143</xdr:colOff>
      <xdr:row>0</xdr:row>
      <xdr:rowOff>149679</xdr:rowOff>
    </xdr:from>
    <xdr:to>
      <xdr:col>2</xdr:col>
      <xdr:colOff>590550</xdr:colOff>
      <xdr:row>7</xdr:row>
      <xdr:rowOff>70758</xdr:rowOff>
    </xdr:to>
    <xdr:sp macro="" textlink="">
      <xdr:nvSpPr>
        <xdr:cNvPr id="4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CC6ADD-7425-4680-9480-AE17AF8D04CF}"/>
            </a:ext>
          </a:extLst>
        </xdr:cNvPr>
        <xdr:cNvSpPr/>
      </xdr:nvSpPr>
      <xdr:spPr>
        <a:xfrm>
          <a:off x="272143" y="149679"/>
          <a:ext cx="1537607" cy="1254579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0" i="0">
              <a:solidFill>
                <a:srgbClr val="FFC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1</xdr:col>
      <xdr:colOff>408216</xdr:colOff>
      <xdr:row>10</xdr:row>
      <xdr:rowOff>81642</xdr:rowOff>
    </xdr:from>
    <xdr:to>
      <xdr:col>10</xdr:col>
      <xdr:colOff>544286</xdr:colOff>
      <xdr:row>14</xdr:row>
      <xdr:rowOff>231323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DBE0AC8-E426-4E24-8F64-A05280B5F238}"/>
            </a:ext>
          </a:extLst>
        </xdr:cNvPr>
        <xdr:cNvSpPr txBox="1"/>
      </xdr:nvSpPr>
      <xdr:spPr>
        <a:xfrm>
          <a:off x="1017816" y="1986642"/>
          <a:ext cx="8613320" cy="1111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0" i="0">
              <a:latin typeface="Lucida Bright" panose="02040602050505020304" pitchFamily="18" charset="0"/>
            </a:rPr>
            <a:t>Based on the cost point of the bill of material,</a:t>
          </a:r>
          <a:r>
            <a:rPr lang="en-US" sz="1800" b="0" i="0" baseline="0">
              <a:latin typeface="Lucida Bright" panose="02040602050505020304" pitchFamily="18" charset="0"/>
            </a:rPr>
            <a:t> should the manufacturer</a:t>
          </a:r>
        </a:p>
        <a:p>
          <a:endParaRPr lang="en-US" sz="1800" b="0" i="0" baseline="0">
            <a:latin typeface="Lucida Bright" panose="02040602050505020304" pitchFamily="18" charset="0"/>
          </a:endParaRPr>
        </a:p>
        <a:p>
          <a:r>
            <a:rPr lang="en-US" sz="1800" b="0" i="0" baseline="0">
              <a:latin typeface="Lucida Bright" panose="02040602050505020304" pitchFamily="18" charset="0"/>
            </a:rPr>
            <a:t>opt for one or two suppliers. The 2x quantity discount is 30%.</a:t>
          </a:r>
          <a:endParaRPr lang="en-US" sz="1800" b="0" i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4</xdr:col>
      <xdr:colOff>187324</xdr:colOff>
      <xdr:row>3</xdr:row>
      <xdr:rowOff>31749</xdr:rowOff>
    </xdr:from>
    <xdr:to>
      <xdr:col>11</xdr:col>
      <xdr:colOff>431800</xdr:colOff>
      <xdr:row>7</xdr:row>
      <xdr:rowOff>25400</xdr:rowOff>
    </xdr:to>
    <xdr:sp macro="" textlink="">
      <xdr:nvSpPr>
        <xdr:cNvPr id="7" name="Rounded Rectangle 3">
          <a:extLst>
            <a:ext uri="{FF2B5EF4-FFF2-40B4-BE49-F238E27FC236}">
              <a16:creationId xmlns:a16="http://schemas.microsoft.com/office/drawing/2014/main" id="{84A83401-F5CC-43C5-BE65-964A617848C2}"/>
            </a:ext>
          </a:extLst>
        </xdr:cNvPr>
        <xdr:cNvSpPr/>
      </xdr:nvSpPr>
      <xdr:spPr>
        <a:xfrm>
          <a:off x="2682874" y="603249"/>
          <a:ext cx="7445376" cy="75565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 i="0">
              <a:solidFill>
                <a:srgbClr val="C0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Check</a:t>
          </a:r>
          <a:r>
            <a:rPr lang="en-US" sz="3200" b="0" i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Problem 2</a:t>
          </a:r>
          <a:r>
            <a:rPr lang="en-US" sz="3200" b="0" i="0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</a:t>
          </a:r>
          <a:endParaRPr lang="en-US" sz="3200" b="0" i="0">
            <a:solidFill>
              <a:schemeClr val="accent4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0</xdr:col>
      <xdr:colOff>272143</xdr:colOff>
      <xdr:row>0</xdr:row>
      <xdr:rowOff>149679</xdr:rowOff>
    </xdr:from>
    <xdr:to>
      <xdr:col>2</xdr:col>
      <xdr:colOff>590550</xdr:colOff>
      <xdr:row>7</xdr:row>
      <xdr:rowOff>70758</xdr:rowOff>
    </xdr:to>
    <xdr:sp macro="" textlink="">
      <xdr:nvSpPr>
        <xdr:cNvPr id="10" name="Left Arrow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E4C4BE-33D0-47EE-9C9C-CFF3D27C1489}"/>
            </a:ext>
          </a:extLst>
        </xdr:cNvPr>
        <xdr:cNvSpPr/>
      </xdr:nvSpPr>
      <xdr:spPr>
        <a:xfrm>
          <a:off x="272143" y="149679"/>
          <a:ext cx="1537607" cy="1254579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0" i="0">
              <a:solidFill>
                <a:srgbClr val="FFC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1</xdr:col>
      <xdr:colOff>408216</xdr:colOff>
      <xdr:row>10</xdr:row>
      <xdr:rowOff>81641</xdr:rowOff>
    </xdr:from>
    <xdr:to>
      <xdr:col>10</xdr:col>
      <xdr:colOff>544286</xdr:colOff>
      <xdr:row>16</xdr:row>
      <xdr:rowOff>95249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EF4134E-8009-465F-8A49-7AEEA4BA2854}"/>
            </a:ext>
          </a:extLst>
        </xdr:cNvPr>
        <xdr:cNvSpPr txBox="1"/>
      </xdr:nvSpPr>
      <xdr:spPr>
        <a:xfrm>
          <a:off x="1017816" y="1986641"/>
          <a:ext cx="8613320" cy="14804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0" i="0">
              <a:latin typeface="Lucida Bright" panose="02040602050505020304" pitchFamily="18" charset="0"/>
            </a:rPr>
            <a:t>Based on the cost point of the </a:t>
          </a:r>
          <a:r>
            <a:rPr lang="en-US" sz="1800" b="1" i="0">
              <a:solidFill>
                <a:srgbClr val="C00000"/>
              </a:solidFill>
              <a:latin typeface="Lucida Bright" panose="02040602050505020304" pitchFamily="18" charset="0"/>
            </a:rPr>
            <a:t>Bill of Material (B of M)</a:t>
          </a:r>
          <a:r>
            <a:rPr lang="en-US" sz="1800" b="0" i="0">
              <a:solidFill>
                <a:srgbClr val="C00000"/>
              </a:solidFill>
              <a:latin typeface="Lucida Bright" panose="02040602050505020304" pitchFamily="18" charset="0"/>
            </a:rPr>
            <a:t>,</a:t>
          </a:r>
          <a:r>
            <a:rPr lang="en-US" sz="1800" b="0" i="0" baseline="0">
              <a:solidFill>
                <a:srgbClr val="C00000"/>
              </a:solidFill>
              <a:latin typeface="Lucida Bright" panose="02040602050505020304" pitchFamily="18" charset="0"/>
            </a:rPr>
            <a:t> </a:t>
          </a:r>
          <a:r>
            <a:rPr lang="en-US" sz="1800" b="0" i="0" baseline="0">
              <a:latin typeface="Lucida Bright" panose="02040602050505020304" pitchFamily="18" charset="0"/>
            </a:rPr>
            <a:t>should the manufacturer</a:t>
          </a:r>
        </a:p>
        <a:p>
          <a:endParaRPr lang="en-US" sz="1800" b="0" i="0" baseline="0">
            <a:latin typeface="Lucida Bright" panose="02040602050505020304" pitchFamily="18" charset="0"/>
          </a:endParaRPr>
        </a:p>
        <a:p>
          <a:r>
            <a:rPr lang="en-US" sz="1800" b="0" i="0" baseline="0">
              <a:latin typeface="Lucida Bright" panose="02040602050505020304" pitchFamily="18" charset="0"/>
            </a:rPr>
            <a:t>opt for one or two suppliers. The 2x quantity discount is 30%.</a:t>
          </a:r>
          <a:endParaRPr lang="en-US" sz="1800" b="0" i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4</xdr:col>
      <xdr:colOff>299358</xdr:colOff>
      <xdr:row>32</xdr:row>
      <xdr:rowOff>40821</xdr:rowOff>
    </xdr:from>
    <xdr:to>
      <xdr:col>7</xdr:col>
      <xdr:colOff>993322</xdr:colOff>
      <xdr:row>33</xdr:row>
      <xdr:rowOff>40822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FC7645F-2ACA-4A1C-8F5C-9C618C8D09A3}"/>
            </a:ext>
          </a:extLst>
        </xdr:cNvPr>
        <xdr:cNvSpPr txBox="1"/>
      </xdr:nvSpPr>
      <xdr:spPr>
        <a:xfrm>
          <a:off x="2794908" y="9470571"/>
          <a:ext cx="3875314" cy="5429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0">
              <a:latin typeface="Lucida Bright" panose="02040602050505020304" pitchFamily="18" charset="0"/>
            </a:rPr>
            <a:t>Should opt for one supplier.</a:t>
          </a:r>
        </a:p>
      </xdr:txBody>
    </xdr:sp>
    <xdr:clientData/>
  </xdr:twoCellAnchor>
  <xdr:twoCellAnchor>
    <xdr:from>
      <xdr:col>8</xdr:col>
      <xdr:colOff>40821</xdr:colOff>
      <xdr:row>31</xdr:row>
      <xdr:rowOff>299357</xdr:rowOff>
    </xdr:from>
    <xdr:to>
      <xdr:col>12</xdr:col>
      <xdr:colOff>380999</xdr:colOff>
      <xdr:row>33</xdr:row>
      <xdr:rowOff>176893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DA58CE6-22F3-4963-B788-DD1EB0BF3203}"/>
            </a:ext>
          </a:extLst>
        </xdr:cNvPr>
        <xdr:cNvSpPr txBox="1"/>
      </xdr:nvSpPr>
      <xdr:spPr>
        <a:xfrm>
          <a:off x="7089321" y="9405257"/>
          <a:ext cx="4035878" cy="7443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0">
              <a:latin typeface="Lucida Bright" panose="02040602050505020304" pitchFamily="18" charset="0"/>
            </a:rPr>
            <a:t>The unit</a:t>
          </a:r>
          <a:r>
            <a:rPr lang="en-US" sz="2000" b="0" baseline="0">
              <a:latin typeface="Lucida Bright" panose="02040602050505020304" pitchFamily="18" charset="0"/>
            </a:rPr>
            <a:t> B of M cost is lower</a:t>
          </a:r>
        </a:p>
        <a:p>
          <a:r>
            <a:rPr lang="en-US" sz="2000" b="0" baseline="0">
              <a:latin typeface="Lucida Bright" panose="02040602050505020304" pitchFamily="18" charset="0"/>
            </a:rPr>
            <a:t> = </a:t>
          </a:r>
          <a:r>
            <a:rPr lang="en-US" sz="2000" b="1" baseline="0">
              <a:solidFill>
                <a:srgbClr val="C00000"/>
              </a:solidFill>
              <a:latin typeface="Lucida Bright" panose="02040602050505020304" pitchFamily="18" charset="0"/>
            </a:rPr>
            <a:t>$16.77</a:t>
          </a:r>
        </a:p>
        <a:p>
          <a:endParaRPr lang="en-US" sz="2000" b="1">
            <a:solidFill>
              <a:srgbClr val="C00000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9</xdr:col>
      <xdr:colOff>0</xdr:colOff>
      <xdr:row>25</xdr:row>
      <xdr:rowOff>40821</xdr:rowOff>
    </xdr:from>
    <xdr:to>
      <xdr:col>10</xdr:col>
      <xdr:colOff>149678</xdr:colOff>
      <xdr:row>26</xdr:row>
      <xdr:rowOff>13608</xdr:rowOff>
    </xdr:to>
    <xdr:cxnSp macro="">
      <xdr:nvCxnSpPr>
        <xdr:cNvPr id="14" name="Connector: Elbow 13">
          <a:extLst>
            <a:ext uri="{FF2B5EF4-FFF2-40B4-BE49-F238E27FC236}">
              <a16:creationId xmlns:a16="http://schemas.microsoft.com/office/drawing/2014/main" id="{BE885981-BC05-474D-A574-74C64E399854}"/>
            </a:ext>
          </a:extLst>
        </xdr:cNvPr>
        <xdr:cNvCxnSpPr/>
      </xdr:nvCxnSpPr>
      <xdr:spPr>
        <a:xfrm flipV="1">
          <a:off x="8477250" y="7041696"/>
          <a:ext cx="759278" cy="325212"/>
        </a:xfrm>
        <a:prstGeom prst="bentConnector3">
          <a:avLst>
            <a:gd name="adj1" fmla="val 101786"/>
          </a:avLst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149678</xdr:colOff>
      <xdr:row>29</xdr:row>
      <xdr:rowOff>176893</xdr:rowOff>
    </xdr:from>
    <xdr:to>
      <xdr:col>13</xdr:col>
      <xdr:colOff>557893</xdr:colOff>
      <xdr:row>31</xdr:row>
      <xdr:rowOff>68035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E580506-4100-4342-AD03-71A67668BA87}"/>
            </a:ext>
          </a:extLst>
        </xdr:cNvPr>
        <xdr:cNvSpPr txBox="1"/>
      </xdr:nvSpPr>
      <xdr:spPr>
        <a:xfrm>
          <a:off x="9846128" y="8625568"/>
          <a:ext cx="2284640" cy="5483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 b="0" i="0">
              <a:latin typeface="Lucida Bright" panose="02040602050505020304" pitchFamily="18" charset="0"/>
            </a:rPr>
            <a:t>=$23.95-(23.95*.3)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6A2D1-7F63-4423-B342-2EC3B8AD3E43}">
  <dimension ref="A1:W41"/>
  <sheetViews>
    <sheetView showRowColHeaders="0" tabSelected="1" zoomScale="80" zoomScaleNormal="80" workbookViewId="0">
      <selection activeCell="T28" sqref="T28"/>
    </sheetView>
  </sheetViews>
  <sheetFormatPr defaultColWidth="9.140625" defaultRowHeight="15" x14ac:dyDescent="0.25"/>
  <cols>
    <col min="1" max="16384" width="9.140625" style="94"/>
  </cols>
  <sheetData>
    <row r="1" spans="1:23" x14ac:dyDescent="0.25">
      <c r="A1" s="94" t="s">
        <v>20</v>
      </c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</row>
    <row r="2" spans="1:23" x14ac:dyDescent="0.25"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</row>
    <row r="3" spans="1:23" x14ac:dyDescent="0.25"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</row>
    <row r="4" spans="1:23" x14ac:dyDescent="0.25"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</row>
    <row r="5" spans="1:23" x14ac:dyDescent="0.25"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</row>
    <row r="6" spans="1:23" x14ac:dyDescent="0.25"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</row>
    <row r="7" spans="1:23" x14ac:dyDescent="0.25"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</row>
    <row r="8" spans="1:23" x14ac:dyDescent="0.25"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</row>
    <row r="9" spans="1:23" x14ac:dyDescent="0.25"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</row>
    <row r="10" spans="1:23" x14ac:dyDescent="0.25"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</row>
    <row r="11" spans="1:23" x14ac:dyDescent="0.25"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</row>
    <row r="12" spans="1:23" x14ac:dyDescent="0.25"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</row>
    <row r="13" spans="1:23" x14ac:dyDescent="0.25"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</row>
    <row r="14" spans="1:23" x14ac:dyDescent="0.25"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</row>
    <row r="15" spans="1:23" x14ac:dyDescent="0.25"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</row>
    <row r="16" spans="1:23" x14ac:dyDescent="0.25"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</row>
    <row r="17" spans="8:23" x14ac:dyDescent="0.25"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</row>
    <row r="18" spans="8:23" x14ac:dyDescent="0.25"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</row>
    <row r="19" spans="8:23" x14ac:dyDescent="0.25"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</row>
    <row r="20" spans="8:23" x14ac:dyDescent="0.25"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</row>
    <row r="21" spans="8:23" x14ac:dyDescent="0.25"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</row>
    <row r="22" spans="8:23" x14ac:dyDescent="0.25"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</row>
    <row r="23" spans="8:23" x14ac:dyDescent="0.25"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</row>
    <row r="24" spans="8:23" x14ac:dyDescent="0.25"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</row>
    <row r="25" spans="8:23" x14ac:dyDescent="0.25"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</row>
    <row r="26" spans="8:23" x14ac:dyDescent="0.25"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</row>
    <row r="27" spans="8:23" x14ac:dyDescent="0.25"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</row>
    <row r="28" spans="8:23" x14ac:dyDescent="0.25"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</row>
    <row r="29" spans="8:23" x14ac:dyDescent="0.25"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</row>
    <row r="30" spans="8:23" x14ac:dyDescent="0.25"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6"/>
      <c r="W30" s="95"/>
    </row>
    <row r="31" spans="8:23" x14ac:dyDescent="0.25"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</row>
    <row r="32" spans="8:23" x14ac:dyDescent="0.25"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</row>
    <row r="33" spans="8:23" x14ac:dyDescent="0.25"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</row>
    <row r="34" spans="8:23" x14ac:dyDescent="0.25"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</row>
    <row r="35" spans="8:23" x14ac:dyDescent="0.25"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</row>
    <row r="36" spans="8:23" x14ac:dyDescent="0.25"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</row>
    <row r="37" spans="8:23" x14ac:dyDescent="0.25"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</row>
    <row r="38" spans="8:23" x14ac:dyDescent="0.25"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</row>
    <row r="39" spans="8:23" x14ac:dyDescent="0.25"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</row>
    <row r="40" spans="8:23" x14ac:dyDescent="0.25"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</row>
    <row r="41" spans="8:23" x14ac:dyDescent="0.25"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</row>
  </sheetData>
  <sheetProtection algorithmName="SHA-512" hashValue="eTbKduTeNecSg83onWxUHpYLj47MezQIJbi3ewLdnm6TSYjwqs3b4/ixitIHBDTpRm89Vlqc0rMdBx96Rb0m1g==" saltValue="Lo9pOZI0GkXhRsFgZAtxI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3087F-1417-4F2D-A713-4A7CF7591795}">
  <dimension ref="A1:AX75"/>
  <sheetViews>
    <sheetView showRowColHeaders="0" zoomScale="50" zoomScaleNormal="50" workbookViewId="0"/>
  </sheetViews>
  <sheetFormatPr defaultColWidth="9.140625" defaultRowHeight="15" x14ac:dyDescent="0.25"/>
  <cols>
    <col min="1" max="16384" width="9.140625" style="94"/>
  </cols>
  <sheetData>
    <row r="1" spans="1:1" x14ac:dyDescent="0.25">
      <c r="A1" s="94" t="s">
        <v>20</v>
      </c>
    </row>
    <row r="17" spans="4:50" x14ac:dyDescent="0.25"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4:50" x14ac:dyDescent="0.25"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4:50" x14ac:dyDescent="0.25"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4:50" x14ac:dyDescent="0.25"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</row>
    <row r="21" spans="4:50" x14ac:dyDescent="0.25"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</row>
    <row r="22" spans="4:50" x14ac:dyDescent="0.25"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</row>
    <row r="23" spans="4:50" x14ac:dyDescent="0.25"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</row>
    <row r="24" spans="4:50" ht="19.5" x14ac:dyDescent="0.25"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</row>
    <row r="25" spans="4:50" ht="19.5" x14ac:dyDescent="0.25"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</row>
    <row r="26" spans="4:50" ht="19.5" x14ac:dyDescent="0.25"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</row>
    <row r="27" spans="4:50" ht="19.5" x14ac:dyDescent="0.25"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</row>
    <row r="28" spans="4:50" ht="19.5" x14ac:dyDescent="0.25"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</row>
    <row r="29" spans="4:50" ht="19.5" x14ac:dyDescent="0.25"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</row>
    <row r="30" spans="4:50" ht="19.5" x14ac:dyDescent="0.25"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</row>
    <row r="31" spans="4:50" ht="19.5" x14ac:dyDescent="0.25"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</row>
    <row r="32" spans="4:50" ht="19.5" x14ac:dyDescent="0.25"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</row>
    <row r="33" spans="4:50" ht="19.5" x14ac:dyDescent="0.25"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</row>
    <row r="34" spans="4:50" ht="19.5" x14ac:dyDescent="0.25"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</row>
    <row r="35" spans="4:50" ht="19.5" x14ac:dyDescent="0.25"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</row>
    <row r="36" spans="4:50" ht="19.5" x14ac:dyDescent="0.25"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</row>
    <row r="37" spans="4:50" ht="19.5" x14ac:dyDescent="0.25"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</row>
    <row r="38" spans="4:50" ht="19.5" x14ac:dyDescent="0.25"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</row>
    <row r="39" spans="4:50" ht="19.5" x14ac:dyDescent="0.25"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</row>
    <row r="40" spans="4:50" ht="19.5" x14ac:dyDescent="0.25"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</row>
    <row r="41" spans="4:50" ht="19.5" x14ac:dyDescent="0.25"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</row>
    <row r="42" spans="4:50" ht="19.5" x14ac:dyDescent="0.25"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</row>
    <row r="43" spans="4:50" ht="19.5" x14ac:dyDescent="0.25"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</row>
    <row r="44" spans="4:50" ht="19.5" x14ac:dyDescent="0.25"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</row>
    <row r="45" spans="4:50" ht="19.5" x14ac:dyDescent="0.25"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</row>
    <row r="46" spans="4:50" ht="19.5" x14ac:dyDescent="0.25"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</row>
    <row r="47" spans="4:50" ht="19.5" x14ac:dyDescent="0.25"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</row>
    <row r="48" spans="4:50" ht="19.5" x14ac:dyDescent="0.25"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</row>
    <row r="49" spans="4:50" ht="19.5" x14ac:dyDescent="0.25"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</row>
    <row r="50" spans="4:50" ht="19.5" x14ac:dyDescent="0.25"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</row>
    <row r="51" spans="4:50" ht="19.5" x14ac:dyDescent="0.25"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</row>
    <row r="52" spans="4:50" ht="19.5" x14ac:dyDescent="0.25"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</row>
    <row r="53" spans="4:50" ht="19.5" x14ac:dyDescent="0.25"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</row>
    <row r="54" spans="4:50" ht="19.5" x14ac:dyDescent="0.25"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</row>
    <row r="55" spans="4:50" ht="19.5" x14ac:dyDescent="0.25"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</row>
    <row r="56" spans="4:50" ht="19.5" x14ac:dyDescent="0.25"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</row>
    <row r="57" spans="4:50" ht="19.5" x14ac:dyDescent="0.25"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</row>
    <row r="58" spans="4:50" ht="19.5" x14ac:dyDescent="0.25"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</row>
    <row r="59" spans="4:50" ht="19.5" x14ac:dyDescent="0.25"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</row>
    <row r="60" spans="4:50" ht="19.5" x14ac:dyDescent="0.25"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</row>
    <row r="61" spans="4:50" ht="19.5" x14ac:dyDescent="0.25"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</row>
    <row r="62" spans="4:50" ht="19.5" x14ac:dyDescent="0.25"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</row>
    <row r="63" spans="4:50" ht="19.5" x14ac:dyDescent="0.25"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</row>
    <row r="64" spans="4:50" ht="19.5" x14ac:dyDescent="0.25"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</row>
    <row r="65" spans="4:50" ht="19.5" x14ac:dyDescent="0.25"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</row>
    <row r="66" spans="4:50" ht="19.5" x14ac:dyDescent="0.25"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</row>
    <row r="67" spans="4:50" ht="19.5" x14ac:dyDescent="0.25"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</row>
    <row r="68" spans="4:50" ht="19.5" x14ac:dyDescent="0.25"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</row>
    <row r="69" spans="4:50" ht="19.5" x14ac:dyDescent="0.25"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7"/>
    </row>
    <row r="70" spans="4:50" ht="19.5" x14ac:dyDescent="0.25"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</row>
    <row r="71" spans="4:50" ht="19.5" x14ac:dyDescent="0.25"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  <c r="AV71" s="97"/>
      <c r="AW71" s="97"/>
      <c r="AX71" s="97"/>
    </row>
    <row r="72" spans="4:50" ht="19.5" x14ac:dyDescent="0.25"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7"/>
    </row>
    <row r="73" spans="4:50" ht="19.5" x14ac:dyDescent="0.25"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</row>
    <row r="74" spans="4:50" ht="19.5" x14ac:dyDescent="0.25"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</row>
    <row r="75" spans="4:50" ht="19.5" x14ac:dyDescent="0.25"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</row>
  </sheetData>
  <sheetProtection algorithmName="SHA-512" hashValue="RRKdebXqNd3pQKPNr38ryUMZKBFyBVh7wop2GQ17M6YafJ8o9mP68rxWDpphNEEdLomIoht1Bgdnc2hloZn8Vw==" saltValue="AbdUWVEaQRhrwKj2shLCjw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511DB-5492-4B60-BA43-42353EDCA0BC}">
  <dimension ref="F16:AD37"/>
  <sheetViews>
    <sheetView zoomScale="60" zoomScaleNormal="60" workbookViewId="0"/>
  </sheetViews>
  <sheetFormatPr defaultColWidth="9.140625" defaultRowHeight="15" x14ac:dyDescent="0.25"/>
  <cols>
    <col min="1" max="5" width="9.140625" style="2"/>
    <col min="6" max="7" width="17.140625" style="2" customWidth="1"/>
    <col min="8" max="8" width="20.28515625" style="2" customWidth="1"/>
    <col min="9" max="9" width="18.5703125" style="2" customWidth="1"/>
    <col min="10" max="10" width="10.140625" style="2" customWidth="1"/>
    <col min="11" max="11" width="15" style="2" customWidth="1"/>
    <col min="12" max="12" width="11.5703125" style="2" customWidth="1"/>
    <col min="13" max="14" width="9.140625" style="2"/>
    <col min="15" max="15" width="8" style="2" customWidth="1"/>
    <col min="16" max="16" width="8.85546875" style="2" customWidth="1"/>
    <col min="17" max="19" width="9.28515625" style="2" customWidth="1"/>
    <col min="20" max="20" width="10.28515625" style="2" customWidth="1"/>
    <col min="21" max="21" width="7.5703125" style="2" customWidth="1"/>
    <col min="22" max="22" width="7.28515625" style="2" customWidth="1"/>
    <col min="23" max="23" width="6.7109375" style="2" customWidth="1"/>
    <col min="24" max="16384" width="9.140625" style="2"/>
  </cols>
  <sheetData>
    <row r="16" spans="6:12" ht="24.75" customHeight="1" x14ac:dyDescent="0.25">
      <c r="F16" s="1"/>
      <c r="G16" s="1"/>
      <c r="H16" s="1"/>
      <c r="I16" s="1"/>
      <c r="J16" s="1"/>
      <c r="K16" s="1"/>
      <c r="L16" s="1"/>
    </row>
    <row r="17" spans="6:26" ht="27.75" customHeight="1" x14ac:dyDescent="0.25">
      <c r="F17" s="1"/>
      <c r="G17" s="1"/>
      <c r="H17" s="1"/>
      <c r="I17" s="1"/>
      <c r="K17" s="1"/>
      <c r="L17" s="1"/>
    </row>
    <row r="18" spans="6:26" ht="20.45" customHeight="1" x14ac:dyDescent="0.25">
      <c r="F18" s="1"/>
      <c r="G18" s="1"/>
      <c r="H18" s="1"/>
      <c r="I18" s="1"/>
      <c r="K18" s="1"/>
      <c r="L18" s="1"/>
      <c r="X18" s="3">
        <f>9.25*100000</f>
        <v>925000</v>
      </c>
      <c r="Y18" s="3"/>
      <c r="Z18" s="3"/>
    </row>
    <row r="19" spans="6:26" ht="21" customHeight="1" x14ac:dyDescent="0.25">
      <c r="F19" s="1"/>
      <c r="G19" s="1"/>
      <c r="H19" s="1"/>
      <c r="I19" s="1"/>
      <c r="K19" s="1"/>
      <c r="L19" s="1"/>
      <c r="X19" s="3"/>
      <c r="Y19" s="3"/>
      <c r="Z19" s="3"/>
    </row>
    <row r="20" spans="6:26" ht="21" customHeight="1" x14ac:dyDescent="0.25">
      <c r="F20" s="1"/>
      <c r="G20" s="1"/>
      <c r="H20" s="1"/>
      <c r="I20" s="1"/>
      <c r="K20" s="1"/>
      <c r="L20" s="1"/>
      <c r="X20" s="3"/>
      <c r="Y20" s="3"/>
      <c r="Z20" s="3"/>
    </row>
    <row r="21" spans="6:26" ht="19.149999999999999" customHeight="1" x14ac:dyDescent="0.25">
      <c r="F21" s="1"/>
      <c r="G21" s="1"/>
      <c r="H21" s="1"/>
      <c r="I21" s="1"/>
      <c r="K21" s="1"/>
      <c r="L21" s="1"/>
    </row>
    <row r="22" spans="6:26" ht="15" customHeight="1" x14ac:dyDescent="0.25">
      <c r="F22" s="1"/>
      <c r="G22" s="1"/>
      <c r="H22" s="1"/>
      <c r="I22" s="1"/>
      <c r="K22" s="1"/>
      <c r="L22" s="1"/>
    </row>
    <row r="23" spans="6:26" ht="18" customHeight="1" x14ac:dyDescent="0.25">
      <c r="F23" s="1"/>
      <c r="G23" s="1"/>
      <c r="H23" s="1"/>
      <c r="I23" s="1"/>
      <c r="K23" s="1"/>
      <c r="L23" s="1"/>
      <c r="U23" s="4"/>
      <c r="V23" s="4"/>
      <c r="W23" s="4"/>
      <c r="X23" s="5">
        <v>9.25</v>
      </c>
      <c r="Y23" s="5"/>
      <c r="Z23" s="5"/>
    </row>
    <row r="24" spans="6:26" ht="15.75" customHeight="1" x14ac:dyDescent="0.25">
      <c r="F24" s="1"/>
      <c r="G24" s="1"/>
      <c r="H24" s="1"/>
      <c r="I24" s="1"/>
      <c r="K24" s="1"/>
      <c r="L24" s="1"/>
      <c r="U24" s="4"/>
      <c r="V24" s="4"/>
      <c r="W24" s="4"/>
      <c r="X24" s="5"/>
      <c r="Y24" s="5"/>
      <c r="Z24" s="5"/>
    </row>
    <row r="25" spans="6:26" ht="19.5" customHeight="1" x14ac:dyDescent="0.25">
      <c r="F25" s="1"/>
      <c r="G25" s="1"/>
      <c r="H25" s="1"/>
      <c r="I25" s="1"/>
      <c r="K25" s="1"/>
      <c r="L25" s="1"/>
      <c r="U25" s="4"/>
      <c r="V25" s="4"/>
      <c r="W25" s="4"/>
      <c r="X25" s="5"/>
      <c r="Y25" s="5"/>
      <c r="Z25" s="5"/>
    </row>
    <row r="26" spans="6:26" ht="24" customHeight="1" x14ac:dyDescent="0.25">
      <c r="F26" s="1"/>
      <c r="G26" s="1"/>
      <c r="H26" s="1"/>
      <c r="I26" s="1"/>
      <c r="K26" s="1"/>
      <c r="L26" s="1"/>
    </row>
    <row r="27" spans="6:26" ht="15" customHeight="1" x14ac:dyDescent="0.25">
      <c r="F27" s="1"/>
      <c r="G27" s="1"/>
      <c r="H27" s="1"/>
      <c r="I27" s="1"/>
      <c r="K27" s="1"/>
      <c r="L27" s="1"/>
    </row>
    <row r="30" spans="6:26" ht="15" customHeight="1" x14ac:dyDescent="0.25"/>
    <row r="31" spans="6:26" ht="15" customHeight="1" x14ac:dyDescent="0.25"/>
    <row r="32" spans="6:26" ht="15" customHeight="1" x14ac:dyDescent="0.25"/>
    <row r="34" spans="28:30" x14ac:dyDescent="0.25">
      <c r="AB34" s="6"/>
      <c r="AC34" s="6"/>
      <c r="AD34" s="6"/>
    </row>
    <row r="35" spans="28:30" ht="15" customHeight="1" x14ac:dyDescent="0.25">
      <c r="AB35" s="6"/>
      <c r="AC35" s="6"/>
      <c r="AD35" s="6"/>
    </row>
    <row r="36" spans="28:30" ht="15" customHeight="1" x14ac:dyDescent="0.25">
      <c r="AB36" s="6"/>
      <c r="AC36" s="6"/>
      <c r="AD36" s="6"/>
    </row>
    <row r="37" spans="28:30" ht="15" customHeight="1" x14ac:dyDescent="0.25"/>
  </sheetData>
  <mergeCells count="4">
    <mergeCell ref="X18:Z20"/>
    <mergeCell ref="U23:W25"/>
    <mergeCell ref="X23:Z25"/>
    <mergeCell ref="AB34:AD3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41BFE-6783-4366-B630-4FEBA54125ED}">
  <dimension ref="F16:L37"/>
  <sheetViews>
    <sheetView zoomScale="60" zoomScaleNormal="60" workbookViewId="0"/>
  </sheetViews>
  <sheetFormatPr defaultColWidth="9.140625" defaultRowHeight="15" x14ac:dyDescent="0.25"/>
  <cols>
    <col min="1" max="5" width="9.140625" style="2"/>
    <col min="6" max="7" width="17.140625" style="2" customWidth="1"/>
    <col min="8" max="8" width="20.28515625" style="2" customWidth="1"/>
    <col min="9" max="9" width="18.5703125" style="2" customWidth="1"/>
    <col min="10" max="10" width="10.140625" style="2" customWidth="1"/>
    <col min="11" max="11" width="15" style="2" customWidth="1"/>
    <col min="12" max="12" width="11.5703125" style="2" customWidth="1"/>
    <col min="13" max="14" width="9.140625" style="2"/>
    <col min="15" max="15" width="8" style="2" customWidth="1"/>
    <col min="16" max="16" width="8.85546875" style="2" customWidth="1"/>
    <col min="17" max="19" width="9.28515625" style="2" customWidth="1"/>
    <col min="20" max="20" width="10.28515625" style="2" customWidth="1"/>
    <col min="21" max="21" width="7.5703125" style="2" customWidth="1"/>
    <col min="22" max="22" width="7.28515625" style="2" customWidth="1"/>
    <col min="23" max="23" width="6.7109375" style="2" customWidth="1"/>
    <col min="24" max="16384" width="9.140625" style="2"/>
  </cols>
  <sheetData>
    <row r="16" spans="6:12" ht="24.75" customHeight="1" x14ac:dyDescent="0.25">
      <c r="F16" s="1"/>
      <c r="G16" s="1"/>
      <c r="H16" s="1"/>
      <c r="I16" s="1"/>
      <c r="J16" s="1"/>
      <c r="K16" s="1"/>
      <c r="L16" s="1"/>
    </row>
    <row r="17" spans="6:12" ht="27.75" customHeight="1" x14ac:dyDescent="0.25">
      <c r="F17" s="1"/>
      <c r="G17" s="1"/>
      <c r="H17" s="1"/>
      <c r="I17" s="1"/>
      <c r="K17" s="1"/>
      <c r="L17" s="1"/>
    </row>
    <row r="18" spans="6:12" ht="20.45" customHeight="1" x14ac:dyDescent="0.25">
      <c r="F18" s="1"/>
      <c r="G18" s="1"/>
      <c r="H18" s="1"/>
      <c r="I18" s="1"/>
      <c r="K18" s="1"/>
      <c r="L18" s="1"/>
    </row>
    <row r="19" spans="6:12" ht="21" customHeight="1" x14ac:dyDescent="0.25">
      <c r="F19" s="1"/>
      <c r="G19" s="1"/>
      <c r="H19" s="1"/>
      <c r="I19" s="1"/>
      <c r="K19" s="1"/>
      <c r="L19" s="1"/>
    </row>
    <row r="20" spans="6:12" ht="21" customHeight="1" x14ac:dyDescent="0.25">
      <c r="F20" s="1"/>
      <c r="G20" s="1"/>
      <c r="H20" s="1"/>
      <c r="I20" s="1"/>
      <c r="K20" s="1"/>
      <c r="L20" s="1"/>
    </row>
    <row r="21" spans="6:12" ht="19.149999999999999" customHeight="1" x14ac:dyDescent="0.25">
      <c r="F21" s="1"/>
      <c r="G21" s="1"/>
      <c r="H21" s="1"/>
      <c r="I21" s="1"/>
      <c r="K21" s="1"/>
      <c r="L21" s="1"/>
    </row>
    <row r="22" spans="6:12" ht="15" customHeight="1" x14ac:dyDescent="0.25">
      <c r="F22" s="1"/>
      <c r="G22" s="1"/>
      <c r="H22" s="1"/>
      <c r="I22" s="1"/>
      <c r="K22" s="1"/>
      <c r="L22" s="1"/>
    </row>
    <row r="23" spans="6:12" ht="18" customHeight="1" x14ac:dyDescent="0.25">
      <c r="F23" s="1"/>
      <c r="G23" s="1"/>
      <c r="H23" s="1"/>
      <c r="I23" s="1"/>
      <c r="K23" s="1"/>
      <c r="L23" s="1"/>
    </row>
    <row r="24" spans="6:12" ht="15.75" customHeight="1" x14ac:dyDescent="0.25">
      <c r="F24" s="1"/>
      <c r="G24" s="1"/>
      <c r="H24" s="1"/>
      <c r="I24" s="1"/>
      <c r="K24" s="1"/>
      <c r="L24" s="1"/>
    </row>
    <row r="25" spans="6:12" ht="19.5" customHeight="1" x14ac:dyDescent="0.25">
      <c r="F25" s="1"/>
      <c r="G25" s="1"/>
      <c r="H25" s="1"/>
      <c r="I25" s="1"/>
      <c r="K25" s="1"/>
      <c r="L25" s="1"/>
    </row>
    <row r="26" spans="6:12" ht="24" customHeight="1" x14ac:dyDescent="0.25">
      <c r="F26" s="1"/>
      <c r="G26" s="1"/>
      <c r="H26" s="1"/>
      <c r="I26" s="1"/>
      <c r="K26" s="1"/>
      <c r="L26" s="1"/>
    </row>
    <row r="27" spans="6:12" ht="15" customHeight="1" x14ac:dyDescent="0.25">
      <c r="F27" s="1"/>
      <c r="G27" s="1"/>
      <c r="H27" s="1"/>
      <c r="I27" s="1"/>
      <c r="K27" s="1"/>
      <c r="L27" s="1"/>
    </row>
    <row r="30" spans="6:12" ht="15" customHeight="1" x14ac:dyDescent="0.25"/>
    <row r="31" spans="6:12" ht="15" customHeight="1" x14ac:dyDescent="0.25"/>
    <row r="32" spans="6:12" ht="15" customHeight="1" x14ac:dyDescent="0.25"/>
    <row r="35" ht="15" customHeight="1" x14ac:dyDescent="0.25"/>
    <row r="36" ht="15" customHeight="1" x14ac:dyDescent="0.25"/>
    <row r="37" ht="15" customHeight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0FCAD-4754-41F5-8084-01B4BD80C78D}">
  <dimension ref="L12:AC41"/>
  <sheetViews>
    <sheetView zoomScale="70" zoomScaleNormal="70" workbookViewId="0"/>
  </sheetViews>
  <sheetFormatPr defaultColWidth="9.140625" defaultRowHeight="15" x14ac:dyDescent="0.25"/>
  <cols>
    <col min="1" max="11" width="9.140625" style="2"/>
    <col min="12" max="13" width="15.28515625" style="2" customWidth="1"/>
    <col min="14" max="15" width="6.85546875" style="2" customWidth="1"/>
    <col min="16" max="16" width="7.28515625" style="2" customWidth="1"/>
    <col min="17" max="17" width="7.140625" style="2" customWidth="1"/>
    <col min="18" max="18" width="6.28515625" style="2" customWidth="1"/>
    <col min="19" max="19" width="7.5703125" style="2" customWidth="1"/>
    <col min="20" max="20" width="6.28515625" style="2" customWidth="1"/>
    <col min="21" max="21" width="7.140625" style="2" customWidth="1"/>
    <col min="22" max="22" width="6.85546875" style="2" customWidth="1"/>
    <col min="23" max="23" width="11.5703125" style="2" customWidth="1"/>
    <col min="24" max="25" width="9.140625" style="2"/>
    <col min="26" max="26" width="19.85546875" style="2" bestFit="1" customWidth="1"/>
    <col min="27" max="16384" width="9.140625" style="2"/>
  </cols>
  <sheetData>
    <row r="12" spans="26:29" ht="15" customHeight="1" x14ac:dyDescent="0.25"/>
    <row r="13" spans="26:29" ht="15" customHeight="1" x14ac:dyDescent="0.25">
      <c r="Z13" s="48">
        <f>(500-300)/500</f>
        <v>0.4</v>
      </c>
      <c r="AB13" s="49">
        <f>(500-300)/500</f>
        <v>0.4</v>
      </c>
      <c r="AC13" s="50"/>
    </row>
    <row r="14" spans="26:29" ht="15" customHeight="1" x14ac:dyDescent="0.25">
      <c r="Z14" s="51"/>
      <c r="AB14" s="49"/>
      <c r="AC14" s="50"/>
    </row>
    <row r="15" spans="26:29" ht="15" customHeight="1" x14ac:dyDescent="0.25">
      <c r="Z15" s="52"/>
      <c r="AB15" s="49"/>
      <c r="AC15" s="50"/>
    </row>
    <row r="16" spans="26:29" ht="15" customHeight="1" x14ac:dyDescent="0.25"/>
    <row r="17" spans="26:29" ht="15" customHeight="1" x14ac:dyDescent="0.25">
      <c r="Z17" s="48">
        <v>0.2</v>
      </c>
    </row>
    <row r="18" spans="26:29" ht="15" customHeight="1" x14ac:dyDescent="0.25">
      <c r="Z18" s="51"/>
    </row>
    <row r="19" spans="26:29" ht="15" customHeight="1" x14ac:dyDescent="0.25">
      <c r="Z19" s="52"/>
    </row>
    <row r="21" spans="26:29" ht="15" customHeight="1" x14ac:dyDescent="0.25">
      <c r="Z21" s="53" t="s">
        <v>15</v>
      </c>
    </row>
    <row r="22" spans="26:29" x14ac:dyDescent="0.25">
      <c r="Z22" s="54"/>
    </row>
    <row r="23" spans="26:29" x14ac:dyDescent="0.25">
      <c r="Z23" s="55"/>
    </row>
    <row r="24" spans="26:29" x14ac:dyDescent="0.25">
      <c r="Z24" s="55"/>
    </row>
    <row r="25" spans="26:29" x14ac:dyDescent="0.25">
      <c r="Z25" s="56">
        <f>100000/0.7</f>
        <v>142857.14285714287</v>
      </c>
    </row>
    <row r="26" spans="26:29" ht="15" customHeight="1" x14ac:dyDescent="0.25">
      <c r="Z26" s="57"/>
    </row>
    <row r="27" spans="26:29" ht="15" customHeight="1" x14ac:dyDescent="0.25">
      <c r="Z27" s="58"/>
    </row>
    <row r="28" spans="26:29" ht="15" customHeight="1" x14ac:dyDescent="0.25">
      <c r="AB28" s="59">
        <f>Z30-Z25</f>
        <v>28571.42857142858</v>
      </c>
      <c r="AC28" s="60"/>
    </row>
    <row r="29" spans="26:29" ht="15" customHeight="1" x14ac:dyDescent="0.25">
      <c r="AB29" s="61"/>
      <c r="AC29" s="62"/>
    </row>
    <row r="30" spans="26:29" ht="15" customHeight="1" x14ac:dyDescent="0.25">
      <c r="Z30" s="56">
        <f>Z25*1.2</f>
        <v>171428.57142857145</v>
      </c>
      <c r="AB30" s="63"/>
      <c r="AC30" s="64"/>
    </row>
    <row r="31" spans="26:29" ht="15" customHeight="1" x14ac:dyDescent="0.25">
      <c r="Z31" s="57"/>
    </row>
    <row r="32" spans="26:29" ht="15" customHeight="1" x14ac:dyDescent="0.25">
      <c r="Z32" s="58"/>
    </row>
    <row r="34" spans="12:26" ht="15" customHeight="1" x14ac:dyDescent="0.25"/>
    <row r="35" spans="12:26" ht="15" customHeight="1" x14ac:dyDescent="0.25">
      <c r="Z35" s="65">
        <f>100000*2</f>
        <v>200000</v>
      </c>
    </row>
    <row r="36" spans="12:26" ht="26.25" x14ac:dyDescent="0.4">
      <c r="L36" s="45"/>
      <c r="M36" s="46"/>
      <c r="Z36" s="66"/>
    </row>
    <row r="37" spans="12:26" ht="26.25" x14ac:dyDescent="0.25">
      <c r="L37" s="46"/>
      <c r="M37" s="47"/>
      <c r="N37" s="47"/>
      <c r="Z37" s="67"/>
    </row>
    <row r="38" spans="12:26" ht="15" customHeight="1" x14ac:dyDescent="0.25">
      <c r="L38" s="46"/>
      <c r="M38" s="47"/>
      <c r="N38" s="47"/>
    </row>
    <row r="39" spans="12:26" ht="15" customHeight="1" x14ac:dyDescent="0.25">
      <c r="L39" s="46"/>
      <c r="M39" s="46"/>
      <c r="N39" s="46"/>
      <c r="Z39" s="68">
        <f>100000/0.9</f>
        <v>111111.11111111111</v>
      </c>
    </row>
    <row r="40" spans="12:26" ht="15" customHeight="1" x14ac:dyDescent="0.25">
      <c r="Z40" s="69"/>
    </row>
    <row r="41" spans="12:26" ht="15" customHeight="1" x14ac:dyDescent="0.25">
      <c r="Z41" s="70"/>
    </row>
  </sheetData>
  <mergeCells count="9">
    <mergeCell ref="Z35:Z37"/>
    <mergeCell ref="Z39:Z41"/>
    <mergeCell ref="Z13:Z15"/>
    <mergeCell ref="AB13:AC15"/>
    <mergeCell ref="Z17:Z19"/>
    <mergeCell ref="Z21:Z22"/>
    <mergeCell ref="Z25:Z27"/>
    <mergeCell ref="AB28:AC30"/>
    <mergeCell ref="Z30:Z32"/>
  </mergeCells>
  <hyperlinks>
    <hyperlink ref="Z21" location="Table!A1" display="Lookup" xr:uid="{1A5A7AD8-55A7-4F06-AB2A-BA1CFF427C5D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2E83A-4A27-4D03-93E8-E31D0047F6EA}">
  <dimension ref="C4:U35"/>
  <sheetViews>
    <sheetView showRowColHeaders="0" workbookViewId="0"/>
  </sheetViews>
  <sheetFormatPr defaultRowHeight="15" x14ac:dyDescent="0.25"/>
  <cols>
    <col min="1" max="2" width="9.140625" style="7"/>
    <col min="3" max="4" width="5" style="7" customWidth="1"/>
    <col min="5" max="5" width="9.28515625" style="7" bestFit="1" customWidth="1"/>
    <col min="6" max="9" width="9.42578125" style="7" bestFit="1" customWidth="1"/>
    <col min="10" max="14" width="9.28515625" style="7" bestFit="1" customWidth="1"/>
    <col min="15" max="17" width="9.140625" style="7"/>
    <col min="18" max="18" width="20.140625" style="7" customWidth="1"/>
    <col min="19" max="19" width="20.7109375" style="7" customWidth="1"/>
    <col min="20" max="20" width="12.5703125" style="7" customWidth="1"/>
    <col min="21" max="16384" width="9.140625" style="7"/>
  </cols>
  <sheetData>
    <row r="4" spans="3:21" x14ac:dyDescent="0.25">
      <c r="F4" s="71"/>
      <c r="G4" s="71"/>
      <c r="H4" s="71"/>
      <c r="I4" s="71"/>
      <c r="J4" s="71"/>
      <c r="K4" s="71"/>
      <c r="L4" s="71"/>
      <c r="M4" s="71"/>
    </row>
    <row r="5" spans="3:21" x14ac:dyDescent="0.25">
      <c r="E5" s="72" t="s">
        <v>16</v>
      </c>
      <c r="F5" s="72"/>
      <c r="G5" s="72"/>
      <c r="H5" s="72"/>
      <c r="I5" s="72"/>
      <c r="J5" s="72"/>
      <c r="K5" s="72"/>
      <c r="L5" s="72"/>
      <c r="M5" s="72"/>
      <c r="N5" s="72"/>
    </row>
    <row r="6" spans="3:21" x14ac:dyDescent="0.25">
      <c r="E6" s="73" t="s">
        <v>17</v>
      </c>
      <c r="F6" s="73"/>
      <c r="G6" s="73"/>
      <c r="H6" s="73"/>
      <c r="I6" s="73"/>
      <c r="J6" s="73"/>
      <c r="K6" s="73"/>
      <c r="L6" s="73"/>
      <c r="M6" s="73"/>
      <c r="N6" s="73"/>
    </row>
    <row r="7" spans="3:21" x14ac:dyDescent="0.25">
      <c r="D7" s="74"/>
      <c r="E7" s="75">
        <v>0.05</v>
      </c>
      <c r="F7" s="75">
        <v>0.1</v>
      </c>
      <c r="G7" s="75">
        <v>0.15</v>
      </c>
      <c r="H7" s="75">
        <v>0.2</v>
      </c>
      <c r="I7" s="75">
        <v>0.25</v>
      </c>
      <c r="J7" s="75">
        <v>0.3</v>
      </c>
      <c r="K7" s="75">
        <v>0.35</v>
      </c>
      <c r="L7" s="75">
        <v>0.4</v>
      </c>
      <c r="M7" s="75">
        <v>0.45</v>
      </c>
      <c r="N7" s="75">
        <v>0.5</v>
      </c>
    </row>
    <row r="8" spans="3:21" ht="15" customHeight="1" x14ac:dyDescent="0.25">
      <c r="C8" s="76" t="s">
        <v>18</v>
      </c>
      <c r="D8" s="77">
        <v>0.01</v>
      </c>
      <c r="E8" s="78">
        <v>0.25</v>
      </c>
      <c r="F8" s="79">
        <v>0.111</v>
      </c>
      <c r="G8" s="78">
        <v>7.0999999999999994E-2</v>
      </c>
      <c r="H8" s="78">
        <v>5.2999999999999999E-2</v>
      </c>
      <c r="I8" s="78">
        <v>4.2000000000000003E-2</v>
      </c>
      <c r="J8" s="78">
        <v>3.4000000000000002E-2</v>
      </c>
      <c r="K8" s="78">
        <v>2.9000000000000001E-2</v>
      </c>
      <c r="L8" s="78">
        <v>2.5999999999999999E-2</v>
      </c>
      <c r="M8" s="78">
        <v>2.3E-2</v>
      </c>
      <c r="N8" s="78">
        <v>0.02</v>
      </c>
    </row>
    <row r="9" spans="3:21" x14ac:dyDescent="0.25">
      <c r="C9" s="76"/>
      <c r="D9" s="77">
        <v>0.02</v>
      </c>
      <c r="E9" s="78">
        <v>0.66600000000000004</v>
      </c>
      <c r="F9" s="78">
        <v>0.25</v>
      </c>
      <c r="G9" s="78">
        <v>0.154</v>
      </c>
      <c r="H9" s="78">
        <v>0.111</v>
      </c>
      <c r="I9" s="78">
        <v>8.6999999999999994E-2</v>
      </c>
      <c r="J9" s="78">
        <v>7.0999999999999994E-2</v>
      </c>
      <c r="K9" s="78">
        <v>6.0999999999999999E-2</v>
      </c>
      <c r="L9" s="78">
        <v>5.2999999999999999E-2</v>
      </c>
      <c r="M9" s="78">
        <v>4.7E-2</v>
      </c>
      <c r="N9" s="78">
        <v>4.2000000000000003E-2</v>
      </c>
    </row>
    <row r="10" spans="3:21" x14ac:dyDescent="0.25">
      <c r="C10" s="76"/>
      <c r="D10" s="77">
        <v>0.03</v>
      </c>
      <c r="E10" s="78">
        <v>1.5</v>
      </c>
      <c r="F10" s="78">
        <v>0.42799999999999999</v>
      </c>
      <c r="G10" s="78">
        <v>0.25</v>
      </c>
      <c r="H10" s="78">
        <v>0.17599999999999999</v>
      </c>
      <c r="I10" s="78">
        <v>0.13600000000000001</v>
      </c>
      <c r="J10" s="78">
        <v>0.111</v>
      </c>
      <c r="K10" s="78">
        <v>9.4E-2</v>
      </c>
      <c r="L10" s="78">
        <v>8.1000000000000003E-2</v>
      </c>
      <c r="M10" s="78">
        <v>7.0999999999999994E-2</v>
      </c>
      <c r="N10" s="78">
        <v>6.4000000000000001E-2</v>
      </c>
    </row>
    <row r="11" spans="3:21" ht="18.75" x14ac:dyDescent="0.25">
      <c r="C11" s="76"/>
      <c r="D11" s="77">
        <v>0.04</v>
      </c>
      <c r="E11" s="78">
        <v>4</v>
      </c>
      <c r="F11" s="78">
        <v>0.66600000000000004</v>
      </c>
      <c r="G11" s="78">
        <v>0.36399999999999999</v>
      </c>
      <c r="H11" s="78">
        <v>0.25</v>
      </c>
      <c r="I11" s="78">
        <v>0.19</v>
      </c>
      <c r="J11" s="78">
        <v>0.154</v>
      </c>
      <c r="K11" s="78">
        <v>0.129</v>
      </c>
      <c r="L11" s="78">
        <v>0.111</v>
      </c>
      <c r="M11" s="78">
        <v>9.8000000000000004E-2</v>
      </c>
      <c r="N11" s="78">
        <v>8.6999999999999994E-2</v>
      </c>
      <c r="R11" s="80"/>
      <c r="S11" s="81"/>
      <c r="U11" s="82">
        <v>50</v>
      </c>
    </row>
    <row r="12" spans="3:21" x14ac:dyDescent="0.25">
      <c r="C12" s="76"/>
      <c r="D12" s="77">
        <v>0.05</v>
      </c>
      <c r="E12" s="78"/>
      <c r="F12" s="78">
        <v>1</v>
      </c>
      <c r="G12" s="78">
        <v>0.5</v>
      </c>
      <c r="H12" s="78">
        <v>0.33300000000000002</v>
      </c>
      <c r="I12" s="78">
        <v>0.25</v>
      </c>
      <c r="J12" s="78">
        <v>0.2</v>
      </c>
      <c r="K12" s="78">
        <v>0.16700000000000001</v>
      </c>
      <c r="L12" s="78">
        <v>0.14299999999999999</v>
      </c>
      <c r="M12" s="78">
        <v>0.125</v>
      </c>
      <c r="N12" s="78">
        <v>0.111</v>
      </c>
      <c r="S12" s="83"/>
    </row>
    <row r="13" spans="3:21" ht="18.75" x14ac:dyDescent="0.25">
      <c r="C13" s="76"/>
      <c r="D13" s="77">
        <v>0.06</v>
      </c>
      <c r="E13" s="78"/>
      <c r="F13" s="78">
        <v>1.5</v>
      </c>
      <c r="G13" s="78">
        <v>0.66700000000000004</v>
      </c>
      <c r="H13" s="78">
        <v>0.42899999999999999</v>
      </c>
      <c r="I13" s="78">
        <v>0.316</v>
      </c>
      <c r="J13" s="78">
        <v>0.25</v>
      </c>
      <c r="K13" s="78">
        <v>0.20699999999999999</v>
      </c>
      <c r="L13" s="78">
        <v>0.17599999999999999</v>
      </c>
      <c r="M13" s="78">
        <v>0.154</v>
      </c>
      <c r="N13" s="78">
        <v>0.13600000000000001</v>
      </c>
      <c r="R13" s="80"/>
      <c r="S13" s="81"/>
      <c r="U13" s="84">
        <v>10</v>
      </c>
    </row>
    <row r="14" spans="3:21" x14ac:dyDescent="0.25">
      <c r="C14" s="76"/>
      <c r="D14" s="77">
        <v>7.0000000000000007E-2</v>
      </c>
      <c r="E14" s="78"/>
      <c r="F14" s="78">
        <v>2.3330000000000002</v>
      </c>
      <c r="G14" s="78">
        <v>0.875</v>
      </c>
      <c r="H14" s="78">
        <v>0.53800000000000003</v>
      </c>
      <c r="I14" s="78">
        <v>0.38900000000000001</v>
      </c>
      <c r="J14" s="78">
        <v>0.30399999999999999</v>
      </c>
      <c r="K14" s="78">
        <v>0.25</v>
      </c>
      <c r="L14" s="78">
        <v>0.21199999999999999</v>
      </c>
      <c r="M14" s="78">
        <v>0.185</v>
      </c>
      <c r="N14" s="78">
        <v>0.16300000000000001</v>
      </c>
    </row>
    <row r="15" spans="3:21" x14ac:dyDescent="0.25">
      <c r="C15" s="76"/>
      <c r="D15" s="77">
        <v>0.08</v>
      </c>
      <c r="E15" s="78"/>
      <c r="F15" s="78">
        <v>4</v>
      </c>
      <c r="G15" s="78">
        <v>1.143</v>
      </c>
      <c r="H15" s="78">
        <v>0.66700000000000004</v>
      </c>
      <c r="I15" s="78">
        <v>0.47099999999999997</v>
      </c>
      <c r="J15" s="78">
        <v>0.36399999999999999</v>
      </c>
      <c r="K15" s="78">
        <v>0.29599999999999999</v>
      </c>
      <c r="L15" s="78">
        <v>0.25</v>
      </c>
      <c r="M15" s="78">
        <v>0.216</v>
      </c>
      <c r="N15" s="78">
        <v>0.19</v>
      </c>
    </row>
    <row r="16" spans="3:21" ht="18.75" x14ac:dyDescent="0.3">
      <c r="C16" s="76"/>
      <c r="D16" s="77">
        <v>0.09</v>
      </c>
      <c r="E16" s="78"/>
      <c r="F16" s="78">
        <v>10</v>
      </c>
      <c r="G16" s="78">
        <v>1.5</v>
      </c>
      <c r="H16" s="78">
        <v>0.81799999999999995</v>
      </c>
      <c r="I16" s="78">
        <v>0.56299999999999994</v>
      </c>
      <c r="J16" s="78">
        <v>0.42899999999999999</v>
      </c>
      <c r="K16" s="78">
        <v>0.34599999999999997</v>
      </c>
      <c r="L16" s="78">
        <v>0.28999999999999998</v>
      </c>
      <c r="M16" s="78">
        <v>0.25</v>
      </c>
      <c r="N16" s="78">
        <v>0.22</v>
      </c>
      <c r="R16" s="80"/>
      <c r="S16" s="85"/>
      <c r="U16" s="84">
        <v>20000</v>
      </c>
    </row>
    <row r="17" spans="3:20" x14ac:dyDescent="0.25">
      <c r="C17" s="76"/>
      <c r="D17" s="77">
        <v>0.1</v>
      </c>
      <c r="E17" s="78"/>
      <c r="F17" s="78"/>
      <c r="G17" s="78">
        <v>2</v>
      </c>
      <c r="H17" s="78">
        <v>1</v>
      </c>
      <c r="I17" s="78">
        <v>0.66700000000000004</v>
      </c>
      <c r="J17" s="78">
        <v>0.5</v>
      </c>
      <c r="K17" s="78">
        <v>0.4</v>
      </c>
      <c r="L17" s="78">
        <v>0.33300000000000002</v>
      </c>
      <c r="M17" s="78">
        <v>0.28599999999999998</v>
      </c>
      <c r="N17" s="78">
        <v>0.25</v>
      </c>
    </row>
    <row r="18" spans="3:20" ht="18.75" x14ac:dyDescent="0.25">
      <c r="C18" s="76"/>
      <c r="D18" s="77">
        <v>0.11</v>
      </c>
      <c r="E18" s="78"/>
      <c r="F18" s="78"/>
      <c r="G18" s="78">
        <v>2.75</v>
      </c>
      <c r="H18" s="78">
        <v>1.222</v>
      </c>
      <c r="I18" s="78">
        <v>0.78600000000000003</v>
      </c>
      <c r="J18" s="78">
        <v>0.57899999999999996</v>
      </c>
      <c r="K18" s="78">
        <v>0.45800000000000002</v>
      </c>
      <c r="L18" s="78">
        <v>0.379</v>
      </c>
      <c r="M18" s="78">
        <v>0.32400000000000001</v>
      </c>
      <c r="N18" s="78">
        <v>0.28199999999999997</v>
      </c>
      <c r="R18" s="80"/>
      <c r="S18" s="86"/>
    </row>
    <row r="19" spans="3:20" x14ac:dyDescent="0.25">
      <c r="C19" s="76"/>
      <c r="D19" s="77">
        <v>0.12</v>
      </c>
      <c r="E19" s="78"/>
      <c r="F19" s="78"/>
      <c r="G19" s="78">
        <v>4</v>
      </c>
      <c r="H19" s="78">
        <v>1.5</v>
      </c>
      <c r="I19" s="78">
        <v>0.92300000000000004</v>
      </c>
      <c r="J19" s="78">
        <v>0.66700000000000004</v>
      </c>
      <c r="K19" s="78">
        <v>0.52200000000000002</v>
      </c>
      <c r="L19" s="78">
        <v>0.42899999999999999</v>
      </c>
      <c r="M19" s="78">
        <v>0.36399999999999999</v>
      </c>
      <c r="N19" s="78">
        <v>0.316</v>
      </c>
      <c r="R19" s="84"/>
      <c r="S19" s="84"/>
      <c r="T19" s="87">
        <f>20000*0.25</f>
        <v>5000</v>
      </c>
    </row>
    <row r="20" spans="3:20" x14ac:dyDescent="0.25">
      <c r="C20" s="76"/>
      <c r="D20" s="77">
        <v>0.13</v>
      </c>
      <c r="E20" s="78"/>
      <c r="F20" s="78"/>
      <c r="G20" s="78">
        <v>6.5</v>
      </c>
      <c r="H20" s="78">
        <v>1.857</v>
      </c>
      <c r="I20" s="78">
        <v>1.083</v>
      </c>
      <c r="J20" s="78">
        <v>0.76500000000000001</v>
      </c>
      <c r="K20" s="78">
        <v>0.59099999999999997</v>
      </c>
      <c r="L20" s="78">
        <v>0.48099999999999998</v>
      </c>
      <c r="M20" s="78">
        <v>0.40699999999999997</v>
      </c>
      <c r="N20" s="78">
        <v>0.35099999999999998</v>
      </c>
    </row>
    <row r="21" spans="3:20" x14ac:dyDescent="0.25">
      <c r="C21" s="76"/>
      <c r="D21" s="77">
        <v>0.14000000000000001</v>
      </c>
      <c r="E21" s="78"/>
      <c r="F21" s="78"/>
      <c r="G21" s="78">
        <v>14</v>
      </c>
      <c r="H21" s="78">
        <v>2.3330000000000002</v>
      </c>
      <c r="I21" s="78">
        <v>1.2729999999999999</v>
      </c>
      <c r="J21" s="78">
        <v>0.875</v>
      </c>
      <c r="K21" s="78">
        <v>0.66700000000000004</v>
      </c>
      <c r="L21" s="78">
        <v>0.53800000000000003</v>
      </c>
      <c r="M21" s="78">
        <v>0.45200000000000001</v>
      </c>
      <c r="N21" s="78">
        <v>0.38900000000000001</v>
      </c>
    </row>
    <row r="22" spans="3:20" x14ac:dyDescent="0.25">
      <c r="C22" s="76"/>
      <c r="D22" s="77">
        <v>0.15</v>
      </c>
      <c r="E22" s="78"/>
      <c r="F22" s="78"/>
      <c r="G22" s="78"/>
      <c r="H22" s="78">
        <v>3</v>
      </c>
      <c r="I22" s="78">
        <v>1.5</v>
      </c>
      <c r="J22" s="78">
        <v>1</v>
      </c>
      <c r="K22" s="78">
        <v>0.75</v>
      </c>
      <c r="L22" s="78">
        <v>0.6</v>
      </c>
      <c r="M22" s="78">
        <v>0.5</v>
      </c>
      <c r="N22" s="78">
        <v>0.42899999999999999</v>
      </c>
    </row>
    <row r="23" spans="3:20" x14ac:dyDescent="0.25">
      <c r="C23" s="76"/>
      <c r="D23" s="77">
        <v>0.16</v>
      </c>
      <c r="E23" s="78"/>
      <c r="F23" s="78"/>
      <c r="G23" s="78"/>
      <c r="H23" s="78">
        <v>4</v>
      </c>
      <c r="I23" s="78">
        <v>1.778</v>
      </c>
      <c r="J23" s="78">
        <v>1.143</v>
      </c>
      <c r="K23" s="78">
        <v>0.84199999999999997</v>
      </c>
      <c r="L23" s="78">
        <v>0.66700000000000004</v>
      </c>
      <c r="M23" s="78">
        <v>0.55200000000000005</v>
      </c>
      <c r="N23" s="78">
        <v>0.47099999999999997</v>
      </c>
    </row>
    <row r="24" spans="3:20" x14ac:dyDescent="0.25">
      <c r="C24" s="76"/>
      <c r="D24" s="77">
        <v>0.17</v>
      </c>
      <c r="E24" s="78"/>
      <c r="F24" s="78"/>
      <c r="G24" s="78"/>
      <c r="H24" s="78">
        <v>5.6669999999999998</v>
      </c>
      <c r="I24" s="78">
        <v>2.125</v>
      </c>
      <c r="J24" s="78">
        <v>1.3080000000000001</v>
      </c>
      <c r="K24" s="78">
        <v>0.94399999999999995</v>
      </c>
      <c r="L24" s="78">
        <v>0.73899999999999999</v>
      </c>
      <c r="M24" s="78">
        <v>0.60699999999999998</v>
      </c>
      <c r="N24" s="78">
        <v>0.52600000000000002</v>
      </c>
    </row>
    <row r="25" spans="3:20" x14ac:dyDescent="0.25">
      <c r="C25" s="76"/>
      <c r="D25" s="77">
        <v>0.18</v>
      </c>
      <c r="E25" s="78"/>
      <c r="F25" s="78"/>
      <c r="G25" s="78"/>
      <c r="H25" s="78">
        <v>9</v>
      </c>
      <c r="I25" s="78">
        <v>2.5710000000000002</v>
      </c>
      <c r="J25" s="78">
        <v>1.5</v>
      </c>
      <c r="K25" s="78">
        <v>1.0589999999999999</v>
      </c>
      <c r="L25" s="78">
        <v>0.81799999999999995</v>
      </c>
      <c r="M25" s="78">
        <v>0.66700000000000004</v>
      </c>
      <c r="N25" s="78">
        <v>0.56299999999999994</v>
      </c>
    </row>
    <row r="26" spans="3:20" x14ac:dyDescent="0.25">
      <c r="C26" s="76"/>
      <c r="D26" s="77">
        <v>0.19</v>
      </c>
      <c r="E26" s="78"/>
      <c r="F26" s="78"/>
      <c r="G26" s="78"/>
      <c r="H26" s="78">
        <v>19</v>
      </c>
      <c r="I26" s="78">
        <v>3.1669999999999998</v>
      </c>
      <c r="J26" s="78">
        <v>1.7270000000000001</v>
      </c>
      <c r="K26" s="78">
        <v>1.1879999999999999</v>
      </c>
      <c r="L26" s="78">
        <v>0.90500000000000003</v>
      </c>
      <c r="M26" s="78">
        <v>0.70099999999999996</v>
      </c>
      <c r="N26" s="78">
        <v>0.61299999999999999</v>
      </c>
    </row>
    <row r="27" spans="3:20" x14ac:dyDescent="0.25">
      <c r="C27" s="76"/>
      <c r="D27" s="77">
        <v>0.2</v>
      </c>
      <c r="E27" s="78"/>
      <c r="F27" s="78"/>
      <c r="G27" s="78"/>
      <c r="H27" s="78"/>
      <c r="I27" s="78">
        <v>4</v>
      </c>
      <c r="J27" s="78">
        <v>2</v>
      </c>
      <c r="K27" s="78">
        <v>1.333</v>
      </c>
      <c r="L27" s="88">
        <v>1</v>
      </c>
      <c r="M27" s="78">
        <v>0.8</v>
      </c>
      <c r="N27" s="78">
        <v>0.66700000000000004</v>
      </c>
    </row>
    <row r="28" spans="3:20" x14ac:dyDescent="0.25">
      <c r="C28" s="76"/>
      <c r="D28" s="77">
        <v>0.21</v>
      </c>
      <c r="E28" s="78"/>
      <c r="F28" s="78"/>
      <c r="G28" s="78"/>
      <c r="H28" s="78"/>
      <c r="I28" s="78">
        <v>5.25</v>
      </c>
      <c r="J28" s="78">
        <v>2.3330000000000002</v>
      </c>
      <c r="K28" s="78">
        <v>1.5</v>
      </c>
      <c r="L28" s="78">
        <v>1.105</v>
      </c>
      <c r="M28" s="78">
        <v>0.877</v>
      </c>
      <c r="N28" s="78">
        <v>0.72499999999999998</v>
      </c>
    </row>
    <row r="29" spans="3:20" x14ac:dyDescent="0.25">
      <c r="C29" s="76"/>
      <c r="D29" s="77">
        <v>0.22</v>
      </c>
      <c r="E29" s="78"/>
      <c r="F29" s="78"/>
      <c r="G29" s="78"/>
      <c r="H29" s="78"/>
      <c r="I29" s="78">
        <v>7.3330000000000002</v>
      </c>
      <c r="J29" s="78">
        <v>2.75</v>
      </c>
      <c r="K29" s="78">
        <v>1.6919999999999999</v>
      </c>
      <c r="L29" s="78">
        <v>1.222</v>
      </c>
      <c r="M29" s="78">
        <v>0.95699999999999996</v>
      </c>
      <c r="N29" s="78">
        <v>0.78700000000000003</v>
      </c>
    </row>
    <row r="30" spans="3:20" x14ac:dyDescent="0.25">
      <c r="C30" s="76"/>
      <c r="D30" s="77">
        <v>0.23</v>
      </c>
      <c r="E30" s="78"/>
      <c r="F30" s="78"/>
      <c r="G30" s="78"/>
      <c r="H30" s="78"/>
      <c r="I30" s="78">
        <v>11.15</v>
      </c>
      <c r="J30" s="78">
        <v>3.286</v>
      </c>
      <c r="K30" s="78">
        <v>1.917</v>
      </c>
      <c r="L30" s="78">
        <v>1.353</v>
      </c>
      <c r="M30" s="78">
        <v>1.046</v>
      </c>
      <c r="N30" s="78">
        <v>0.85499999999999998</v>
      </c>
    </row>
    <row r="31" spans="3:20" x14ac:dyDescent="0.25">
      <c r="C31" s="76"/>
      <c r="D31" s="77">
        <v>0.24</v>
      </c>
      <c r="E31" s="78"/>
      <c r="F31" s="78"/>
      <c r="G31" s="78"/>
      <c r="H31" s="78"/>
      <c r="I31" s="78">
        <v>24</v>
      </c>
      <c r="J31" s="78">
        <v>4</v>
      </c>
      <c r="K31" s="78">
        <v>2.1819999999999999</v>
      </c>
      <c r="L31" s="78">
        <v>1.5</v>
      </c>
      <c r="M31" s="78">
        <v>1.143</v>
      </c>
      <c r="N31" s="78">
        <v>0.92600000000000005</v>
      </c>
    </row>
    <row r="32" spans="3:20" x14ac:dyDescent="0.25">
      <c r="C32" s="76"/>
      <c r="D32" s="77">
        <v>0.25</v>
      </c>
      <c r="E32" s="78"/>
      <c r="F32" s="78"/>
      <c r="G32" s="78"/>
      <c r="H32" s="78"/>
      <c r="I32" s="78"/>
      <c r="J32" s="78">
        <v>5</v>
      </c>
      <c r="K32" s="78">
        <v>2.5</v>
      </c>
      <c r="L32" s="78">
        <v>1.667</v>
      </c>
      <c r="M32" s="78">
        <v>1.25</v>
      </c>
      <c r="N32" s="78">
        <v>1</v>
      </c>
    </row>
    <row r="33" spans="4:14" x14ac:dyDescent="0.25">
      <c r="D33" s="89"/>
      <c r="E33" s="90"/>
      <c r="F33" s="90"/>
      <c r="G33" s="90"/>
      <c r="H33" s="90"/>
      <c r="I33" s="90"/>
      <c r="J33" s="90"/>
      <c r="K33" s="90"/>
      <c r="L33" s="90"/>
      <c r="M33" s="90"/>
      <c r="N33" s="91"/>
    </row>
    <row r="34" spans="4:14" ht="15" customHeight="1" x14ac:dyDescent="0.25">
      <c r="D34" s="92" t="s">
        <v>19</v>
      </c>
      <c r="E34" s="92"/>
      <c r="F34" s="92"/>
      <c r="G34" s="92"/>
      <c r="H34" s="92"/>
      <c r="I34" s="92"/>
      <c r="J34" s="92"/>
      <c r="K34" s="92"/>
      <c r="L34" s="92"/>
      <c r="M34" s="92"/>
      <c r="N34" s="92"/>
    </row>
    <row r="35" spans="4:14" x14ac:dyDescent="0.25"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</row>
  </sheetData>
  <mergeCells count="6">
    <mergeCell ref="F4:M4"/>
    <mergeCell ref="E5:N5"/>
    <mergeCell ref="E6:N6"/>
    <mergeCell ref="C8:C32"/>
    <mergeCell ref="D33:N33"/>
    <mergeCell ref="D34:N3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83BE-87A8-47B3-949C-C82ACFF33E11}">
  <dimension ref="L15:O39"/>
  <sheetViews>
    <sheetView zoomScale="70" zoomScaleNormal="70" workbookViewId="0"/>
  </sheetViews>
  <sheetFormatPr defaultColWidth="9.140625" defaultRowHeight="15" x14ac:dyDescent="0.25"/>
  <cols>
    <col min="1" max="11" width="9.140625" style="2"/>
    <col min="12" max="13" width="15.28515625" style="2" customWidth="1"/>
    <col min="14" max="14" width="7" style="2" customWidth="1"/>
    <col min="15" max="16" width="6.85546875" style="2" customWidth="1"/>
    <col min="17" max="17" width="7.28515625" style="2" customWidth="1"/>
    <col min="18" max="18" width="7.140625" style="2" customWidth="1"/>
    <col min="19" max="19" width="6.28515625" style="2" customWidth="1"/>
    <col min="20" max="20" width="7.5703125" style="2" customWidth="1"/>
    <col min="21" max="21" width="6.28515625" style="2" customWidth="1"/>
    <col min="22" max="22" width="7.140625" style="2" customWidth="1"/>
    <col min="23" max="23" width="6.85546875" style="2" customWidth="1"/>
    <col min="24" max="24" width="11.5703125" style="2" bestFit="1" customWidth="1"/>
    <col min="25" max="16384" width="9.140625" style="2"/>
  </cols>
  <sheetData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1" ht="15" customHeight="1" x14ac:dyDescent="0.25"/>
    <row r="24" ht="15" customHeight="1" x14ac:dyDescent="0.25"/>
    <row r="29" ht="15" customHeight="1" x14ac:dyDescent="0.25"/>
    <row r="30" ht="15" customHeight="1" x14ac:dyDescent="0.25"/>
    <row r="34" spans="12:15" ht="26.25" x14ac:dyDescent="0.4">
      <c r="L34" s="45"/>
      <c r="M34" s="46"/>
      <c r="N34" s="46"/>
    </row>
    <row r="35" spans="12:15" ht="26.25" x14ac:dyDescent="0.25">
      <c r="L35" s="46"/>
      <c r="M35" s="47"/>
      <c r="N35" s="47"/>
      <c r="O35" s="47"/>
    </row>
    <row r="36" spans="12:15" ht="26.25" x14ac:dyDescent="0.25">
      <c r="L36" s="46"/>
      <c r="M36" s="47"/>
      <c r="N36" s="47"/>
      <c r="O36" s="47"/>
    </row>
    <row r="37" spans="12:15" ht="26.25" x14ac:dyDescent="0.25">
      <c r="L37" s="46"/>
      <c r="M37" s="46"/>
      <c r="N37" s="46"/>
      <c r="O37" s="46"/>
    </row>
    <row r="38" spans="12:15" ht="15" customHeight="1" x14ac:dyDescent="0.25"/>
    <row r="39" spans="12:15" ht="1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08FB2-4CFF-4BA7-81F5-2393C00CDB8F}">
  <dimension ref="A1:AF60"/>
  <sheetViews>
    <sheetView zoomScale="70" zoomScaleNormal="70" workbookViewId="0"/>
  </sheetViews>
  <sheetFormatPr defaultColWidth="9.140625" defaultRowHeight="15" x14ac:dyDescent="0.25"/>
  <cols>
    <col min="1" max="3" width="9.140625" style="2"/>
    <col min="4" max="6" width="10" style="2" bestFit="1" customWidth="1"/>
    <col min="7" max="7" width="27.7109375" style="2" customWidth="1"/>
    <col min="8" max="8" width="20.5703125" style="2" customWidth="1"/>
    <col min="9" max="9" width="21.42578125" style="2" customWidth="1"/>
    <col min="10" max="11" width="9.140625" style="2"/>
    <col min="12" max="12" width="13.7109375" style="2" customWidth="1"/>
    <col min="13" max="13" width="12.42578125" style="2" customWidth="1"/>
    <col min="14" max="14" width="9" style="2" customWidth="1"/>
    <col min="15" max="15" width="18" style="2" customWidth="1"/>
    <col min="16" max="16" width="9.28515625" style="2" customWidth="1"/>
    <col min="17" max="17" width="8.140625" style="2" customWidth="1"/>
    <col min="18" max="18" width="6.5703125" style="2" customWidth="1"/>
    <col min="19" max="19" width="8.7109375" style="2" customWidth="1"/>
    <col min="20" max="20" width="8.85546875" style="2" customWidth="1"/>
    <col min="21" max="21" width="9.42578125" style="2" customWidth="1"/>
    <col min="22" max="22" width="7.85546875" style="2" customWidth="1"/>
    <col min="23" max="23" width="8" style="2" customWidth="1"/>
    <col min="24" max="24" width="20.5703125" style="2" customWidth="1"/>
    <col min="25" max="25" width="13" style="2" bestFit="1" customWidth="1"/>
    <col min="26" max="26" width="13.85546875" style="2" customWidth="1"/>
    <col min="27" max="261" width="9.140625" style="2"/>
    <col min="262" max="262" width="10.140625" style="2" customWidth="1"/>
    <col min="263" max="266" width="9.140625" style="2"/>
    <col min="267" max="267" width="13.7109375" style="2" customWidth="1"/>
    <col min="268" max="268" width="12.42578125" style="2" customWidth="1"/>
    <col min="269" max="271" width="11.140625" style="2" customWidth="1"/>
    <col min="272" max="272" width="12.28515625" style="2" customWidth="1"/>
    <col min="273" max="273" width="10.42578125" style="2" customWidth="1"/>
    <col min="274" max="274" width="13.7109375" style="2" customWidth="1"/>
    <col min="275" max="275" width="14.28515625" style="2" customWidth="1"/>
    <col min="276" max="276" width="13.42578125" style="2" customWidth="1"/>
    <col min="277" max="277" width="11" style="2" customWidth="1"/>
    <col min="278" max="278" width="11.85546875" style="2" customWidth="1"/>
    <col min="279" max="279" width="12.7109375" style="2" customWidth="1"/>
    <col min="280" max="280" width="13" style="2" customWidth="1"/>
    <col min="281" max="517" width="9.140625" style="2"/>
    <col min="518" max="518" width="10.140625" style="2" customWidth="1"/>
    <col min="519" max="522" width="9.140625" style="2"/>
    <col min="523" max="523" width="13.7109375" style="2" customWidth="1"/>
    <col min="524" max="524" width="12.42578125" style="2" customWidth="1"/>
    <col min="525" max="527" width="11.140625" style="2" customWidth="1"/>
    <col min="528" max="528" width="12.28515625" style="2" customWidth="1"/>
    <col min="529" max="529" width="10.42578125" style="2" customWidth="1"/>
    <col min="530" max="530" width="13.7109375" style="2" customWidth="1"/>
    <col min="531" max="531" width="14.28515625" style="2" customWidth="1"/>
    <col min="532" max="532" width="13.42578125" style="2" customWidth="1"/>
    <col min="533" max="533" width="11" style="2" customWidth="1"/>
    <col min="534" max="534" width="11.85546875" style="2" customWidth="1"/>
    <col min="535" max="535" width="12.7109375" style="2" customWidth="1"/>
    <col min="536" max="536" width="13" style="2" customWidth="1"/>
    <col min="537" max="773" width="9.140625" style="2"/>
    <col min="774" max="774" width="10.140625" style="2" customWidth="1"/>
    <col min="775" max="778" width="9.140625" style="2"/>
    <col min="779" max="779" width="13.7109375" style="2" customWidth="1"/>
    <col min="780" max="780" width="12.42578125" style="2" customWidth="1"/>
    <col min="781" max="783" width="11.140625" style="2" customWidth="1"/>
    <col min="784" max="784" width="12.28515625" style="2" customWidth="1"/>
    <col min="785" max="785" width="10.42578125" style="2" customWidth="1"/>
    <col min="786" max="786" width="13.7109375" style="2" customWidth="1"/>
    <col min="787" max="787" width="14.28515625" style="2" customWidth="1"/>
    <col min="788" max="788" width="13.42578125" style="2" customWidth="1"/>
    <col min="789" max="789" width="11" style="2" customWidth="1"/>
    <col min="790" max="790" width="11.85546875" style="2" customWidth="1"/>
    <col min="791" max="791" width="12.7109375" style="2" customWidth="1"/>
    <col min="792" max="792" width="13" style="2" customWidth="1"/>
    <col min="793" max="1029" width="9.140625" style="2"/>
    <col min="1030" max="1030" width="10.140625" style="2" customWidth="1"/>
    <col min="1031" max="1034" width="9.140625" style="2"/>
    <col min="1035" max="1035" width="13.7109375" style="2" customWidth="1"/>
    <col min="1036" max="1036" width="12.42578125" style="2" customWidth="1"/>
    <col min="1037" max="1039" width="11.140625" style="2" customWidth="1"/>
    <col min="1040" max="1040" width="12.28515625" style="2" customWidth="1"/>
    <col min="1041" max="1041" width="10.42578125" style="2" customWidth="1"/>
    <col min="1042" max="1042" width="13.7109375" style="2" customWidth="1"/>
    <col min="1043" max="1043" width="14.28515625" style="2" customWidth="1"/>
    <col min="1044" max="1044" width="13.42578125" style="2" customWidth="1"/>
    <col min="1045" max="1045" width="11" style="2" customWidth="1"/>
    <col min="1046" max="1046" width="11.85546875" style="2" customWidth="1"/>
    <col min="1047" max="1047" width="12.7109375" style="2" customWidth="1"/>
    <col min="1048" max="1048" width="13" style="2" customWidth="1"/>
    <col min="1049" max="1285" width="9.140625" style="2"/>
    <col min="1286" max="1286" width="10.140625" style="2" customWidth="1"/>
    <col min="1287" max="1290" width="9.140625" style="2"/>
    <col min="1291" max="1291" width="13.7109375" style="2" customWidth="1"/>
    <col min="1292" max="1292" width="12.42578125" style="2" customWidth="1"/>
    <col min="1293" max="1295" width="11.140625" style="2" customWidth="1"/>
    <col min="1296" max="1296" width="12.28515625" style="2" customWidth="1"/>
    <col min="1297" max="1297" width="10.42578125" style="2" customWidth="1"/>
    <col min="1298" max="1298" width="13.7109375" style="2" customWidth="1"/>
    <col min="1299" max="1299" width="14.28515625" style="2" customWidth="1"/>
    <col min="1300" max="1300" width="13.42578125" style="2" customWidth="1"/>
    <col min="1301" max="1301" width="11" style="2" customWidth="1"/>
    <col min="1302" max="1302" width="11.85546875" style="2" customWidth="1"/>
    <col min="1303" max="1303" width="12.7109375" style="2" customWidth="1"/>
    <col min="1304" max="1304" width="13" style="2" customWidth="1"/>
    <col min="1305" max="1541" width="9.140625" style="2"/>
    <col min="1542" max="1542" width="10.140625" style="2" customWidth="1"/>
    <col min="1543" max="1546" width="9.140625" style="2"/>
    <col min="1547" max="1547" width="13.7109375" style="2" customWidth="1"/>
    <col min="1548" max="1548" width="12.42578125" style="2" customWidth="1"/>
    <col min="1549" max="1551" width="11.140625" style="2" customWidth="1"/>
    <col min="1552" max="1552" width="12.28515625" style="2" customWidth="1"/>
    <col min="1553" max="1553" width="10.42578125" style="2" customWidth="1"/>
    <col min="1554" max="1554" width="13.7109375" style="2" customWidth="1"/>
    <col min="1555" max="1555" width="14.28515625" style="2" customWidth="1"/>
    <col min="1556" max="1556" width="13.42578125" style="2" customWidth="1"/>
    <col min="1557" max="1557" width="11" style="2" customWidth="1"/>
    <col min="1558" max="1558" width="11.85546875" style="2" customWidth="1"/>
    <col min="1559" max="1559" width="12.7109375" style="2" customWidth="1"/>
    <col min="1560" max="1560" width="13" style="2" customWidth="1"/>
    <col min="1561" max="1797" width="9.140625" style="2"/>
    <col min="1798" max="1798" width="10.140625" style="2" customWidth="1"/>
    <col min="1799" max="1802" width="9.140625" style="2"/>
    <col min="1803" max="1803" width="13.7109375" style="2" customWidth="1"/>
    <col min="1804" max="1804" width="12.42578125" style="2" customWidth="1"/>
    <col min="1805" max="1807" width="11.140625" style="2" customWidth="1"/>
    <col min="1808" max="1808" width="12.28515625" style="2" customWidth="1"/>
    <col min="1809" max="1809" width="10.42578125" style="2" customWidth="1"/>
    <col min="1810" max="1810" width="13.7109375" style="2" customWidth="1"/>
    <col min="1811" max="1811" width="14.28515625" style="2" customWidth="1"/>
    <col min="1812" max="1812" width="13.42578125" style="2" customWidth="1"/>
    <col min="1813" max="1813" width="11" style="2" customWidth="1"/>
    <col min="1814" max="1814" width="11.85546875" style="2" customWidth="1"/>
    <col min="1815" max="1815" width="12.7109375" style="2" customWidth="1"/>
    <col min="1816" max="1816" width="13" style="2" customWidth="1"/>
    <col min="1817" max="2053" width="9.140625" style="2"/>
    <col min="2054" max="2054" width="10.140625" style="2" customWidth="1"/>
    <col min="2055" max="2058" width="9.140625" style="2"/>
    <col min="2059" max="2059" width="13.7109375" style="2" customWidth="1"/>
    <col min="2060" max="2060" width="12.42578125" style="2" customWidth="1"/>
    <col min="2061" max="2063" width="11.140625" style="2" customWidth="1"/>
    <col min="2064" max="2064" width="12.28515625" style="2" customWidth="1"/>
    <col min="2065" max="2065" width="10.42578125" style="2" customWidth="1"/>
    <col min="2066" max="2066" width="13.7109375" style="2" customWidth="1"/>
    <col min="2067" max="2067" width="14.28515625" style="2" customWidth="1"/>
    <col min="2068" max="2068" width="13.42578125" style="2" customWidth="1"/>
    <col min="2069" max="2069" width="11" style="2" customWidth="1"/>
    <col min="2070" max="2070" width="11.85546875" style="2" customWidth="1"/>
    <col min="2071" max="2071" width="12.7109375" style="2" customWidth="1"/>
    <col min="2072" max="2072" width="13" style="2" customWidth="1"/>
    <col min="2073" max="2309" width="9.140625" style="2"/>
    <col min="2310" max="2310" width="10.140625" style="2" customWidth="1"/>
    <col min="2311" max="2314" width="9.140625" style="2"/>
    <col min="2315" max="2315" width="13.7109375" style="2" customWidth="1"/>
    <col min="2316" max="2316" width="12.42578125" style="2" customWidth="1"/>
    <col min="2317" max="2319" width="11.140625" style="2" customWidth="1"/>
    <col min="2320" max="2320" width="12.28515625" style="2" customWidth="1"/>
    <col min="2321" max="2321" width="10.42578125" style="2" customWidth="1"/>
    <col min="2322" max="2322" width="13.7109375" style="2" customWidth="1"/>
    <col min="2323" max="2323" width="14.28515625" style="2" customWidth="1"/>
    <col min="2324" max="2324" width="13.42578125" style="2" customWidth="1"/>
    <col min="2325" max="2325" width="11" style="2" customWidth="1"/>
    <col min="2326" max="2326" width="11.85546875" style="2" customWidth="1"/>
    <col min="2327" max="2327" width="12.7109375" style="2" customWidth="1"/>
    <col min="2328" max="2328" width="13" style="2" customWidth="1"/>
    <col min="2329" max="2565" width="9.140625" style="2"/>
    <col min="2566" max="2566" width="10.140625" style="2" customWidth="1"/>
    <col min="2567" max="2570" width="9.140625" style="2"/>
    <col min="2571" max="2571" width="13.7109375" style="2" customWidth="1"/>
    <col min="2572" max="2572" width="12.42578125" style="2" customWidth="1"/>
    <col min="2573" max="2575" width="11.140625" style="2" customWidth="1"/>
    <col min="2576" max="2576" width="12.28515625" style="2" customWidth="1"/>
    <col min="2577" max="2577" width="10.42578125" style="2" customWidth="1"/>
    <col min="2578" max="2578" width="13.7109375" style="2" customWidth="1"/>
    <col min="2579" max="2579" width="14.28515625" style="2" customWidth="1"/>
    <col min="2580" max="2580" width="13.42578125" style="2" customWidth="1"/>
    <col min="2581" max="2581" width="11" style="2" customWidth="1"/>
    <col min="2582" max="2582" width="11.85546875" style="2" customWidth="1"/>
    <col min="2583" max="2583" width="12.7109375" style="2" customWidth="1"/>
    <col min="2584" max="2584" width="13" style="2" customWidth="1"/>
    <col min="2585" max="2821" width="9.140625" style="2"/>
    <col min="2822" max="2822" width="10.140625" style="2" customWidth="1"/>
    <col min="2823" max="2826" width="9.140625" style="2"/>
    <col min="2827" max="2827" width="13.7109375" style="2" customWidth="1"/>
    <col min="2828" max="2828" width="12.42578125" style="2" customWidth="1"/>
    <col min="2829" max="2831" width="11.140625" style="2" customWidth="1"/>
    <col min="2832" max="2832" width="12.28515625" style="2" customWidth="1"/>
    <col min="2833" max="2833" width="10.42578125" style="2" customWidth="1"/>
    <col min="2834" max="2834" width="13.7109375" style="2" customWidth="1"/>
    <col min="2835" max="2835" width="14.28515625" style="2" customWidth="1"/>
    <col min="2836" max="2836" width="13.42578125" style="2" customWidth="1"/>
    <col min="2837" max="2837" width="11" style="2" customWidth="1"/>
    <col min="2838" max="2838" width="11.85546875" style="2" customWidth="1"/>
    <col min="2839" max="2839" width="12.7109375" style="2" customWidth="1"/>
    <col min="2840" max="2840" width="13" style="2" customWidth="1"/>
    <col min="2841" max="3077" width="9.140625" style="2"/>
    <col min="3078" max="3078" width="10.140625" style="2" customWidth="1"/>
    <col min="3079" max="3082" width="9.140625" style="2"/>
    <col min="3083" max="3083" width="13.7109375" style="2" customWidth="1"/>
    <col min="3084" max="3084" width="12.42578125" style="2" customWidth="1"/>
    <col min="3085" max="3087" width="11.140625" style="2" customWidth="1"/>
    <col min="3088" max="3088" width="12.28515625" style="2" customWidth="1"/>
    <col min="3089" max="3089" width="10.42578125" style="2" customWidth="1"/>
    <col min="3090" max="3090" width="13.7109375" style="2" customWidth="1"/>
    <col min="3091" max="3091" width="14.28515625" style="2" customWidth="1"/>
    <col min="3092" max="3092" width="13.42578125" style="2" customWidth="1"/>
    <col min="3093" max="3093" width="11" style="2" customWidth="1"/>
    <col min="3094" max="3094" width="11.85546875" style="2" customWidth="1"/>
    <col min="3095" max="3095" width="12.7109375" style="2" customWidth="1"/>
    <col min="3096" max="3096" width="13" style="2" customWidth="1"/>
    <col min="3097" max="3333" width="9.140625" style="2"/>
    <col min="3334" max="3334" width="10.140625" style="2" customWidth="1"/>
    <col min="3335" max="3338" width="9.140625" style="2"/>
    <col min="3339" max="3339" width="13.7109375" style="2" customWidth="1"/>
    <col min="3340" max="3340" width="12.42578125" style="2" customWidth="1"/>
    <col min="3341" max="3343" width="11.140625" style="2" customWidth="1"/>
    <col min="3344" max="3344" width="12.28515625" style="2" customWidth="1"/>
    <col min="3345" max="3345" width="10.42578125" style="2" customWidth="1"/>
    <col min="3346" max="3346" width="13.7109375" style="2" customWidth="1"/>
    <col min="3347" max="3347" width="14.28515625" style="2" customWidth="1"/>
    <col min="3348" max="3348" width="13.42578125" style="2" customWidth="1"/>
    <col min="3349" max="3349" width="11" style="2" customWidth="1"/>
    <col min="3350" max="3350" width="11.85546875" style="2" customWidth="1"/>
    <col min="3351" max="3351" width="12.7109375" style="2" customWidth="1"/>
    <col min="3352" max="3352" width="13" style="2" customWidth="1"/>
    <col min="3353" max="3589" width="9.140625" style="2"/>
    <col min="3590" max="3590" width="10.140625" style="2" customWidth="1"/>
    <col min="3591" max="3594" width="9.140625" style="2"/>
    <col min="3595" max="3595" width="13.7109375" style="2" customWidth="1"/>
    <col min="3596" max="3596" width="12.42578125" style="2" customWidth="1"/>
    <col min="3597" max="3599" width="11.140625" style="2" customWidth="1"/>
    <col min="3600" max="3600" width="12.28515625" style="2" customWidth="1"/>
    <col min="3601" max="3601" width="10.42578125" style="2" customWidth="1"/>
    <col min="3602" max="3602" width="13.7109375" style="2" customWidth="1"/>
    <col min="3603" max="3603" width="14.28515625" style="2" customWidth="1"/>
    <col min="3604" max="3604" width="13.42578125" style="2" customWidth="1"/>
    <col min="3605" max="3605" width="11" style="2" customWidth="1"/>
    <col min="3606" max="3606" width="11.85546875" style="2" customWidth="1"/>
    <col min="3607" max="3607" width="12.7109375" style="2" customWidth="1"/>
    <col min="3608" max="3608" width="13" style="2" customWidth="1"/>
    <col min="3609" max="3845" width="9.140625" style="2"/>
    <col min="3846" max="3846" width="10.140625" style="2" customWidth="1"/>
    <col min="3847" max="3850" width="9.140625" style="2"/>
    <col min="3851" max="3851" width="13.7109375" style="2" customWidth="1"/>
    <col min="3852" max="3852" width="12.42578125" style="2" customWidth="1"/>
    <col min="3853" max="3855" width="11.140625" style="2" customWidth="1"/>
    <col min="3856" max="3856" width="12.28515625" style="2" customWidth="1"/>
    <col min="3857" max="3857" width="10.42578125" style="2" customWidth="1"/>
    <col min="3858" max="3858" width="13.7109375" style="2" customWidth="1"/>
    <col min="3859" max="3859" width="14.28515625" style="2" customWidth="1"/>
    <col min="3860" max="3860" width="13.42578125" style="2" customWidth="1"/>
    <col min="3861" max="3861" width="11" style="2" customWidth="1"/>
    <col min="3862" max="3862" width="11.85546875" style="2" customWidth="1"/>
    <col min="3863" max="3863" width="12.7109375" style="2" customWidth="1"/>
    <col min="3864" max="3864" width="13" style="2" customWidth="1"/>
    <col min="3865" max="4101" width="9.140625" style="2"/>
    <col min="4102" max="4102" width="10.140625" style="2" customWidth="1"/>
    <col min="4103" max="4106" width="9.140625" style="2"/>
    <col min="4107" max="4107" width="13.7109375" style="2" customWidth="1"/>
    <col min="4108" max="4108" width="12.42578125" style="2" customWidth="1"/>
    <col min="4109" max="4111" width="11.140625" style="2" customWidth="1"/>
    <col min="4112" max="4112" width="12.28515625" style="2" customWidth="1"/>
    <col min="4113" max="4113" width="10.42578125" style="2" customWidth="1"/>
    <col min="4114" max="4114" width="13.7109375" style="2" customWidth="1"/>
    <col min="4115" max="4115" width="14.28515625" style="2" customWidth="1"/>
    <col min="4116" max="4116" width="13.42578125" style="2" customWidth="1"/>
    <col min="4117" max="4117" width="11" style="2" customWidth="1"/>
    <col min="4118" max="4118" width="11.85546875" style="2" customWidth="1"/>
    <col min="4119" max="4119" width="12.7109375" style="2" customWidth="1"/>
    <col min="4120" max="4120" width="13" style="2" customWidth="1"/>
    <col min="4121" max="4357" width="9.140625" style="2"/>
    <col min="4358" max="4358" width="10.140625" style="2" customWidth="1"/>
    <col min="4359" max="4362" width="9.140625" style="2"/>
    <col min="4363" max="4363" width="13.7109375" style="2" customWidth="1"/>
    <col min="4364" max="4364" width="12.42578125" style="2" customWidth="1"/>
    <col min="4365" max="4367" width="11.140625" style="2" customWidth="1"/>
    <col min="4368" max="4368" width="12.28515625" style="2" customWidth="1"/>
    <col min="4369" max="4369" width="10.42578125" style="2" customWidth="1"/>
    <col min="4370" max="4370" width="13.7109375" style="2" customWidth="1"/>
    <col min="4371" max="4371" width="14.28515625" style="2" customWidth="1"/>
    <col min="4372" max="4372" width="13.42578125" style="2" customWidth="1"/>
    <col min="4373" max="4373" width="11" style="2" customWidth="1"/>
    <col min="4374" max="4374" width="11.85546875" style="2" customWidth="1"/>
    <col min="4375" max="4375" width="12.7109375" style="2" customWidth="1"/>
    <col min="4376" max="4376" width="13" style="2" customWidth="1"/>
    <col min="4377" max="4613" width="9.140625" style="2"/>
    <col min="4614" max="4614" width="10.140625" style="2" customWidth="1"/>
    <col min="4615" max="4618" width="9.140625" style="2"/>
    <col min="4619" max="4619" width="13.7109375" style="2" customWidth="1"/>
    <col min="4620" max="4620" width="12.42578125" style="2" customWidth="1"/>
    <col min="4621" max="4623" width="11.140625" style="2" customWidth="1"/>
    <col min="4624" max="4624" width="12.28515625" style="2" customWidth="1"/>
    <col min="4625" max="4625" width="10.42578125" style="2" customWidth="1"/>
    <col min="4626" max="4626" width="13.7109375" style="2" customWidth="1"/>
    <col min="4627" max="4627" width="14.28515625" style="2" customWidth="1"/>
    <col min="4628" max="4628" width="13.42578125" style="2" customWidth="1"/>
    <col min="4629" max="4629" width="11" style="2" customWidth="1"/>
    <col min="4630" max="4630" width="11.85546875" style="2" customWidth="1"/>
    <col min="4631" max="4631" width="12.7109375" style="2" customWidth="1"/>
    <col min="4632" max="4632" width="13" style="2" customWidth="1"/>
    <col min="4633" max="4869" width="9.140625" style="2"/>
    <col min="4870" max="4870" width="10.140625" style="2" customWidth="1"/>
    <col min="4871" max="4874" width="9.140625" style="2"/>
    <col min="4875" max="4875" width="13.7109375" style="2" customWidth="1"/>
    <col min="4876" max="4876" width="12.42578125" style="2" customWidth="1"/>
    <col min="4877" max="4879" width="11.140625" style="2" customWidth="1"/>
    <col min="4880" max="4880" width="12.28515625" style="2" customWidth="1"/>
    <col min="4881" max="4881" width="10.42578125" style="2" customWidth="1"/>
    <col min="4882" max="4882" width="13.7109375" style="2" customWidth="1"/>
    <col min="4883" max="4883" width="14.28515625" style="2" customWidth="1"/>
    <col min="4884" max="4884" width="13.42578125" style="2" customWidth="1"/>
    <col min="4885" max="4885" width="11" style="2" customWidth="1"/>
    <col min="4886" max="4886" width="11.85546875" style="2" customWidth="1"/>
    <col min="4887" max="4887" width="12.7109375" style="2" customWidth="1"/>
    <col min="4888" max="4888" width="13" style="2" customWidth="1"/>
    <col min="4889" max="5125" width="9.140625" style="2"/>
    <col min="5126" max="5126" width="10.140625" style="2" customWidth="1"/>
    <col min="5127" max="5130" width="9.140625" style="2"/>
    <col min="5131" max="5131" width="13.7109375" style="2" customWidth="1"/>
    <col min="5132" max="5132" width="12.42578125" style="2" customWidth="1"/>
    <col min="5133" max="5135" width="11.140625" style="2" customWidth="1"/>
    <col min="5136" max="5136" width="12.28515625" style="2" customWidth="1"/>
    <col min="5137" max="5137" width="10.42578125" style="2" customWidth="1"/>
    <col min="5138" max="5138" width="13.7109375" style="2" customWidth="1"/>
    <col min="5139" max="5139" width="14.28515625" style="2" customWidth="1"/>
    <col min="5140" max="5140" width="13.42578125" style="2" customWidth="1"/>
    <col min="5141" max="5141" width="11" style="2" customWidth="1"/>
    <col min="5142" max="5142" width="11.85546875" style="2" customWidth="1"/>
    <col min="5143" max="5143" width="12.7109375" style="2" customWidth="1"/>
    <col min="5144" max="5144" width="13" style="2" customWidth="1"/>
    <col min="5145" max="5381" width="9.140625" style="2"/>
    <col min="5382" max="5382" width="10.140625" style="2" customWidth="1"/>
    <col min="5383" max="5386" width="9.140625" style="2"/>
    <col min="5387" max="5387" width="13.7109375" style="2" customWidth="1"/>
    <col min="5388" max="5388" width="12.42578125" style="2" customWidth="1"/>
    <col min="5389" max="5391" width="11.140625" style="2" customWidth="1"/>
    <col min="5392" max="5392" width="12.28515625" style="2" customWidth="1"/>
    <col min="5393" max="5393" width="10.42578125" style="2" customWidth="1"/>
    <col min="5394" max="5394" width="13.7109375" style="2" customWidth="1"/>
    <col min="5395" max="5395" width="14.28515625" style="2" customWidth="1"/>
    <col min="5396" max="5396" width="13.42578125" style="2" customWidth="1"/>
    <col min="5397" max="5397" width="11" style="2" customWidth="1"/>
    <col min="5398" max="5398" width="11.85546875" style="2" customWidth="1"/>
    <col min="5399" max="5399" width="12.7109375" style="2" customWidth="1"/>
    <col min="5400" max="5400" width="13" style="2" customWidth="1"/>
    <col min="5401" max="5637" width="9.140625" style="2"/>
    <col min="5638" max="5638" width="10.140625" style="2" customWidth="1"/>
    <col min="5639" max="5642" width="9.140625" style="2"/>
    <col min="5643" max="5643" width="13.7109375" style="2" customWidth="1"/>
    <col min="5644" max="5644" width="12.42578125" style="2" customWidth="1"/>
    <col min="5645" max="5647" width="11.140625" style="2" customWidth="1"/>
    <col min="5648" max="5648" width="12.28515625" style="2" customWidth="1"/>
    <col min="5649" max="5649" width="10.42578125" style="2" customWidth="1"/>
    <col min="5650" max="5650" width="13.7109375" style="2" customWidth="1"/>
    <col min="5651" max="5651" width="14.28515625" style="2" customWidth="1"/>
    <col min="5652" max="5652" width="13.42578125" style="2" customWidth="1"/>
    <col min="5653" max="5653" width="11" style="2" customWidth="1"/>
    <col min="5654" max="5654" width="11.85546875" style="2" customWidth="1"/>
    <col min="5655" max="5655" width="12.7109375" style="2" customWidth="1"/>
    <col min="5656" max="5656" width="13" style="2" customWidth="1"/>
    <col min="5657" max="5893" width="9.140625" style="2"/>
    <col min="5894" max="5894" width="10.140625" style="2" customWidth="1"/>
    <col min="5895" max="5898" width="9.140625" style="2"/>
    <col min="5899" max="5899" width="13.7109375" style="2" customWidth="1"/>
    <col min="5900" max="5900" width="12.42578125" style="2" customWidth="1"/>
    <col min="5901" max="5903" width="11.140625" style="2" customWidth="1"/>
    <col min="5904" max="5904" width="12.28515625" style="2" customWidth="1"/>
    <col min="5905" max="5905" width="10.42578125" style="2" customWidth="1"/>
    <col min="5906" max="5906" width="13.7109375" style="2" customWidth="1"/>
    <col min="5907" max="5907" width="14.28515625" style="2" customWidth="1"/>
    <col min="5908" max="5908" width="13.42578125" style="2" customWidth="1"/>
    <col min="5909" max="5909" width="11" style="2" customWidth="1"/>
    <col min="5910" max="5910" width="11.85546875" style="2" customWidth="1"/>
    <col min="5911" max="5911" width="12.7109375" style="2" customWidth="1"/>
    <col min="5912" max="5912" width="13" style="2" customWidth="1"/>
    <col min="5913" max="6149" width="9.140625" style="2"/>
    <col min="6150" max="6150" width="10.140625" style="2" customWidth="1"/>
    <col min="6151" max="6154" width="9.140625" style="2"/>
    <col min="6155" max="6155" width="13.7109375" style="2" customWidth="1"/>
    <col min="6156" max="6156" width="12.42578125" style="2" customWidth="1"/>
    <col min="6157" max="6159" width="11.140625" style="2" customWidth="1"/>
    <col min="6160" max="6160" width="12.28515625" style="2" customWidth="1"/>
    <col min="6161" max="6161" width="10.42578125" style="2" customWidth="1"/>
    <col min="6162" max="6162" width="13.7109375" style="2" customWidth="1"/>
    <col min="6163" max="6163" width="14.28515625" style="2" customWidth="1"/>
    <col min="6164" max="6164" width="13.42578125" style="2" customWidth="1"/>
    <col min="6165" max="6165" width="11" style="2" customWidth="1"/>
    <col min="6166" max="6166" width="11.85546875" style="2" customWidth="1"/>
    <col min="6167" max="6167" width="12.7109375" style="2" customWidth="1"/>
    <col min="6168" max="6168" width="13" style="2" customWidth="1"/>
    <col min="6169" max="6405" width="9.140625" style="2"/>
    <col min="6406" max="6406" width="10.140625" style="2" customWidth="1"/>
    <col min="6407" max="6410" width="9.140625" style="2"/>
    <col min="6411" max="6411" width="13.7109375" style="2" customWidth="1"/>
    <col min="6412" max="6412" width="12.42578125" style="2" customWidth="1"/>
    <col min="6413" max="6415" width="11.140625" style="2" customWidth="1"/>
    <col min="6416" max="6416" width="12.28515625" style="2" customWidth="1"/>
    <col min="6417" max="6417" width="10.42578125" style="2" customWidth="1"/>
    <col min="6418" max="6418" width="13.7109375" style="2" customWidth="1"/>
    <col min="6419" max="6419" width="14.28515625" style="2" customWidth="1"/>
    <col min="6420" max="6420" width="13.42578125" style="2" customWidth="1"/>
    <col min="6421" max="6421" width="11" style="2" customWidth="1"/>
    <col min="6422" max="6422" width="11.85546875" style="2" customWidth="1"/>
    <col min="6423" max="6423" width="12.7109375" style="2" customWidth="1"/>
    <col min="6424" max="6424" width="13" style="2" customWidth="1"/>
    <col min="6425" max="6661" width="9.140625" style="2"/>
    <col min="6662" max="6662" width="10.140625" style="2" customWidth="1"/>
    <col min="6663" max="6666" width="9.140625" style="2"/>
    <col min="6667" max="6667" width="13.7109375" style="2" customWidth="1"/>
    <col min="6668" max="6668" width="12.42578125" style="2" customWidth="1"/>
    <col min="6669" max="6671" width="11.140625" style="2" customWidth="1"/>
    <col min="6672" max="6672" width="12.28515625" style="2" customWidth="1"/>
    <col min="6673" max="6673" width="10.42578125" style="2" customWidth="1"/>
    <col min="6674" max="6674" width="13.7109375" style="2" customWidth="1"/>
    <col min="6675" max="6675" width="14.28515625" style="2" customWidth="1"/>
    <col min="6676" max="6676" width="13.42578125" style="2" customWidth="1"/>
    <col min="6677" max="6677" width="11" style="2" customWidth="1"/>
    <col min="6678" max="6678" width="11.85546875" style="2" customWidth="1"/>
    <col min="6679" max="6679" width="12.7109375" style="2" customWidth="1"/>
    <col min="6680" max="6680" width="13" style="2" customWidth="1"/>
    <col min="6681" max="6917" width="9.140625" style="2"/>
    <col min="6918" max="6918" width="10.140625" style="2" customWidth="1"/>
    <col min="6919" max="6922" width="9.140625" style="2"/>
    <col min="6923" max="6923" width="13.7109375" style="2" customWidth="1"/>
    <col min="6924" max="6924" width="12.42578125" style="2" customWidth="1"/>
    <col min="6925" max="6927" width="11.140625" style="2" customWidth="1"/>
    <col min="6928" max="6928" width="12.28515625" style="2" customWidth="1"/>
    <col min="6929" max="6929" width="10.42578125" style="2" customWidth="1"/>
    <col min="6930" max="6930" width="13.7109375" style="2" customWidth="1"/>
    <col min="6931" max="6931" width="14.28515625" style="2" customWidth="1"/>
    <col min="6932" max="6932" width="13.42578125" style="2" customWidth="1"/>
    <col min="6933" max="6933" width="11" style="2" customWidth="1"/>
    <col min="6934" max="6934" width="11.85546875" style="2" customWidth="1"/>
    <col min="6935" max="6935" width="12.7109375" style="2" customWidth="1"/>
    <col min="6936" max="6936" width="13" style="2" customWidth="1"/>
    <col min="6937" max="7173" width="9.140625" style="2"/>
    <col min="7174" max="7174" width="10.140625" style="2" customWidth="1"/>
    <col min="7175" max="7178" width="9.140625" style="2"/>
    <col min="7179" max="7179" width="13.7109375" style="2" customWidth="1"/>
    <col min="7180" max="7180" width="12.42578125" style="2" customWidth="1"/>
    <col min="7181" max="7183" width="11.140625" style="2" customWidth="1"/>
    <col min="7184" max="7184" width="12.28515625" style="2" customWidth="1"/>
    <col min="7185" max="7185" width="10.42578125" style="2" customWidth="1"/>
    <col min="7186" max="7186" width="13.7109375" style="2" customWidth="1"/>
    <col min="7187" max="7187" width="14.28515625" style="2" customWidth="1"/>
    <col min="7188" max="7188" width="13.42578125" style="2" customWidth="1"/>
    <col min="7189" max="7189" width="11" style="2" customWidth="1"/>
    <col min="7190" max="7190" width="11.85546875" style="2" customWidth="1"/>
    <col min="7191" max="7191" width="12.7109375" style="2" customWidth="1"/>
    <col min="7192" max="7192" width="13" style="2" customWidth="1"/>
    <col min="7193" max="7429" width="9.140625" style="2"/>
    <col min="7430" max="7430" width="10.140625" style="2" customWidth="1"/>
    <col min="7431" max="7434" width="9.140625" style="2"/>
    <col min="7435" max="7435" width="13.7109375" style="2" customWidth="1"/>
    <col min="7436" max="7436" width="12.42578125" style="2" customWidth="1"/>
    <col min="7437" max="7439" width="11.140625" style="2" customWidth="1"/>
    <col min="7440" max="7440" width="12.28515625" style="2" customWidth="1"/>
    <col min="7441" max="7441" width="10.42578125" style="2" customWidth="1"/>
    <col min="7442" max="7442" width="13.7109375" style="2" customWidth="1"/>
    <col min="7443" max="7443" width="14.28515625" style="2" customWidth="1"/>
    <col min="7444" max="7444" width="13.42578125" style="2" customWidth="1"/>
    <col min="7445" max="7445" width="11" style="2" customWidth="1"/>
    <col min="7446" max="7446" width="11.85546875" style="2" customWidth="1"/>
    <col min="7447" max="7447" width="12.7109375" style="2" customWidth="1"/>
    <col min="7448" max="7448" width="13" style="2" customWidth="1"/>
    <col min="7449" max="7685" width="9.140625" style="2"/>
    <col min="7686" max="7686" width="10.140625" style="2" customWidth="1"/>
    <col min="7687" max="7690" width="9.140625" style="2"/>
    <col min="7691" max="7691" width="13.7109375" style="2" customWidth="1"/>
    <col min="7692" max="7692" width="12.42578125" style="2" customWidth="1"/>
    <col min="7693" max="7695" width="11.140625" style="2" customWidth="1"/>
    <col min="7696" max="7696" width="12.28515625" style="2" customWidth="1"/>
    <col min="7697" max="7697" width="10.42578125" style="2" customWidth="1"/>
    <col min="7698" max="7698" width="13.7109375" style="2" customWidth="1"/>
    <col min="7699" max="7699" width="14.28515625" style="2" customWidth="1"/>
    <col min="7700" max="7700" width="13.42578125" style="2" customWidth="1"/>
    <col min="7701" max="7701" width="11" style="2" customWidth="1"/>
    <col min="7702" max="7702" width="11.85546875" style="2" customWidth="1"/>
    <col min="7703" max="7703" width="12.7109375" style="2" customWidth="1"/>
    <col min="7704" max="7704" width="13" style="2" customWidth="1"/>
    <col min="7705" max="7941" width="9.140625" style="2"/>
    <col min="7942" max="7942" width="10.140625" style="2" customWidth="1"/>
    <col min="7943" max="7946" width="9.140625" style="2"/>
    <col min="7947" max="7947" width="13.7109375" style="2" customWidth="1"/>
    <col min="7948" max="7948" width="12.42578125" style="2" customWidth="1"/>
    <col min="7949" max="7951" width="11.140625" style="2" customWidth="1"/>
    <col min="7952" max="7952" width="12.28515625" style="2" customWidth="1"/>
    <col min="7953" max="7953" width="10.42578125" style="2" customWidth="1"/>
    <col min="7954" max="7954" width="13.7109375" style="2" customWidth="1"/>
    <col min="7955" max="7955" width="14.28515625" style="2" customWidth="1"/>
    <col min="7956" max="7956" width="13.42578125" style="2" customWidth="1"/>
    <col min="7957" max="7957" width="11" style="2" customWidth="1"/>
    <col min="7958" max="7958" width="11.85546875" style="2" customWidth="1"/>
    <col min="7959" max="7959" width="12.7109375" style="2" customWidth="1"/>
    <col min="7960" max="7960" width="13" style="2" customWidth="1"/>
    <col min="7961" max="8197" width="9.140625" style="2"/>
    <col min="8198" max="8198" width="10.140625" style="2" customWidth="1"/>
    <col min="8199" max="8202" width="9.140625" style="2"/>
    <col min="8203" max="8203" width="13.7109375" style="2" customWidth="1"/>
    <col min="8204" max="8204" width="12.42578125" style="2" customWidth="1"/>
    <col min="8205" max="8207" width="11.140625" style="2" customWidth="1"/>
    <col min="8208" max="8208" width="12.28515625" style="2" customWidth="1"/>
    <col min="8209" max="8209" width="10.42578125" style="2" customWidth="1"/>
    <col min="8210" max="8210" width="13.7109375" style="2" customWidth="1"/>
    <col min="8211" max="8211" width="14.28515625" style="2" customWidth="1"/>
    <col min="8212" max="8212" width="13.42578125" style="2" customWidth="1"/>
    <col min="8213" max="8213" width="11" style="2" customWidth="1"/>
    <col min="8214" max="8214" width="11.85546875" style="2" customWidth="1"/>
    <col min="8215" max="8215" width="12.7109375" style="2" customWidth="1"/>
    <col min="8216" max="8216" width="13" style="2" customWidth="1"/>
    <col min="8217" max="8453" width="9.140625" style="2"/>
    <col min="8454" max="8454" width="10.140625" style="2" customWidth="1"/>
    <col min="8455" max="8458" width="9.140625" style="2"/>
    <col min="8459" max="8459" width="13.7109375" style="2" customWidth="1"/>
    <col min="8460" max="8460" width="12.42578125" style="2" customWidth="1"/>
    <col min="8461" max="8463" width="11.140625" style="2" customWidth="1"/>
    <col min="8464" max="8464" width="12.28515625" style="2" customWidth="1"/>
    <col min="8465" max="8465" width="10.42578125" style="2" customWidth="1"/>
    <col min="8466" max="8466" width="13.7109375" style="2" customWidth="1"/>
    <col min="8467" max="8467" width="14.28515625" style="2" customWidth="1"/>
    <col min="8468" max="8468" width="13.42578125" style="2" customWidth="1"/>
    <col min="8469" max="8469" width="11" style="2" customWidth="1"/>
    <col min="8470" max="8470" width="11.85546875" style="2" customWidth="1"/>
    <col min="8471" max="8471" width="12.7109375" style="2" customWidth="1"/>
    <col min="8472" max="8472" width="13" style="2" customWidth="1"/>
    <col min="8473" max="8709" width="9.140625" style="2"/>
    <col min="8710" max="8710" width="10.140625" style="2" customWidth="1"/>
    <col min="8711" max="8714" width="9.140625" style="2"/>
    <col min="8715" max="8715" width="13.7109375" style="2" customWidth="1"/>
    <col min="8716" max="8716" width="12.42578125" style="2" customWidth="1"/>
    <col min="8717" max="8719" width="11.140625" style="2" customWidth="1"/>
    <col min="8720" max="8720" width="12.28515625" style="2" customWidth="1"/>
    <col min="8721" max="8721" width="10.42578125" style="2" customWidth="1"/>
    <col min="8722" max="8722" width="13.7109375" style="2" customWidth="1"/>
    <col min="8723" max="8723" width="14.28515625" style="2" customWidth="1"/>
    <col min="8724" max="8724" width="13.42578125" style="2" customWidth="1"/>
    <col min="8725" max="8725" width="11" style="2" customWidth="1"/>
    <col min="8726" max="8726" width="11.85546875" style="2" customWidth="1"/>
    <col min="8727" max="8727" width="12.7109375" style="2" customWidth="1"/>
    <col min="8728" max="8728" width="13" style="2" customWidth="1"/>
    <col min="8729" max="8965" width="9.140625" style="2"/>
    <col min="8966" max="8966" width="10.140625" style="2" customWidth="1"/>
    <col min="8967" max="8970" width="9.140625" style="2"/>
    <col min="8971" max="8971" width="13.7109375" style="2" customWidth="1"/>
    <col min="8972" max="8972" width="12.42578125" style="2" customWidth="1"/>
    <col min="8973" max="8975" width="11.140625" style="2" customWidth="1"/>
    <col min="8976" max="8976" width="12.28515625" style="2" customWidth="1"/>
    <col min="8977" max="8977" width="10.42578125" style="2" customWidth="1"/>
    <col min="8978" max="8978" width="13.7109375" style="2" customWidth="1"/>
    <col min="8979" max="8979" width="14.28515625" style="2" customWidth="1"/>
    <col min="8980" max="8980" width="13.42578125" style="2" customWidth="1"/>
    <col min="8981" max="8981" width="11" style="2" customWidth="1"/>
    <col min="8982" max="8982" width="11.85546875" style="2" customWidth="1"/>
    <col min="8983" max="8983" width="12.7109375" style="2" customWidth="1"/>
    <col min="8984" max="8984" width="13" style="2" customWidth="1"/>
    <col min="8985" max="9221" width="9.140625" style="2"/>
    <col min="9222" max="9222" width="10.140625" style="2" customWidth="1"/>
    <col min="9223" max="9226" width="9.140625" style="2"/>
    <col min="9227" max="9227" width="13.7109375" style="2" customWidth="1"/>
    <col min="9228" max="9228" width="12.42578125" style="2" customWidth="1"/>
    <col min="9229" max="9231" width="11.140625" style="2" customWidth="1"/>
    <col min="9232" max="9232" width="12.28515625" style="2" customWidth="1"/>
    <col min="9233" max="9233" width="10.42578125" style="2" customWidth="1"/>
    <col min="9234" max="9234" width="13.7109375" style="2" customWidth="1"/>
    <col min="9235" max="9235" width="14.28515625" style="2" customWidth="1"/>
    <col min="9236" max="9236" width="13.42578125" style="2" customWidth="1"/>
    <col min="9237" max="9237" width="11" style="2" customWidth="1"/>
    <col min="9238" max="9238" width="11.85546875" style="2" customWidth="1"/>
    <col min="9239" max="9239" width="12.7109375" style="2" customWidth="1"/>
    <col min="9240" max="9240" width="13" style="2" customWidth="1"/>
    <col min="9241" max="9477" width="9.140625" style="2"/>
    <col min="9478" max="9478" width="10.140625" style="2" customWidth="1"/>
    <col min="9479" max="9482" width="9.140625" style="2"/>
    <col min="9483" max="9483" width="13.7109375" style="2" customWidth="1"/>
    <col min="9484" max="9484" width="12.42578125" style="2" customWidth="1"/>
    <col min="9485" max="9487" width="11.140625" style="2" customWidth="1"/>
    <col min="9488" max="9488" width="12.28515625" style="2" customWidth="1"/>
    <col min="9489" max="9489" width="10.42578125" style="2" customWidth="1"/>
    <col min="9490" max="9490" width="13.7109375" style="2" customWidth="1"/>
    <col min="9491" max="9491" width="14.28515625" style="2" customWidth="1"/>
    <col min="9492" max="9492" width="13.42578125" style="2" customWidth="1"/>
    <col min="9493" max="9493" width="11" style="2" customWidth="1"/>
    <col min="9494" max="9494" width="11.85546875" style="2" customWidth="1"/>
    <col min="9495" max="9495" width="12.7109375" style="2" customWidth="1"/>
    <col min="9496" max="9496" width="13" style="2" customWidth="1"/>
    <col min="9497" max="9733" width="9.140625" style="2"/>
    <col min="9734" max="9734" width="10.140625" style="2" customWidth="1"/>
    <col min="9735" max="9738" width="9.140625" style="2"/>
    <col min="9739" max="9739" width="13.7109375" style="2" customWidth="1"/>
    <col min="9740" max="9740" width="12.42578125" style="2" customWidth="1"/>
    <col min="9741" max="9743" width="11.140625" style="2" customWidth="1"/>
    <col min="9744" max="9744" width="12.28515625" style="2" customWidth="1"/>
    <col min="9745" max="9745" width="10.42578125" style="2" customWidth="1"/>
    <col min="9746" max="9746" width="13.7109375" style="2" customWidth="1"/>
    <col min="9747" max="9747" width="14.28515625" style="2" customWidth="1"/>
    <col min="9748" max="9748" width="13.42578125" style="2" customWidth="1"/>
    <col min="9749" max="9749" width="11" style="2" customWidth="1"/>
    <col min="9750" max="9750" width="11.85546875" style="2" customWidth="1"/>
    <col min="9751" max="9751" width="12.7109375" style="2" customWidth="1"/>
    <col min="9752" max="9752" width="13" style="2" customWidth="1"/>
    <col min="9753" max="9989" width="9.140625" style="2"/>
    <col min="9990" max="9990" width="10.140625" style="2" customWidth="1"/>
    <col min="9991" max="9994" width="9.140625" style="2"/>
    <col min="9995" max="9995" width="13.7109375" style="2" customWidth="1"/>
    <col min="9996" max="9996" width="12.42578125" style="2" customWidth="1"/>
    <col min="9997" max="9999" width="11.140625" style="2" customWidth="1"/>
    <col min="10000" max="10000" width="12.28515625" style="2" customWidth="1"/>
    <col min="10001" max="10001" width="10.42578125" style="2" customWidth="1"/>
    <col min="10002" max="10002" width="13.7109375" style="2" customWidth="1"/>
    <col min="10003" max="10003" width="14.28515625" style="2" customWidth="1"/>
    <col min="10004" max="10004" width="13.42578125" style="2" customWidth="1"/>
    <col min="10005" max="10005" width="11" style="2" customWidth="1"/>
    <col min="10006" max="10006" width="11.85546875" style="2" customWidth="1"/>
    <col min="10007" max="10007" width="12.7109375" style="2" customWidth="1"/>
    <col min="10008" max="10008" width="13" style="2" customWidth="1"/>
    <col min="10009" max="10245" width="9.140625" style="2"/>
    <col min="10246" max="10246" width="10.140625" style="2" customWidth="1"/>
    <col min="10247" max="10250" width="9.140625" style="2"/>
    <col min="10251" max="10251" width="13.7109375" style="2" customWidth="1"/>
    <col min="10252" max="10252" width="12.42578125" style="2" customWidth="1"/>
    <col min="10253" max="10255" width="11.140625" style="2" customWidth="1"/>
    <col min="10256" max="10256" width="12.28515625" style="2" customWidth="1"/>
    <col min="10257" max="10257" width="10.42578125" style="2" customWidth="1"/>
    <col min="10258" max="10258" width="13.7109375" style="2" customWidth="1"/>
    <col min="10259" max="10259" width="14.28515625" style="2" customWidth="1"/>
    <col min="10260" max="10260" width="13.42578125" style="2" customWidth="1"/>
    <col min="10261" max="10261" width="11" style="2" customWidth="1"/>
    <col min="10262" max="10262" width="11.85546875" style="2" customWidth="1"/>
    <col min="10263" max="10263" width="12.7109375" style="2" customWidth="1"/>
    <col min="10264" max="10264" width="13" style="2" customWidth="1"/>
    <col min="10265" max="10501" width="9.140625" style="2"/>
    <col min="10502" max="10502" width="10.140625" style="2" customWidth="1"/>
    <col min="10503" max="10506" width="9.140625" style="2"/>
    <col min="10507" max="10507" width="13.7109375" style="2" customWidth="1"/>
    <col min="10508" max="10508" width="12.42578125" style="2" customWidth="1"/>
    <col min="10509" max="10511" width="11.140625" style="2" customWidth="1"/>
    <col min="10512" max="10512" width="12.28515625" style="2" customWidth="1"/>
    <col min="10513" max="10513" width="10.42578125" style="2" customWidth="1"/>
    <col min="10514" max="10514" width="13.7109375" style="2" customWidth="1"/>
    <col min="10515" max="10515" width="14.28515625" style="2" customWidth="1"/>
    <col min="10516" max="10516" width="13.42578125" style="2" customWidth="1"/>
    <col min="10517" max="10517" width="11" style="2" customWidth="1"/>
    <col min="10518" max="10518" width="11.85546875" style="2" customWidth="1"/>
    <col min="10519" max="10519" width="12.7109375" style="2" customWidth="1"/>
    <col min="10520" max="10520" width="13" style="2" customWidth="1"/>
    <col min="10521" max="10757" width="9.140625" style="2"/>
    <col min="10758" max="10758" width="10.140625" style="2" customWidth="1"/>
    <col min="10759" max="10762" width="9.140625" style="2"/>
    <col min="10763" max="10763" width="13.7109375" style="2" customWidth="1"/>
    <col min="10764" max="10764" width="12.42578125" style="2" customWidth="1"/>
    <col min="10765" max="10767" width="11.140625" style="2" customWidth="1"/>
    <col min="10768" max="10768" width="12.28515625" style="2" customWidth="1"/>
    <col min="10769" max="10769" width="10.42578125" style="2" customWidth="1"/>
    <col min="10770" max="10770" width="13.7109375" style="2" customWidth="1"/>
    <col min="10771" max="10771" width="14.28515625" style="2" customWidth="1"/>
    <col min="10772" max="10772" width="13.42578125" style="2" customWidth="1"/>
    <col min="10773" max="10773" width="11" style="2" customWidth="1"/>
    <col min="10774" max="10774" width="11.85546875" style="2" customWidth="1"/>
    <col min="10775" max="10775" width="12.7109375" style="2" customWidth="1"/>
    <col min="10776" max="10776" width="13" style="2" customWidth="1"/>
    <col min="10777" max="11013" width="9.140625" style="2"/>
    <col min="11014" max="11014" width="10.140625" style="2" customWidth="1"/>
    <col min="11015" max="11018" width="9.140625" style="2"/>
    <col min="11019" max="11019" width="13.7109375" style="2" customWidth="1"/>
    <col min="11020" max="11020" width="12.42578125" style="2" customWidth="1"/>
    <col min="11021" max="11023" width="11.140625" style="2" customWidth="1"/>
    <col min="11024" max="11024" width="12.28515625" style="2" customWidth="1"/>
    <col min="11025" max="11025" width="10.42578125" style="2" customWidth="1"/>
    <col min="11026" max="11026" width="13.7109375" style="2" customWidth="1"/>
    <col min="11027" max="11027" width="14.28515625" style="2" customWidth="1"/>
    <col min="11028" max="11028" width="13.42578125" style="2" customWidth="1"/>
    <col min="11029" max="11029" width="11" style="2" customWidth="1"/>
    <col min="11030" max="11030" width="11.85546875" style="2" customWidth="1"/>
    <col min="11031" max="11031" width="12.7109375" style="2" customWidth="1"/>
    <col min="11032" max="11032" width="13" style="2" customWidth="1"/>
    <col min="11033" max="11269" width="9.140625" style="2"/>
    <col min="11270" max="11270" width="10.140625" style="2" customWidth="1"/>
    <col min="11271" max="11274" width="9.140625" style="2"/>
    <col min="11275" max="11275" width="13.7109375" style="2" customWidth="1"/>
    <col min="11276" max="11276" width="12.42578125" style="2" customWidth="1"/>
    <col min="11277" max="11279" width="11.140625" style="2" customWidth="1"/>
    <col min="11280" max="11280" width="12.28515625" style="2" customWidth="1"/>
    <col min="11281" max="11281" width="10.42578125" style="2" customWidth="1"/>
    <col min="11282" max="11282" width="13.7109375" style="2" customWidth="1"/>
    <col min="11283" max="11283" width="14.28515625" style="2" customWidth="1"/>
    <col min="11284" max="11284" width="13.42578125" style="2" customWidth="1"/>
    <col min="11285" max="11285" width="11" style="2" customWidth="1"/>
    <col min="11286" max="11286" width="11.85546875" style="2" customWidth="1"/>
    <col min="11287" max="11287" width="12.7109375" style="2" customWidth="1"/>
    <col min="11288" max="11288" width="13" style="2" customWidth="1"/>
    <col min="11289" max="11525" width="9.140625" style="2"/>
    <col min="11526" max="11526" width="10.140625" style="2" customWidth="1"/>
    <col min="11527" max="11530" width="9.140625" style="2"/>
    <col min="11531" max="11531" width="13.7109375" style="2" customWidth="1"/>
    <col min="11532" max="11532" width="12.42578125" style="2" customWidth="1"/>
    <col min="11533" max="11535" width="11.140625" style="2" customWidth="1"/>
    <col min="11536" max="11536" width="12.28515625" style="2" customWidth="1"/>
    <col min="11537" max="11537" width="10.42578125" style="2" customWidth="1"/>
    <col min="11538" max="11538" width="13.7109375" style="2" customWidth="1"/>
    <col min="11539" max="11539" width="14.28515625" style="2" customWidth="1"/>
    <col min="11540" max="11540" width="13.42578125" style="2" customWidth="1"/>
    <col min="11541" max="11541" width="11" style="2" customWidth="1"/>
    <col min="11542" max="11542" width="11.85546875" style="2" customWidth="1"/>
    <col min="11543" max="11543" width="12.7109375" style="2" customWidth="1"/>
    <col min="11544" max="11544" width="13" style="2" customWidth="1"/>
    <col min="11545" max="11781" width="9.140625" style="2"/>
    <col min="11782" max="11782" width="10.140625" style="2" customWidth="1"/>
    <col min="11783" max="11786" width="9.140625" style="2"/>
    <col min="11787" max="11787" width="13.7109375" style="2" customWidth="1"/>
    <col min="11788" max="11788" width="12.42578125" style="2" customWidth="1"/>
    <col min="11789" max="11791" width="11.140625" style="2" customWidth="1"/>
    <col min="11792" max="11792" width="12.28515625" style="2" customWidth="1"/>
    <col min="11793" max="11793" width="10.42578125" style="2" customWidth="1"/>
    <col min="11794" max="11794" width="13.7109375" style="2" customWidth="1"/>
    <col min="11795" max="11795" width="14.28515625" style="2" customWidth="1"/>
    <col min="11796" max="11796" width="13.42578125" style="2" customWidth="1"/>
    <col min="11797" max="11797" width="11" style="2" customWidth="1"/>
    <col min="11798" max="11798" width="11.85546875" style="2" customWidth="1"/>
    <col min="11799" max="11799" width="12.7109375" style="2" customWidth="1"/>
    <col min="11800" max="11800" width="13" style="2" customWidth="1"/>
    <col min="11801" max="12037" width="9.140625" style="2"/>
    <col min="12038" max="12038" width="10.140625" style="2" customWidth="1"/>
    <col min="12039" max="12042" width="9.140625" style="2"/>
    <col min="12043" max="12043" width="13.7109375" style="2" customWidth="1"/>
    <col min="12044" max="12044" width="12.42578125" style="2" customWidth="1"/>
    <col min="12045" max="12047" width="11.140625" style="2" customWidth="1"/>
    <col min="12048" max="12048" width="12.28515625" style="2" customWidth="1"/>
    <col min="12049" max="12049" width="10.42578125" style="2" customWidth="1"/>
    <col min="12050" max="12050" width="13.7109375" style="2" customWidth="1"/>
    <col min="12051" max="12051" width="14.28515625" style="2" customWidth="1"/>
    <col min="12052" max="12052" width="13.42578125" style="2" customWidth="1"/>
    <col min="12053" max="12053" width="11" style="2" customWidth="1"/>
    <col min="12054" max="12054" width="11.85546875" style="2" customWidth="1"/>
    <col min="12055" max="12055" width="12.7109375" style="2" customWidth="1"/>
    <col min="12056" max="12056" width="13" style="2" customWidth="1"/>
    <col min="12057" max="12293" width="9.140625" style="2"/>
    <col min="12294" max="12294" width="10.140625" style="2" customWidth="1"/>
    <col min="12295" max="12298" width="9.140625" style="2"/>
    <col min="12299" max="12299" width="13.7109375" style="2" customWidth="1"/>
    <col min="12300" max="12300" width="12.42578125" style="2" customWidth="1"/>
    <col min="12301" max="12303" width="11.140625" style="2" customWidth="1"/>
    <col min="12304" max="12304" width="12.28515625" style="2" customWidth="1"/>
    <col min="12305" max="12305" width="10.42578125" style="2" customWidth="1"/>
    <col min="12306" max="12306" width="13.7109375" style="2" customWidth="1"/>
    <col min="12307" max="12307" width="14.28515625" style="2" customWidth="1"/>
    <col min="12308" max="12308" width="13.42578125" style="2" customWidth="1"/>
    <col min="12309" max="12309" width="11" style="2" customWidth="1"/>
    <col min="12310" max="12310" width="11.85546875" style="2" customWidth="1"/>
    <col min="12311" max="12311" width="12.7109375" style="2" customWidth="1"/>
    <col min="12312" max="12312" width="13" style="2" customWidth="1"/>
    <col min="12313" max="12549" width="9.140625" style="2"/>
    <col min="12550" max="12550" width="10.140625" style="2" customWidth="1"/>
    <col min="12551" max="12554" width="9.140625" style="2"/>
    <col min="12555" max="12555" width="13.7109375" style="2" customWidth="1"/>
    <col min="12556" max="12556" width="12.42578125" style="2" customWidth="1"/>
    <col min="12557" max="12559" width="11.140625" style="2" customWidth="1"/>
    <col min="12560" max="12560" width="12.28515625" style="2" customWidth="1"/>
    <col min="12561" max="12561" width="10.42578125" style="2" customWidth="1"/>
    <col min="12562" max="12562" width="13.7109375" style="2" customWidth="1"/>
    <col min="12563" max="12563" width="14.28515625" style="2" customWidth="1"/>
    <col min="12564" max="12564" width="13.42578125" style="2" customWidth="1"/>
    <col min="12565" max="12565" width="11" style="2" customWidth="1"/>
    <col min="12566" max="12566" width="11.85546875" style="2" customWidth="1"/>
    <col min="12567" max="12567" width="12.7109375" style="2" customWidth="1"/>
    <col min="12568" max="12568" width="13" style="2" customWidth="1"/>
    <col min="12569" max="12805" width="9.140625" style="2"/>
    <col min="12806" max="12806" width="10.140625" style="2" customWidth="1"/>
    <col min="12807" max="12810" width="9.140625" style="2"/>
    <col min="12811" max="12811" width="13.7109375" style="2" customWidth="1"/>
    <col min="12812" max="12812" width="12.42578125" style="2" customWidth="1"/>
    <col min="12813" max="12815" width="11.140625" style="2" customWidth="1"/>
    <col min="12816" max="12816" width="12.28515625" style="2" customWidth="1"/>
    <col min="12817" max="12817" width="10.42578125" style="2" customWidth="1"/>
    <col min="12818" max="12818" width="13.7109375" style="2" customWidth="1"/>
    <col min="12819" max="12819" width="14.28515625" style="2" customWidth="1"/>
    <col min="12820" max="12820" width="13.42578125" style="2" customWidth="1"/>
    <col min="12821" max="12821" width="11" style="2" customWidth="1"/>
    <col min="12822" max="12822" width="11.85546875" style="2" customWidth="1"/>
    <col min="12823" max="12823" width="12.7109375" style="2" customWidth="1"/>
    <col min="12824" max="12824" width="13" style="2" customWidth="1"/>
    <col min="12825" max="13061" width="9.140625" style="2"/>
    <col min="13062" max="13062" width="10.140625" style="2" customWidth="1"/>
    <col min="13063" max="13066" width="9.140625" style="2"/>
    <col min="13067" max="13067" width="13.7109375" style="2" customWidth="1"/>
    <col min="13068" max="13068" width="12.42578125" style="2" customWidth="1"/>
    <col min="13069" max="13071" width="11.140625" style="2" customWidth="1"/>
    <col min="13072" max="13072" width="12.28515625" style="2" customWidth="1"/>
    <col min="13073" max="13073" width="10.42578125" style="2" customWidth="1"/>
    <col min="13074" max="13074" width="13.7109375" style="2" customWidth="1"/>
    <col min="13075" max="13075" width="14.28515625" style="2" customWidth="1"/>
    <col min="13076" max="13076" width="13.42578125" style="2" customWidth="1"/>
    <col min="13077" max="13077" width="11" style="2" customWidth="1"/>
    <col min="13078" max="13078" width="11.85546875" style="2" customWidth="1"/>
    <col min="13079" max="13079" width="12.7109375" style="2" customWidth="1"/>
    <col min="13080" max="13080" width="13" style="2" customWidth="1"/>
    <col min="13081" max="13317" width="9.140625" style="2"/>
    <col min="13318" max="13318" width="10.140625" style="2" customWidth="1"/>
    <col min="13319" max="13322" width="9.140625" style="2"/>
    <col min="13323" max="13323" width="13.7109375" style="2" customWidth="1"/>
    <col min="13324" max="13324" width="12.42578125" style="2" customWidth="1"/>
    <col min="13325" max="13327" width="11.140625" style="2" customWidth="1"/>
    <col min="13328" max="13328" width="12.28515625" style="2" customWidth="1"/>
    <col min="13329" max="13329" width="10.42578125" style="2" customWidth="1"/>
    <col min="13330" max="13330" width="13.7109375" style="2" customWidth="1"/>
    <col min="13331" max="13331" width="14.28515625" style="2" customWidth="1"/>
    <col min="13332" max="13332" width="13.42578125" style="2" customWidth="1"/>
    <col min="13333" max="13333" width="11" style="2" customWidth="1"/>
    <col min="13334" max="13334" width="11.85546875" style="2" customWidth="1"/>
    <col min="13335" max="13335" width="12.7109375" style="2" customWidth="1"/>
    <col min="13336" max="13336" width="13" style="2" customWidth="1"/>
    <col min="13337" max="13573" width="9.140625" style="2"/>
    <col min="13574" max="13574" width="10.140625" style="2" customWidth="1"/>
    <col min="13575" max="13578" width="9.140625" style="2"/>
    <col min="13579" max="13579" width="13.7109375" style="2" customWidth="1"/>
    <col min="13580" max="13580" width="12.42578125" style="2" customWidth="1"/>
    <col min="13581" max="13583" width="11.140625" style="2" customWidth="1"/>
    <col min="13584" max="13584" width="12.28515625" style="2" customWidth="1"/>
    <col min="13585" max="13585" width="10.42578125" style="2" customWidth="1"/>
    <col min="13586" max="13586" width="13.7109375" style="2" customWidth="1"/>
    <col min="13587" max="13587" width="14.28515625" style="2" customWidth="1"/>
    <col min="13588" max="13588" width="13.42578125" style="2" customWidth="1"/>
    <col min="13589" max="13589" width="11" style="2" customWidth="1"/>
    <col min="13590" max="13590" width="11.85546875" style="2" customWidth="1"/>
    <col min="13591" max="13591" width="12.7109375" style="2" customWidth="1"/>
    <col min="13592" max="13592" width="13" style="2" customWidth="1"/>
    <col min="13593" max="13829" width="9.140625" style="2"/>
    <col min="13830" max="13830" width="10.140625" style="2" customWidth="1"/>
    <col min="13831" max="13834" width="9.140625" style="2"/>
    <col min="13835" max="13835" width="13.7109375" style="2" customWidth="1"/>
    <col min="13836" max="13836" width="12.42578125" style="2" customWidth="1"/>
    <col min="13837" max="13839" width="11.140625" style="2" customWidth="1"/>
    <col min="13840" max="13840" width="12.28515625" style="2" customWidth="1"/>
    <col min="13841" max="13841" width="10.42578125" style="2" customWidth="1"/>
    <col min="13842" max="13842" width="13.7109375" style="2" customWidth="1"/>
    <col min="13843" max="13843" width="14.28515625" style="2" customWidth="1"/>
    <col min="13844" max="13844" width="13.42578125" style="2" customWidth="1"/>
    <col min="13845" max="13845" width="11" style="2" customWidth="1"/>
    <col min="13846" max="13846" width="11.85546875" style="2" customWidth="1"/>
    <col min="13847" max="13847" width="12.7109375" style="2" customWidth="1"/>
    <col min="13848" max="13848" width="13" style="2" customWidth="1"/>
    <col min="13849" max="14085" width="9.140625" style="2"/>
    <col min="14086" max="14086" width="10.140625" style="2" customWidth="1"/>
    <col min="14087" max="14090" width="9.140625" style="2"/>
    <col min="14091" max="14091" width="13.7109375" style="2" customWidth="1"/>
    <col min="14092" max="14092" width="12.42578125" style="2" customWidth="1"/>
    <col min="14093" max="14095" width="11.140625" style="2" customWidth="1"/>
    <col min="14096" max="14096" width="12.28515625" style="2" customWidth="1"/>
    <col min="14097" max="14097" width="10.42578125" style="2" customWidth="1"/>
    <col min="14098" max="14098" width="13.7109375" style="2" customWidth="1"/>
    <col min="14099" max="14099" width="14.28515625" style="2" customWidth="1"/>
    <col min="14100" max="14100" width="13.42578125" style="2" customWidth="1"/>
    <col min="14101" max="14101" width="11" style="2" customWidth="1"/>
    <col min="14102" max="14102" width="11.85546875" style="2" customWidth="1"/>
    <col min="14103" max="14103" width="12.7109375" style="2" customWidth="1"/>
    <col min="14104" max="14104" width="13" style="2" customWidth="1"/>
    <col min="14105" max="14341" width="9.140625" style="2"/>
    <col min="14342" max="14342" width="10.140625" style="2" customWidth="1"/>
    <col min="14343" max="14346" width="9.140625" style="2"/>
    <col min="14347" max="14347" width="13.7109375" style="2" customWidth="1"/>
    <col min="14348" max="14348" width="12.42578125" style="2" customWidth="1"/>
    <col min="14349" max="14351" width="11.140625" style="2" customWidth="1"/>
    <col min="14352" max="14352" width="12.28515625" style="2" customWidth="1"/>
    <col min="14353" max="14353" width="10.42578125" style="2" customWidth="1"/>
    <col min="14354" max="14354" width="13.7109375" style="2" customWidth="1"/>
    <col min="14355" max="14355" width="14.28515625" style="2" customWidth="1"/>
    <col min="14356" max="14356" width="13.42578125" style="2" customWidth="1"/>
    <col min="14357" max="14357" width="11" style="2" customWidth="1"/>
    <col min="14358" max="14358" width="11.85546875" style="2" customWidth="1"/>
    <col min="14359" max="14359" width="12.7109375" style="2" customWidth="1"/>
    <col min="14360" max="14360" width="13" style="2" customWidth="1"/>
    <col min="14361" max="14597" width="9.140625" style="2"/>
    <col min="14598" max="14598" width="10.140625" style="2" customWidth="1"/>
    <col min="14599" max="14602" width="9.140625" style="2"/>
    <col min="14603" max="14603" width="13.7109375" style="2" customWidth="1"/>
    <col min="14604" max="14604" width="12.42578125" style="2" customWidth="1"/>
    <col min="14605" max="14607" width="11.140625" style="2" customWidth="1"/>
    <col min="14608" max="14608" width="12.28515625" style="2" customWidth="1"/>
    <col min="14609" max="14609" width="10.42578125" style="2" customWidth="1"/>
    <col min="14610" max="14610" width="13.7109375" style="2" customWidth="1"/>
    <col min="14611" max="14611" width="14.28515625" style="2" customWidth="1"/>
    <col min="14612" max="14612" width="13.42578125" style="2" customWidth="1"/>
    <col min="14613" max="14613" width="11" style="2" customWidth="1"/>
    <col min="14614" max="14614" width="11.85546875" style="2" customWidth="1"/>
    <col min="14615" max="14615" width="12.7109375" style="2" customWidth="1"/>
    <col min="14616" max="14616" width="13" style="2" customWidth="1"/>
    <col min="14617" max="14853" width="9.140625" style="2"/>
    <col min="14854" max="14854" width="10.140625" style="2" customWidth="1"/>
    <col min="14855" max="14858" width="9.140625" style="2"/>
    <col min="14859" max="14859" width="13.7109375" style="2" customWidth="1"/>
    <col min="14860" max="14860" width="12.42578125" style="2" customWidth="1"/>
    <col min="14861" max="14863" width="11.140625" style="2" customWidth="1"/>
    <col min="14864" max="14864" width="12.28515625" style="2" customWidth="1"/>
    <col min="14865" max="14865" width="10.42578125" style="2" customWidth="1"/>
    <col min="14866" max="14866" width="13.7109375" style="2" customWidth="1"/>
    <col min="14867" max="14867" width="14.28515625" style="2" customWidth="1"/>
    <col min="14868" max="14868" width="13.42578125" style="2" customWidth="1"/>
    <col min="14869" max="14869" width="11" style="2" customWidth="1"/>
    <col min="14870" max="14870" width="11.85546875" style="2" customWidth="1"/>
    <col min="14871" max="14871" width="12.7109375" style="2" customWidth="1"/>
    <col min="14872" max="14872" width="13" style="2" customWidth="1"/>
    <col min="14873" max="15109" width="9.140625" style="2"/>
    <col min="15110" max="15110" width="10.140625" style="2" customWidth="1"/>
    <col min="15111" max="15114" width="9.140625" style="2"/>
    <col min="15115" max="15115" width="13.7109375" style="2" customWidth="1"/>
    <col min="15116" max="15116" width="12.42578125" style="2" customWidth="1"/>
    <col min="15117" max="15119" width="11.140625" style="2" customWidth="1"/>
    <col min="15120" max="15120" width="12.28515625" style="2" customWidth="1"/>
    <col min="15121" max="15121" width="10.42578125" style="2" customWidth="1"/>
    <col min="15122" max="15122" width="13.7109375" style="2" customWidth="1"/>
    <col min="15123" max="15123" width="14.28515625" style="2" customWidth="1"/>
    <col min="15124" max="15124" width="13.42578125" style="2" customWidth="1"/>
    <col min="15125" max="15125" width="11" style="2" customWidth="1"/>
    <col min="15126" max="15126" width="11.85546875" style="2" customWidth="1"/>
    <col min="15127" max="15127" width="12.7109375" style="2" customWidth="1"/>
    <col min="15128" max="15128" width="13" style="2" customWidth="1"/>
    <col min="15129" max="15365" width="9.140625" style="2"/>
    <col min="15366" max="15366" width="10.140625" style="2" customWidth="1"/>
    <col min="15367" max="15370" width="9.140625" style="2"/>
    <col min="15371" max="15371" width="13.7109375" style="2" customWidth="1"/>
    <col min="15372" max="15372" width="12.42578125" style="2" customWidth="1"/>
    <col min="15373" max="15375" width="11.140625" style="2" customWidth="1"/>
    <col min="15376" max="15376" width="12.28515625" style="2" customWidth="1"/>
    <col min="15377" max="15377" width="10.42578125" style="2" customWidth="1"/>
    <col min="15378" max="15378" width="13.7109375" style="2" customWidth="1"/>
    <col min="15379" max="15379" width="14.28515625" style="2" customWidth="1"/>
    <col min="15380" max="15380" width="13.42578125" style="2" customWidth="1"/>
    <col min="15381" max="15381" width="11" style="2" customWidth="1"/>
    <col min="15382" max="15382" width="11.85546875" style="2" customWidth="1"/>
    <col min="15383" max="15383" width="12.7109375" style="2" customWidth="1"/>
    <col min="15384" max="15384" width="13" style="2" customWidth="1"/>
    <col min="15385" max="15621" width="9.140625" style="2"/>
    <col min="15622" max="15622" width="10.140625" style="2" customWidth="1"/>
    <col min="15623" max="15626" width="9.140625" style="2"/>
    <col min="15627" max="15627" width="13.7109375" style="2" customWidth="1"/>
    <col min="15628" max="15628" width="12.42578125" style="2" customWidth="1"/>
    <col min="15629" max="15631" width="11.140625" style="2" customWidth="1"/>
    <col min="15632" max="15632" width="12.28515625" style="2" customWidth="1"/>
    <col min="15633" max="15633" width="10.42578125" style="2" customWidth="1"/>
    <col min="15634" max="15634" width="13.7109375" style="2" customWidth="1"/>
    <col min="15635" max="15635" width="14.28515625" style="2" customWidth="1"/>
    <col min="15636" max="15636" width="13.42578125" style="2" customWidth="1"/>
    <col min="15637" max="15637" width="11" style="2" customWidth="1"/>
    <col min="15638" max="15638" width="11.85546875" style="2" customWidth="1"/>
    <col min="15639" max="15639" width="12.7109375" style="2" customWidth="1"/>
    <col min="15640" max="15640" width="13" style="2" customWidth="1"/>
    <col min="15641" max="15877" width="9.140625" style="2"/>
    <col min="15878" max="15878" width="10.140625" style="2" customWidth="1"/>
    <col min="15879" max="15882" width="9.140625" style="2"/>
    <col min="15883" max="15883" width="13.7109375" style="2" customWidth="1"/>
    <col min="15884" max="15884" width="12.42578125" style="2" customWidth="1"/>
    <col min="15885" max="15887" width="11.140625" style="2" customWidth="1"/>
    <col min="15888" max="15888" width="12.28515625" style="2" customWidth="1"/>
    <col min="15889" max="15889" width="10.42578125" style="2" customWidth="1"/>
    <col min="15890" max="15890" width="13.7109375" style="2" customWidth="1"/>
    <col min="15891" max="15891" width="14.28515625" style="2" customWidth="1"/>
    <col min="15892" max="15892" width="13.42578125" style="2" customWidth="1"/>
    <col min="15893" max="15893" width="11" style="2" customWidth="1"/>
    <col min="15894" max="15894" width="11.85546875" style="2" customWidth="1"/>
    <col min="15895" max="15895" width="12.7109375" style="2" customWidth="1"/>
    <col min="15896" max="15896" width="13" style="2" customWidth="1"/>
    <col min="15897" max="16133" width="9.140625" style="2"/>
    <col min="16134" max="16134" width="10.140625" style="2" customWidth="1"/>
    <col min="16135" max="16138" width="9.140625" style="2"/>
    <col min="16139" max="16139" width="13.7109375" style="2" customWidth="1"/>
    <col min="16140" max="16140" width="12.42578125" style="2" customWidth="1"/>
    <col min="16141" max="16143" width="11.140625" style="2" customWidth="1"/>
    <col min="16144" max="16144" width="12.28515625" style="2" customWidth="1"/>
    <col min="16145" max="16145" width="10.42578125" style="2" customWidth="1"/>
    <col min="16146" max="16146" width="13.7109375" style="2" customWidth="1"/>
    <col min="16147" max="16147" width="14.28515625" style="2" customWidth="1"/>
    <col min="16148" max="16148" width="13.42578125" style="2" customWidth="1"/>
    <col min="16149" max="16149" width="11" style="2" customWidth="1"/>
    <col min="16150" max="16150" width="11.85546875" style="2" customWidth="1"/>
    <col min="16151" max="16151" width="12.7109375" style="2" customWidth="1"/>
    <col min="16152" max="16152" width="13" style="2" customWidth="1"/>
    <col min="16153" max="16384" width="9.140625" style="2"/>
  </cols>
  <sheetData>
    <row r="1" spans="1:1" x14ac:dyDescent="0.25">
      <c r="A1" s="2" t="s">
        <v>0</v>
      </c>
    </row>
    <row r="11" spans="1:1" ht="15" customHeight="1" x14ac:dyDescent="0.25"/>
    <row r="12" spans="1:1" ht="26.45" customHeight="1" x14ac:dyDescent="0.25"/>
    <row r="13" spans="1:1" ht="14.45" customHeight="1" x14ac:dyDescent="0.25"/>
    <row r="14" spans="1:1" ht="20.25" customHeight="1" x14ac:dyDescent="0.25"/>
    <row r="15" spans="1:1" ht="19.5" customHeight="1" x14ac:dyDescent="0.25"/>
    <row r="16" spans="1:1" ht="20.25" customHeight="1" x14ac:dyDescent="0.25"/>
    <row r="17" spans="2:13" ht="20.25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3" ht="22.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3" ht="72" customHeight="1" x14ac:dyDescent="0.25">
      <c r="B19" s="1"/>
      <c r="C19" s="1"/>
      <c r="D19" s="1"/>
      <c r="E19" s="1"/>
      <c r="F19" s="1"/>
      <c r="G19" s="8" t="s">
        <v>1</v>
      </c>
      <c r="H19" s="8" t="s">
        <v>2</v>
      </c>
      <c r="I19" s="8" t="s">
        <v>3</v>
      </c>
      <c r="J19" s="1"/>
      <c r="K19" s="1"/>
    </row>
    <row r="20" spans="2:13" ht="31.5" customHeight="1" x14ac:dyDescent="0.25">
      <c r="B20" s="1"/>
      <c r="C20" s="1"/>
      <c r="D20" s="1"/>
      <c r="E20" s="1"/>
      <c r="F20" s="1"/>
      <c r="G20" s="9" t="s">
        <v>4</v>
      </c>
      <c r="H20" s="10"/>
      <c r="I20" s="11"/>
      <c r="J20" s="1"/>
      <c r="K20" s="1"/>
      <c r="L20" s="1"/>
    </row>
    <row r="21" spans="2:13" ht="30.75" customHeight="1" x14ac:dyDescent="0.25">
      <c r="B21" s="1"/>
      <c r="C21" s="1"/>
      <c r="D21" s="1"/>
      <c r="E21" s="1"/>
      <c r="F21" s="1"/>
      <c r="G21" s="12" t="s">
        <v>5</v>
      </c>
      <c r="H21" s="13">
        <v>200</v>
      </c>
      <c r="I21" s="12"/>
      <c r="J21" s="1"/>
      <c r="K21" s="1"/>
      <c r="L21" s="1"/>
    </row>
    <row r="22" spans="2:13" ht="26.25" customHeight="1" x14ac:dyDescent="0.25">
      <c r="B22" s="1"/>
      <c r="C22" s="1"/>
      <c r="D22" s="1"/>
      <c r="E22" s="1"/>
      <c r="F22" s="1"/>
      <c r="G22" s="12" t="s">
        <v>6</v>
      </c>
      <c r="H22" s="12"/>
      <c r="I22" s="14">
        <v>0.7</v>
      </c>
      <c r="J22" s="1"/>
      <c r="K22" s="1"/>
      <c r="L22" s="1"/>
    </row>
    <row r="23" spans="2:13" ht="27.75" customHeight="1" x14ac:dyDescent="0.25">
      <c r="B23" s="1"/>
      <c r="C23" s="1"/>
      <c r="D23" s="1"/>
      <c r="E23" s="1"/>
      <c r="F23" s="1"/>
      <c r="G23" s="12" t="s">
        <v>7</v>
      </c>
      <c r="H23" s="12"/>
      <c r="I23" s="14">
        <v>0.7</v>
      </c>
      <c r="J23" s="1"/>
      <c r="K23" s="1"/>
      <c r="L23" s="1"/>
    </row>
    <row r="24" spans="2:13" ht="26.25" customHeight="1" x14ac:dyDescent="0.25">
      <c r="B24" s="1"/>
      <c r="C24" s="1"/>
      <c r="D24" s="1"/>
      <c r="E24" s="1"/>
      <c r="F24" s="1"/>
      <c r="G24" s="12" t="s">
        <v>8</v>
      </c>
      <c r="H24" s="12"/>
      <c r="I24" s="14">
        <v>0.7</v>
      </c>
      <c r="J24" s="1"/>
      <c r="K24" s="1"/>
      <c r="L24" s="1"/>
    </row>
    <row r="25" spans="2:13" ht="28.5" customHeight="1" x14ac:dyDescent="0.25">
      <c r="B25" s="1"/>
      <c r="C25" s="1"/>
      <c r="D25" s="1"/>
      <c r="E25" s="1"/>
      <c r="F25" s="1"/>
      <c r="G25" s="12" t="s">
        <v>9</v>
      </c>
      <c r="H25" s="12"/>
      <c r="I25" s="14">
        <v>0.7</v>
      </c>
      <c r="J25" s="1"/>
      <c r="K25" s="1"/>
      <c r="L25" s="1"/>
    </row>
    <row r="26" spans="2:13" ht="28.15" customHeight="1" x14ac:dyDescent="0.25">
      <c r="B26" s="1"/>
      <c r="C26" s="1"/>
      <c r="D26" s="1"/>
      <c r="E26" s="1"/>
      <c r="F26" s="1"/>
      <c r="G26" s="15"/>
      <c r="H26" s="16" t="s">
        <v>10</v>
      </c>
      <c r="I26" s="15"/>
      <c r="J26" s="1"/>
      <c r="K26" s="1"/>
      <c r="L26" s="1"/>
      <c r="M26" s="1"/>
    </row>
    <row r="27" spans="2:13" ht="27" customHeight="1" x14ac:dyDescent="0.25">
      <c r="B27" s="1"/>
      <c r="C27" s="1"/>
      <c r="D27" s="1"/>
      <c r="E27" s="1"/>
      <c r="F27" s="1"/>
      <c r="G27" s="17"/>
      <c r="H27" s="18"/>
      <c r="I27" s="17"/>
      <c r="J27" s="1"/>
      <c r="K27" s="1"/>
      <c r="L27" s="1"/>
      <c r="M27" s="1"/>
    </row>
    <row r="28" spans="2:13" ht="32.25" customHeight="1" x14ac:dyDescent="0.25">
      <c r="B28" s="1"/>
      <c r="C28" s="1"/>
      <c r="D28" s="1"/>
      <c r="E28" s="1"/>
      <c r="F28" s="1"/>
      <c r="G28" s="12" t="s">
        <v>11</v>
      </c>
      <c r="H28" s="12"/>
      <c r="I28" s="12"/>
      <c r="J28" s="1"/>
      <c r="K28" s="1"/>
      <c r="L28" s="1"/>
      <c r="M28" s="1"/>
    </row>
    <row r="29" spans="2:13" ht="24.75" customHeight="1" x14ac:dyDescent="0.25">
      <c r="C29" s="19"/>
      <c r="D29" s="19"/>
      <c r="E29" s="19"/>
      <c r="F29" s="19"/>
      <c r="G29" s="10"/>
      <c r="H29" s="20"/>
      <c r="I29" s="11"/>
      <c r="J29" s="1"/>
      <c r="K29" s="1"/>
      <c r="L29" s="1"/>
      <c r="M29" s="1"/>
    </row>
    <row r="30" spans="2:13" ht="31.5" customHeight="1" x14ac:dyDescent="0.25">
      <c r="C30" s="19"/>
      <c r="D30" s="19"/>
      <c r="E30" s="19"/>
      <c r="F30" s="19"/>
      <c r="G30" s="12" t="s">
        <v>12</v>
      </c>
      <c r="H30" s="12"/>
      <c r="I30" s="12"/>
      <c r="J30" s="1"/>
      <c r="K30" s="1"/>
      <c r="L30" s="1"/>
      <c r="M30" s="1"/>
    </row>
    <row r="31" spans="2:13" ht="25.5" customHeight="1" x14ac:dyDescent="0.25">
      <c r="C31" s="19"/>
      <c r="D31" s="19"/>
      <c r="E31" s="19"/>
      <c r="F31" s="19"/>
      <c r="G31" s="21"/>
      <c r="H31" s="21"/>
      <c r="I31" s="21"/>
      <c r="J31" s="1"/>
      <c r="K31" s="22"/>
      <c r="L31" s="1"/>
      <c r="M31" s="1"/>
    </row>
    <row r="32" spans="2:13" ht="43.15" customHeight="1" x14ac:dyDescent="0.25">
      <c r="B32" s="1"/>
      <c r="C32" s="19"/>
      <c r="D32" s="19"/>
      <c r="E32" s="19"/>
      <c r="F32" s="19"/>
      <c r="G32" s="19"/>
      <c r="H32" s="19"/>
      <c r="I32" s="19"/>
      <c r="J32" s="23"/>
      <c r="K32" s="22"/>
      <c r="L32" s="1"/>
      <c r="M32" s="1"/>
    </row>
    <row r="33" spans="2:32" ht="27.75" customHeight="1" x14ac:dyDescent="0.25">
      <c r="B33" s="1"/>
      <c r="C33" s="19"/>
      <c r="D33" s="19"/>
      <c r="E33" s="19"/>
      <c r="F33" s="19"/>
      <c r="G33" s="19"/>
      <c r="H33" s="19"/>
      <c r="I33" s="19"/>
      <c r="J33" s="23"/>
      <c r="K33" s="1"/>
      <c r="L33" s="1"/>
      <c r="M33" s="1"/>
    </row>
    <row r="34" spans="2:32" ht="27" customHeight="1" x14ac:dyDescent="0.25">
      <c r="B34" s="1"/>
      <c r="C34" s="19"/>
      <c r="D34" s="19"/>
      <c r="E34" s="19"/>
      <c r="F34" s="19"/>
      <c r="G34" s="19"/>
      <c r="H34" s="19"/>
      <c r="I34" s="19"/>
      <c r="J34" s="23"/>
      <c r="K34" s="1"/>
      <c r="L34" s="1"/>
      <c r="M34" s="1"/>
      <c r="N34" s="1"/>
    </row>
    <row r="35" spans="2:32" ht="28.5" customHeight="1" x14ac:dyDescent="0.25">
      <c r="B35" s="1"/>
      <c r="C35" s="19"/>
      <c r="D35" s="19"/>
      <c r="E35" s="19"/>
      <c r="F35" s="19"/>
      <c r="G35" s="19"/>
      <c r="H35" s="19"/>
      <c r="I35" s="19"/>
      <c r="J35" s="23"/>
      <c r="K35" s="1"/>
      <c r="L35" s="1"/>
      <c r="M35" s="24"/>
      <c r="N35" s="25"/>
    </row>
    <row r="36" spans="2:32" x14ac:dyDescent="0.25">
      <c r="B36" s="1"/>
      <c r="C36" s="19"/>
      <c r="D36" s="19"/>
      <c r="E36" s="19"/>
      <c r="F36" s="19"/>
      <c r="G36" s="19"/>
      <c r="H36" s="19"/>
      <c r="I36" s="19"/>
      <c r="J36" s="23"/>
      <c r="M36" s="24"/>
      <c r="N36" s="25"/>
    </row>
    <row r="37" spans="2:32" ht="25.5" customHeight="1" x14ac:dyDescent="0.25">
      <c r="B37" s="1"/>
      <c r="C37" s="19"/>
      <c r="D37" s="19"/>
      <c r="E37" s="19"/>
      <c r="F37" s="19"/>
      <c r="G37" s="19"/>
      <c r="H37" s="19"/>
      <c r="I37" s="19"/>
      <c r="M37" s="24"/>
      <c r="N37" s="25"/>
    </row>
    <row r="38" spans="2:32" ht="26.45" customHeight="1" x14ac:dyDescent="0.25">
      <c r="B38" s="1"/>
      <c r="C38" s="19"/>
      <c r="D38" s="19"/>
      <c r="E38" s="19"/>
      <c r="F38" s="19"/>
      <c r="G38" s="19"/>
      <c r="H38" s="19"/>
      <c r="I38" s="19"/>
      <c r="M38" s="24"/>
      <c r="N38" s="25"/>
    </row>
    <row r="39" spans="2:32" x14ac:dyDescent="0.25">
      <c r="B39" s="1"/>
      <c r="C39" s="19"/>
      <c r="D39" s="19"/>
      <c r="E39" s="19"/>
      <c r="F39" s="19"/>
      <c r="G39" s="19"/>
      <c r="H39" s="19"/>
      <c r="I39" s="19"/>
      <c r="M39" s="24"/>
      <c r="N39" s="25"/>
    </row>
    <row r="40" spans="2:32" x14ac:dyDescent="0.25">
      <c r="B40" s="1"/>
      <c r="C40" s="19"/>
      <c r="D40" s="19"/>
      <c r="E40" s="19"/>
      <c r="F40" s="19"/>
      <c r="G40" s="19"/>
      <c r="H40" s="19"/>
      <c r="I40" s="19"/>
      <c r="M40" s="24"/>
      <c r="N40" s="26"/>
    </row>
    <row r="41" spans="2:32" ht="28.5" customHeight="1" x14ac:dyDescent="0.25">
      <c r="C41" s="19"/>
      <c r="D41" s="19"/>
      <c r="E41" s="19"/>
      <c r="F41" s="19"/>
      <c r="G41" s="19"/>
      <c r="H41" s="19"/>
      <c r="I41" s="19"/>
      <c r="K41" s="19"/>
      <c r="L41" s="19"/>
      <c r="M41" s="27"/>
      <c r="N41" s="28"/>
      <c r="AE41" s="19"/>
      <c r="AF41" s="19"/>
    </row>
    <row r="42" spans="2:32" x14ac:dyDescent="0.25">
      <c r="C42" s="19"/>
      <c r="D42" s="19"/>
      <c r="E42" s="19"/>
      <c r="F42" s="19"/>
      <c r="G42" s="19"/>
      <c r="H42" s="19"/>
      <c r="I42" s="19"/>
      <c r="K42" s="19"/>
      <c r="L42" s="19"/>
      <c r="M42" s="19"/>
      <c r="N42" s="19"/>
      <c r="AE42" s="19"/>
      <c r="AF42" s="19"/>
    </row>
    <row r="43" spans="2:32" x14ac:dyDescent="0.25">
      <c r="K43" s="19"/>
      <c r="L43" s="19"/>
      <c r="AE43" s="19"/>
      <c r="AF43" s="19"/>
    </row>
    <row r="44" spans="2:32" ht="15" customHeight="1" x14ac:dyDescent="0.25">
      <c r="K44" s="19"/>
      <c r="L44" s="19"/>
      <c r="AE44" s="19"/>
      <c r="AF44" s="19"/>
    </row>
    <row r="45" spans="2:32" ht="15" customHeight="1" x14ac:dyDescent="0.25">
      <c r="K45" s="19"/>
      <c r="L45" s="19"/>
      <c r="AE45" s="19"/>
      <c r="AF45" s="19"/>
    </row>
    <row r="46" spans="2:32" x14ac:dyDescent="0.25">
      <c r="K46" s="19"/>
      <c r="L46" s="19"/>
      <c r="AE46" s="19"/>
      <c r="AF46" s="19"/>
    </row>
    <row r="47" spans="2:32" x14ac:dyDescent="0.25">
      <c r="K47" s="19"/>
      <c r="L47" s="19"/>
      <c r="AE47" s="19"/>
      <c r="AF47" s="19"/>
    </row>
    <row r="48" spans="2:32" x14ac:dyDescent="0.25">
      <c r="K48" s="19"/>
      <c r="L48" s="19"/>
      <c r="AE48" s="19"/>
      <c r="AF48" s="19"/>
    </row>
    <row r="49" spans="11:32" x14ac:dyDescent="0.25">
      <c r="K49" s="19"/>
      <c r="L49" s="19"/>
      <c r="AE49" s="19"/>
      <c r="AF49" s="19"/>
    </row>
    <row r="50" spans="11:32" x14ac:dyDescent="0.25">
      <c r="K50" s="19"/>
      <c r="L50" s="19"/>
      <c r="AE50" s="19"/>
      <c r="AF50" s="19"/>
    </row>
    <row r="51" spans="11:32" x14ac:dyDescent="0.25">
      <c r="K51" s="19"/>
      <c r="L51" s="19"/>
      <c r="AE51" s="19"/>
      <c r="AF51" s="19"/>
    </row>
    <row r="52" spans="11:32" x14ac:dyDescent="0.25">
      <c r="K52" s="19"/>
      <c r="L52" s="19"/>
      <c r="AE52" s="19"/>
      <c r="AF52" s="19"/>
    </row>
    <row r="53" spans="11:32" x14ac:dyDescent="0.25">
      <c r="K53" s="19"/>
      <c r="L53" s="19"/>
      <c r="AE53" s="19"/>
      <c r="AF53" s="19"/>
    </row>
    <row r="54" spans="11:32" x14ac:dyDescent="0.25">
      <c r="K54" s="19"/>
      <c r="L54" s="19"/>
      <c r="AE54" s="19"/>
      <c r="AF54" s="19"/>
    </row>
    <row r="55" spans="11:32" x14ac:dyDescent="0.25">
      <c r="K55" s="19"/>
      <c r="L55" s="19"/>
      <c r="AE55" s="19"/>
      <c r="AF55" s="19"/>
    </row>
    <row r="56" spans="11:32" x14ac:dyDescent="0.25">
      <c r="K56" s="19"/>
      <c r="L56" s="19"/>
      <c r="AE56" s="19"/>
      <c r="AF56" s="19"/>
    </row>
    <row r="57" spans="11:32" x14ac:dyDescent="0.25">
      <c r="K57" s="19"/>
      <c r="L57" s="19"/>
      <c r="AD57" s="19"/>
      <c r="AE57" s="19"/>
      <c r="AF57" s="19"/>
    </row>
    <row r="58" spans="11:32" x14ac:dyDescent="0.25">
      <c r="K58" s="19"/>
      <c r="L58" s="19"/>
      <c r="AD58" s="19"/>
      <c r="AE58" s="19"/>
      <c r="AF58" s="19"/>
    </row>
    <row r="59" spans="11:32" x14ac:dyDescent="0.25">
      <c r="K59" s="19"/>
      <c r="L59" s="19"/>
      <c r="AD59" s="19"/>
      <c r="AE59" s="19"/>
      <c r="AF59" s="19"/>
    </row>
    <row r="60" spans="11:32" x14ac:dyDescent="0.25">
      <c r="K60" s="19"/>
      <c r="L60" s="19"/>
      <c r="AD60" s="19"/>
      <c r="AE60" s="19"/>
      <c r="AF60" s="19"/>
    </row>
  </sheetData>
  <mergeCells count="7">
    <mergeCell ref="K31:K32"/>
    <mergeCell ref="H20:I20"/>
    <mergeCell ref="G26:G27"/>
    <mergeCell ref="H26:H27"/>
    <mergeCell ref="I26:I27"/>
    <mergeCell ref="G29:I29"/>
    <mergeCell ref="G31:I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8794-5847-4EBC-AC24-D2EAE5963998}">
  <dimension ref="B11:AF61"/>
  <sheetViews>
    <sheetView zoomScale="70" zoomScaleNormal="70" workbookViewId="0">
      <selection activeCell="O22" sqref="O22"/>
    </sheetView>
  </sheetViews>
  <sheetFormatPr defaultColWidth="9.140625" defaultRowHeight="15" x14ac:dyDescent="0.25"/>
  <cols>
    <col min="1" max="3" width="9.140625" style="2"/>
    <col min="4" max="6" width="10" style="2" customWidth="1"/>
    <col min="7" max="7" width="27.7109375" style="2" customWidth="1"/>
    <col min="8" max="8" width="20.5703125" style="2" customWidth="1"/>
    <col min="9" max="9" width="21.42578125" style="2" customWidth="1"/>
    <col min="10" max="11" width="9.140625" style="2"/>
    <col min="12" max="12" width="15.7109375" style="2" customWidth="1"/>
    <col min="13" max="13" width="12.42578125" style="2" customWidth="1"/>
    <col min="14" max="14" width="9" style="2" customWidth="1"/>
    <col min="15" max="15" width="18" style="2" customWidth="1"/>
    <col min="16" max="16" width="9.28515625" style="2" customWidth="1"/>
    <col min="17" max="17" width="8.140625" style="2" customWidth="1"/>
    <col min="18" max="18" width="6.5703125" style="2" customWidth="1"/>
    <col min="19" max="19" width="8.7109375" style="2" customWidth="1"/>
    <col min="20" max="20" width="8.85546875" style="2" customWidth="1"/>
    <col min="21" max="21" width="9.42578125" style="2" customWidth="1"/>
    <col min="22" max="22" width="7.85546875" style="2" customWidth="1"/>
    <col min="23" max="23" width="8" style="2" customWidth="1"/>
    <col min="24" max="24" width="20.5703125" style="2" customWidth="1"/>
    <col min="25" max="25" width="13" style="2" customWidth="1"/>
    <col min="26" max="26" width="13.85546875" style="2" customWidth="1"/>
    <col min="27" max="261" width="9.140625" style="2"/>
    <col min="262" max="262" width="10.140625" style="2" customWidth="1"/>
    <col min="263" max="266" width="9.140625" style="2"/>
    <col min="267" max="267" width="13.7109375" style="2" customWidth="1"/>
    <col min="268" max="268" width="12.42578125" style="2" customWidth="1"/>
    <col min="269" max="271" width="11.140625" style="2" customWidth="1"/>
    <col min="272" max="272" width="12.28515625" style="2" customWidth="1"/>
    <col min="273" max="273" width="10.42578125" style="2" customWidth="1"/>
    <col min="274" max="274" width="13.7109375" style="2" customWidth="1"/>
    <col min="275" max="275" width="14.28515625" style="2" customWidth="1"/>
    <col min="276" max="276" width="13.42578125" style="2" customWidth="1"/>
    <col min="277" max="277" width="11" style="2" customWidth="1"/>
    <col min="278" max="278" width="11.85546875" style="2" customWidth="1"/>
    <col min="279" max="279" width="12.7109375" style="2" customWidth="1"/>
    <col min="280" max="280" width="13" style="2" customWidth="1"/>
    <col min="281" max="517" width="9.140625" style="2"/>
    <col min="518" max="518" width="10.140625" style="2" customWidth="1"/>
    <col min="519" max="522" width="9.140625" style="2"/>
    <col min="523" max="523" width="13.7109375" style="2" customWidth="1"/>
    <col min="524" max="524" width="12.42578125" style="2" customWidth="1"/>
    <col min="525" max="527" width="11.140625" style="2" customWidth="1"/>
    <col min="528" max="528" width="12.28515625" style="2" customWidth="1"/>
    <col min="529" max="529" width="10.42578125" style="2" customWidth="1"/>
    <col min="530" max="530" width="13.7109375" style="2" customWidth="1"/>
    <col min="531" max="531" width="14.28515625" style="2" customWidth="1"/>
    <col min="532" max="532" width="13.42578125" style="2" customWidth="1"/>
    <col min="533" max="533" width="11" style="2" customWidth="1"/>
    <col min="534" max="534" width="11.85546875" style="2" customWidth="1"/>
    <col min="535" max="535" width="12.7109375" style="2" customWidth="1"/>
    <col min="536" max="536" width="13" style="2" customWidth="1"/>
    <col min="537" max="773" width="9.140625" style="2"/>
    <col min="774" max="774" width="10.140625" style="2" customWidth="1"/>
    <col min="775" max="778" width="9.140625" style="2"/>
    <col min="779" max="779" width="13.7109375" style="2" customWidth="1"/>
    <col min="780" max="780" width="12.42578125" style="2" customWidth="1"/>
    <col min="781" max="783" width="11.140625" style="2" customWidth="1"/>
    <col min="784" max="784" width="12.28515625" style="2" customWidth="1"/>
    <col min="785" max="785" width="10.42578125" style="2" customWidth="1"/>
    <col min="786" max="786" width="13.7109375" style="2" customWidth="1"/>
    <col min="787" max="787" width="14.28515625" style="2" customWidth="1"/>
    <col min="788" max="788" width="13.42578125" style="2" customWidth="1"/>
    <col min="789" max="789" width="11" style="2" customWidth="1"/>
    <col min="790" max="790" width="11.85546875" style="2" customWidth="1"/>
    <col min="791" max="791" width="12.7109375" style="2" customWidth="1"/>
    <col min="792" max="792" width="13" style="2" customWidth="1"/>
    <col min="793" max="1029" width="9.140625" style="2"/>
    <col min="1030" max="1030" width="10.140625" style="2" customWidth="1"/>
    <col min="1031" max="1034" width="9.140625" style="2"/>
    <col min="1035" max="1035" width="13.7109375" style="2" customWidth="1"/>
    <col min="1036" max="1036" width="12.42578125" style="2" customWidth="1"/>
    <col min="1037" max="1039" width="11.140625" style="2" customWidth="1"/>
    <col min="1040" max="1040" width="12.28515625" style="2" customWidth="1"/>
    <col min="1041" max="1041" width="10.42578125" style="2" customWidth="1"/>
    <col min="1042" max="1042" width="13.7109375" style="2" customWidth="1"/>
    <col min="1043" max="1043" width="14.28515625" style="2" customWidth="1"/>
    <col min="1044" max="1044" width="13.42578125" style="2" customWidth="1"/>
    <col min="1045" max="1045" width="11" style="2" customWidth="1"/>
    <col min="1046" max="1046" width="11.85546875" style="2" customWidth="1"/>
    <col min="1047" max="1047" width="12.7109375" style="2" customWidth="1"/>
    <col min="1048" max="1048" width="13" style="2" customWidth="1"/>
    <col min="1049" max="1285" width="9.140625" style="2"/>
    <col min="1286" max="1286" width="10.140625" style="2" customWidth="1"/>
    <col min="1287" max="1290" width="9.140625" style="2"/>
    <col min="1291" max="1291" width="13.7109375" style="2" customWidth="1"/>
    <col min="1292" max="1292" width="12.42578125" style="2" customWidth="1"/>
    <col min="1293" max="1295" width="11.140625" style="2" customWidth="1"/>
    <col min="1296" max="1296" width="12.28515625" style="2" customWidth="1"/>
    <col min="1297" max="1297" width="10.42578125" style="2" customWidth="1"/>
    <col min="1298" max="1298" width="13.7109375" style="2" customWidth="1"/>
    <col min="1299" max="1299" width="14.28515625" style="2" customWidth="1"/>
    <col min="1300" max="1300" width="13.42578125" style="2" customWidth="1"/>
    <col min="1301" max="1301" width="11" style="2" customWidth="1"/>
    <col min="1302" max="1302" width="11.85546875" style="2" customWidth="1"/>
    <col min="1303" max="1303" width="12.7109375" style="2" customWidth="1"/>
    <col min="1304" max="1304" width="13" style="2" customWidth="1"/>
    <col min="1305" max="1541" width="9.140625" style="2"/>
    <col min="1542" max="1542" width="10.140625" style="2" customWidth="1"/>
    <col min="1543" max="1546" width="9.140625" style="2"/>
    <col min="1547" max="1547" width="13.7109375" style="2" customWidth="1"/>
    <col min="1548" max="1548" width="12.42578125" style="2" customWidth="1"/>
    <col min="1549" max="1551" width="11.140625" style="2" customWidth="1"/>
    <col min="1552" max="1552" width="12.28515625" style="2" customWidth="1"/>
    <col min="1553" max="1553" width="10.42578125" style="2" customWidth="1"/>
    <col min="1554" max="1554" width="13.7109375" style="2" customWidth="1"/>
    <col min="1555" max="1555" width="14.28515625" style="2" customWidth="1"/>
    <col min="1556" max="1556" width="13.42578125" style="2" customWidth="1"/>
    <col min="1557" max="1557" width="11" style="2" customWidth="1"/>
    <col min="1558" max="1558" width="11.85546875" style="2" customWidth="1"/>
    <col min="1559" max="1559" width="12.7109375" style="2" customWidth="1"/>
    <col min="1560" max="1560" width="13" style="2" customWidth="1"/>
    <col min="1561" max="1797" width="9.140625" style="2"/>
    <col min="1798" max="1798" width="10.140625" style="2" customWidth="1"/>
    <col min="1799" max="1802" width="9.140625" style="2"/>
    <col min="1803" max="1803" width="13.7109375" style="2" customWidth="1"/>
    <col min="1804" max="1804" width="12.42578125" style="2" customWidth="1"/>
    <col min="1805" max="1807" width="11.140625" style="2" customWidth="1"/>
    <col min="1808" max="1808" width="12.28515625" style="2" customWidth="1"/>
    <col min="1809" max="1809" width="10.42578125" style="2" customWidth="1"/>
    <col min="1810" max="1810" width="13.7109375" style="2" customWidth="1"/>
    <col min="1811" max="1811" width="14.28515625" style="2" customWidth="1"/>
    <col min="1812" max="1812" width="13.42578125" style="2" customWidth="1"/>
    <col min="1813" max="1813" width="11" style="2" customWidth="1"/>
    <col min="1814" max="1814" width="11.85546875" style="2" customWidth="1"/>
    <col min="1815" max="1815" width="12.7109375" style="2" customWidth="1"/>
    <col min="1816" max="1816" width="13" style="2" customWidth="1"/>
    <col min="1817" max="2053" width="9.140625" style="2"/>
    <col min="2054" max="2054" width="10.140625" style="2" customWidth="1"/>
    <col min="2055" max="2058" width="9.140625" style="2"/>
    <col min="2059" max="2059" width="13.7109375" style="2" customWidth="1"/>
    <col min="2060" max="2060" width="12.42578125" style="2" customWidth="1"/>
    <col min="2061" max="2063" width="11.140625" style="2" customWidth="1"/>
    <col min="2064" max="2064" width="12.28515625" style="2" customWidth="1"/>
    <col min="2065" max="2065" width="10.42578125" style="2" customWidth="1"/>
    <col min="2066" max="2066" width="13.7109375" style="2" customWidth="1"/>
    <col min="2067" max="2067" width="14.28515625" style="2" customWidth="1"/>
    <col min="2068" max="2068" width="13.42578125" style="2" customWidth="1"/>
    <col min="2069" max="2069" width="11" style="2" customWidth="1"/>
    <col min="2070" max="2070" width="11.85546875" style="2" customWidth="1"/>
    <col min="2071" max="2071" width="12.7109375" style="2" customWidth="1"/>
    <col min="2072" max="2072" width="13" style="2" customWidth="1"/>
    <col min="2073" max="2309" width="9.140625" style="2"/>
    <col min="2310" max="2310" width="10.140625" style="2" customWidth="1"/>
    <col min="2311" max="2314" width="9.140625" style="2"/>
    <col min="2315" max="2315" width="13.7109375" style="2" customWidth="1"/>
    <col min="2316" max="2316" width="12.42578125" style="2" customWidth="1"/>
    <col min="2317" max="2319" width="11.140625" style="2" customWidth="1"/>
    <col min="2320" max="2320" width="12.28515625" style="2" customWidth="1"/>
    <col min="2321" max="2321" width="10.42578125" style="2" customWidth="1"/>
    <col min="2322" max="2322" width="13.7109375" style="2" customWidth="1"/>
    <col min="2323" max="2323" width="14.28515625" style="2" customWidth="1"/>
    <col min="2324" max="2324" width="13.42578125" style="2" customWidth="1"/>
    <col min="2325" max="2325" width="11" style="2" customWidth="1"/>
    <col min="2326" max="2326" width="11.85546875" style="2" customWidth="1"/>
    <col min="2327" max="2327" width="12.7109375" style="2" customWidth="1"/>
    <col min="2328" max="2328" width="13" style="2" customWidth="1"/>
    <col min="2329" max="2565" width="9.140625" style="2"/>
    <col min="2566" max="2566" width="10.140625" style="2" customWidth="1"/>
    <col min="2567" max="2570" width="9.140625" style="2"/>
    <col min="2571" max="2571" width="13.7109375" style="2" customWidth="1"/>
    <col min="2572" max="2572" width="12.42578125" style="2" customWidth="1"/>
    <col min="2573" max="2575" width="11.140625" style="2" customWidth="1"/>
    <col min="2576" max="2576" width="12.28515625" style="2" customWidth="1"/>
    <col min="2577" max="2577" width="10.42578125" style="2" customWidth="1"/>
    <col min="2578" max="2578" width="13.7109375" style="2" customWidth="1"/>
    <col min="2579" max="2579" width="14.28515625" style="2" customWidth="1"/>
    <col min="2580" max="2580" width="13.42578125" style="2" customWidth="1"/>
    <col min="2581" max="2581" width="11" style="2" customWidth="1"/>
    <col min="2582" max="2582" width="11.85546875" style="2" customWidth="1"/>
    <col min="2583" max="2583" width="12.7109375" style="2" customWidth="1"/>
    <col min="2584" max="2584" width="13" style="2" customWidth="1"/>
    <col min="2585" max="2821" width="9.140625" style="2"/>
    <col min="2822" max="2822" width="10.140625" style="2" customWidth="1"/>
    <col min="2823" max="2826" width="9.140625" style="2"/>
    <col min="2827" max="2827" width="13.7109375" style="2" customWidth="1"/>
    <col min="2828" max="2828" width="12.42578125" style="2" customWidth="1"/>
    <col min="2829" max="2831" width="11.140625" style="2" customWidth="1"/>
    <col min="2832" max="2832" width="12.28515625" style="2" customWidth="1"/>
    <col min="2833" max="2833" width="10.42578125" style="2" customWidth="1"/>
    <col min="2834" max="2834" width="13.7109375" style="2" customWidth="1"/>
    <col min="2835" max="2835" width="14.28515625" style="2" customWidth="1"/>
    <col min="2836" max="2836" width="13.42578125" style="2" customWidth="1"/>
    <col min="2837" max="2837" width="11" style="2" customWidth="1"/>
    <col min="2838" max="2838" width="11.85546875" style="2" customWidth="1"/>
    <col min="2839" max="2839" width="12.7109375" style="2" customWidth="1"/>
    <col min="2840" max="2840" width="13" style="2" customWidth="1"/>
    <col min="2841" max="3077" width="9.140625" style="2"/>
    <col min="3078" max="3078" width="10.140625" style="2" customWidth="1"/>
    <col min="3079" max="3082" width="9.140625" style="2"/>
    <col min="3083" max="3083" width="13.7109375" style="2" customWidth="1"/>
    <col min="3084" max="3084" width="12.42578125" style="2" customWidth="1"/>
    <col min="3085" max="3087" width="11.140625" style="2" customWidth="1"/>
    <col min="3088" max="3088" width="12.28515625" style="2" customWidth="1"/>
    <col min="3089" max="3089" width="10.42578125" style="2" customWidth="1"/>
    <col min="3090" max="3090" width="13.7109375" style="2" customWidth="1"/>
    <col min="3091" max="3091" width="14.28515625" style="2" customWidth="1"/>
    <col min="3092" max="3092" width="13.42578125" style="2" customWidth="1"/>
    <col min="3093" max="3093" width="11" style="2" customWidth="1"/>
    <col min="3094" max="3094" width="11.85546875" style="2" customWidth="1"/>
    <col min="3095" max="3095" width="12.7109375" style="2" customWidth="1"/>
    <col min="3096" max="3096" width="13" style="2" customWidth="1"/>
    <col min="3097" max="3333" width="9.140625" style="2"/>
    <col min="3334" max="3334" width="10.140625" style="2" customWidth="1"/>
    <col min="3335" max="3338" width="9.140625" style="2"/>
    <col min="3339" max="3339" width="13.7109375" style="2" customWidth="1"/>
    <col min="3340" max="3340" width="12.42578125" style="2" customWidth="1"/>
    <col min="3341" max="3343" width="11.140625" style="2" customWidth="1"/>
    <col min="3344" max="3344" width="12.28515625" style="2" customWidth="1"/>
    <col min="3345" max="3345" width="10.42578125" style="2" customWidth="1"/>
    <col min="3346" max="3346" width="13.7109375" style="2" customWidth="1"/>
    <col min="3347" max="3347" width="14.28515625" style="2" customWidth="1"/>
    <col min="3348" max="3348" width="13.42578125" style="2" customWidth="1"/>
    <col min="3349" max="3349" width="11" style="2" customWidth="1"/>
    <col min="3350" max="3350" width="11.85546875" style="2" customWidth="1"/>
    <col min="3351" max="3351" width="12.7109375" style="2" customWidth="1"/>
    <col min="3352" max="3352" width="13" style="2" customWidth="1"/>
    <col min="3353" max="3589" width="9.140625" style="2"/>
    <col min="3590" max="3590" width="10.140625" style="2" customWidth="1"/>
    <col min="3591" max="3594" width="9.140625" style="2"/>
    <col min="3595" max="3595" width="13.7109375" style="2" customWidth="1"/>
    <col min="3596" max="3596" width="12.42578125" style="2" customWidth="1"/>
    <col min="3597" max="3599" width="11.140625" style="2" customWidth="1"/>
    <col min="3600" max="3600" width="12.28515625" style="2" customWidth="1"/>
    <col min="3601" max="3601" width="10.42578125" style="2" customWidth="1"/>
    <col min="3602" max="3602" width="13.7109375" style="2" customWidth="1"/>
    <col min="3603" max="3603" width="14.28515625" style="2" customWidth="1"/>
    <col min="3604" max="3604" width="13.42578125" style="2" customWidth="1"/>
    <col min="3605" max="3605" width="11" style="2" customWidth="1"/>
    <col min="3606" max="3606" width="11.85546875" style="2" customWidth="1"/>
    <col min="3607" max="3607" width="12.7109375" style="2" customWidth="1"/>
    <col min="3608" max="3608" width="13" style="2" customWidth="1"/>
    <col min="3609" max="3845" width="9.140625" style="2"/>
    <col min="3846" max="3846" width="10.140625" style="2" customWidth="1"/>
    <col min="3847" max="3850" width="9.140625" style="2"/>
    <col min="3851" max="3851" width="13.7109375" style="2" customWidth="1"/>
    <col min="3852" max="3852" width="12.42578125" style="2" customWidth="1"/>
    <col min="3853" max="3855" width="11.140625" style="2" customWidth="1"/>
    <col min="3856" max="3856" width="12.28515625" style="2" customWidth="1"/>
    <col min="3857" max="3857" width="10.42578125" style="2" customWidth="1"/>
    <col min="3858" max="3858" width="13.7109375" style="2" customWidth="1"/>
    <col min="3859" max="3859" width="14.28515625" style="2" customWidth="1"/>
    <col min="3860" max="3860" width="13.42578125" style="2" customWidth="1"/>
    <col min="3861" max="3861" width="11" style="2" customWidth="1"/>
    <col min="3862" max="3862" width="11.85546875" style="2" customWidth="1"/>
    <col min="3863" max="3863" width="12.7109375" style="2" customWidth="1"/>
    <col min="3864" max="3864" width="13" style="2" customWidth="1"/>
    <col min="3865" max="4101" width="9.140625" style="2"/>
    <col min="4102" max="4102" width="10.140625" style="2" customWidth="1"/>
    <col min="4103" max="4106" width="9.140625" style="2"/>
    <col min="4107" max="4107" width="13.7109375" style="2" customWidth="1"/>
    <col min="4108" max="4108" width="12.42578125" style="2" customWidth="1"/>
    <col min="4109" max="4111" width="11.140625" style="2" customWidth="1"/>
    <col min="4112" max="4112" width="12.28515625" style="2" customWidth="1"/>
    <col min="4113" max="4113" width="10.42578125" style="2" customWidth="1"/>
    <col min="4114" max="4114" width="13.7109375" style="2" customWidth="1"/>
    <col min="4115" max="4115" width="14.28515625" style="2" customWidth="1"/>
    <col min="4116" max="4116" width="13.42578125" style="2" customWidth="1"/>
    <col min="4117" max="4117" width="11" style="2" customWidth="1"/>
    <col min="4118" max="4118" width="11.85546875" style="2" customWidth="1"/>
    <col min="4119" max="4119" width="12.7109375" style="2" customWidth="1"/>
    <col min="4120" max="4120" width="13" style="2" customWidth="1"/>
    <col min="4121" max="4357" width="9.140625" style="2"/>
    <col min="4358" max="4358" width="10.140625" style="2" customWidth="1"/>
    <col min="4359" max="4362" width="9.140625" style="2"/>
    <col min="4363" max="4363" width="13.7109375" style="2" customWidth="1"/>
    <col min="4364" max="4364" width="12.42578125" style="2" customWidth="1"/>
    <col min="4365" max="4367" width="11.140625" style="2" customWidth="1"/>
    <col min="4368" max="4368" width="12.28515625" style="2" customWidth="1"/>
    <col min="4369" max="4369" width="10.42578125" style="2" customWidth="1"/>
    <col min="4370" max="4370" width="13.7109375" style="2" customWidth="1"/>
    <col min="4371" max="4371" width="14.28515625" style="2" customWidth="1"/>
    <col min="4372" max="4372" width="13.42578125" style="2" customWidth="1"/>
    <col min="4373" max="4373" width="11" style="2" customWidth="1"/>
    <col min="4374" max="4374" width="11.85546875" style="2" customWidth="1"/>
    <col min="4375" max="4375" width="12.7109375" style="2" customWidth="1"/>
    <col min="4376" max="4376" width="13" style="2" customWidth="1"/>
    <col min="4377" max="4613" width="9.140625" style="2"/>
    <col min="4614" max="4614" width="10.140625" style="2" customWidth="1"/>
    <col min="4615" max="4618" width="9.140625" style="2"/>
    <col min="4619" max="4619" width="13.7109375" style="2" customWidth="1"/>
    <col min="4620" max="4620" width="12.42578125" style="2" customWidth="1"/>
    <col min="4621" max="4623" width="11.140625" style="2" customWidth="1"/>
    <col min="4624" max="4624" width="12.28515625" style="2" customWidth="1"/>
    <col min="4625" max="4625" width="10.42578125" style="2" customWidth="1"/>
    <col min="4626" max="4626" width="13.7109375" style="2" customWidth="1"/>
    <col min="4627" max="4627" width="14.28515625" style="2" customWidth="1"/>
    <col min="4628" max="4628" width="13.42578125" style="2" customWidth="1"/>
    <col min="4629" max="4629" width="11" style="2" customWidth="1"/>
    <col min="4630" max="4630" width="11.85546875" style="2" customWidth="1"/>
    <col min="4631" max="4631" width="12.7109375" style="2" customWidth="1"/>
    <col min="4632" max="4632" width="13" style="2" customWidth="1"/>
    <col min="4633" max="4869" width="9.140625" style="2"/>
    <col min="4870" max="4870" width="10.140625" style="2" customWidth="1"/>
    <col min="4871" max="4874" width="9.140625" style="2"/>
    <col min="4875" max="4875" width="13.7109375" style="2" customWidth="1"/>
    <col min="4876" max="4876" width="12.42578125" style="2" customWidth="1"/>
    <col min="4877" max="4879" width="11.140625" style="2" customWidth="1"/>
    <col min="4880" max="4880" width="12.28515625" style="2" customWidth="1"/>
    <col min="4881" max="4881" width="10.42578125" style="2" customWidth="1"/>
    <col min="4882" max="4882" width="13.7109375" style="2" customWidth="1"/>
    <col min="4883" max="4883" width="14.28515625" style="2" customWidth="1"/>
    <col min="4884" max="4884" width="13.42578125" style="2" customWidth="1"/>
    <col min="4885" max="4885" width="11" style="2" customWidth="1"/>
    <col min="4886" max="4886" width="11.85546875" style="2" customWidth="1"/>
    <col min="4887" max="4887" width="12.7109375" style="2" customWidth="1"/>
    <col min="4888" max="4888" width="13" style="2" customWidth="1"/>
    <col min="4889" max="5125" width="9.140625" style="2"/>
    <col min="5126" max="5126" width="10.140625" style="2" customWidth="1"/>
    <col min="5127" max="5130" width="9.140625" style="2"/>
    <col min="5131" max="5131" width="13.7109375" style="2" customWidth="1"/>
    <col min="5132" max="5132" width="12.42578125" style="2" customWidth="1"/>
    <col min="5133" max="5135" width="11.140625" style="2" customWidth="1"/>
    <col min="5136" max="5136" width="12.28515625" style="2" customWidth="1"/>
    <col min="5137" max="5137" width="10.42578125" style="2" customWidth="1"/>
    <col min="5138" max="5138" width="13.7109375" style="2" customWidth="1"/>
    <col min="5139" max="5139" width="14.28515625" style="2" customWidth="1"/>
    <col min="5140" max="5140" width="13.42578125" style="2" customWidth="1"/>
    <col min="5141" max="5141" width="11" style="2" customWidth="1"/>
    <col min="5142" max="5142" width="11.85546875" style="2" customWidth="1"/>
    <col min="5143" max="5143" width="12.7109375" style="2" customWidth="1"/>
    <col min="5144" max="5144" width="13" style="2" customWidth="1"/>
    <col min="5145" max="5381" width="9.140625" style="2"/>
    <col min="5382" max="5382" width="10.140625" style="2" customWidth="1"/>
    <col min="5383" max="5386" width="9.140625" style="2"/>
    <col min="5387" max="5387" width="13.7109375" style="2" customWidth="1"/>
    <col min="5388" max="5388" width="12.42578125" style="2" customWidth="1"/>
    <col min="5389" max="5391" width="11.140625" style="2" customWidth="1"/>
    <col min="5392" max="5392" width="12.28515625" style="2" customWidth="1"/>
    <col min="5393" max="5393" width="10.42578125" style="2" customWidth="1"/>
    <col min="5394" max="5394" width="13.7109375" style="2" customWidth="1"/>
    <col min="5395" max="5395" width="14.28515625" style="2" customWidth="1"/>
    <col min="5396" max="5396" width="13.42578125" style="2" customWidth="1"/>
    <col min="5397" max="5397" width="11" style="2" customWidth="1"/>
    <col min="5398" max="5398" width="11.85546875" style="2" customWidth="1"/>
    <col min="5399" max="5399" width="12.7109375" style="2" customWidth="1"/>
    <col min="5400" max="5400" width="13" style="2" customWidth="1"/>
    <col min="5401" max="5637" width="9.140625" style="2"/>
    <col min="5638" max="5638" width="10.140625" style="2" customWidth="1"/>
    <col min="5639" max="5642" width="9.140625" style="2"/>
    <col min="5643" max="5643" width="13.7109375" style="2" customWidth="1"/>
    <col min="5644" max="5644" width="12.42578125" style="2" customWidth="1"/>
    <col min="5645" max="5647" width="11.140625" style="2" customWidth="1"/>
    <col min="5648" max="5648" width="12.28515625" style="2" customWidth="1"/>
    <col min="5649" max="5649" width="10.42578125" style="2" customWidth="1"/>
    <col min="5650" max="5650" width="13.7109375" style="2" customWidth="1"/>
    <col min="5651" max="5651" width="14.28515625" style="2" customWidth="1"/>
    <col min="5652" max="5652" width="13.42578125" style="2" customWidth="1"/>
    <col min="5653" max="5653" width="11" style="2" customWidth="1"/>
    <col min="5654" max="5654" width="11.85546875" style="2" customWidth="1"/>
    <col min="5655" max="5655" width="12.7109375" style="2" customWidth="1"/>
    <col min="5656" max="5656" width="13" style="2" customWidth="1"/>
    <col min="5657" max="5893" width="9.140625" style="2"/>
    <col min="5894" max="5894" width="10.140625" style="2" customWidth="1"/>
    <col min="5895" max="5898" width="9.140625" style="2"/>
    <col min="5899" max="5899" width="13.7109375" style="2" customWidth="1"/>
    <col min="5900" max="5900" width="12.42578125" style="2" customWidth="1"/>
    <col min="5901" max="5903" width="11.140625" style="2" customWidth="1"/>
    <col min="5904" max="5904" width="12.28515625" style="2" customWidth="1"/>
    <col min="5905" max="5905" width="10.42578125" style="2" customWidth="1"/>
    <col min="5906" max="5906" width="13.7109375" style="2" customWidth="1"/>
    <col min="5907" max="5907" width="14.28515625" style="2" customWidth="1"/>
    <col min="5908" max="5908" width="13.42578125" style="2" customWidth="1"/>
    <col min="5909" max="5909" width="11" style="2" customWidth="1"/>
    <col min="5910" max="5910" width="11.85546875" style="2" customWidth="1"/>
    <col min="5911" max="5911" width="12.7109375" style="2" customWidth="1"/>
    <col min="5912" max="5912" width="13" style="2" customWidth="1"/>
    <col min="5913" max="6149" width="9.140625" style="2"/>
    <col min="6150" max="6150" width="10.140625" style="2" customWidth="1"/>
    <col min="6151" max="6154" width="9.140625" style="2"/>
    <col min="6155" max="6155" width="13.7109375" style="2" customWidth="1"/>
    <col min="6156" max="6156" width="12.42578125" style="2" customWidth="1"/>
    <col min="6157" max="6159" width="11.140625" style="2" customWidth="1"/>
    <col min="6160" max="6160" width="12.28515625" style="2" customWidth="1"/>
    <col min="6161" max="6161" width="10.42578125" style="2" customWidth="1"/>
    <col min="6162" max="6162" width="13.7109375" style="2" customWidth="1"/>
    <col min="6163" max="6163" width="14.28515625" style="2" customWidth="1"/>
    <col min="6164" max="6164" width="13.42578125" style="2" customWidth="1"/>
    <col min="6165" max="6165" width="11" style="2" customWidth="1"/>
    <col min="6166" max="6166" width="11.85546875" style="2" customWidth="1"/>
    <col min="6167" max="6167" width="12.7109375" style="2" customWidth="1"/>
    <col min="6168" max="6168" width="13" style="2" customWidth="1"/>
    <col min="6169" max="6405" width="9.140625" style="2"/>
    <col min="6406" max="6406" width="10.140625" style="2" customWidth="1"/>
    <col min="6407" max="6410" width="9.140625" style="2"/>
    <col min="6411" max="6411" width="13.7109375" style="2" customWidth="1"/>
    <col min="6412" max="6412" width="12.42578125" style="2" customWidth="1"/>
    <col min="6413" max="6415" width="11.140625" style="2" customWidth="1"/>
    <col min="6416" max="6416" width="12.28515625" style="2" customWidth="1"/>
    <col min="6417" max="6417" width="10.42578125" style="2" customWidth="1"/>
    <col min="6418" max="6418" width="13.7109375" style="2" customWidth="1"/>
    <col min="6419" max="6419" width="14.28515625" style="2" customWidth="1"/>
    <col min="6420" max="6420" width="13.42578125" style="2" customWidth="1"/>
    <col min="6421" max="6421" width="11" style="2" customWidth="1"/>
    <col min="6422" max="6422" width="11.85546875" style="2" customWidth="1"/>
    <col min="6423" max="6423" width="12.7109375" style="2" customWidth="1"/>
    <col min="6424" max="6424" width="13" style="2" customWidth="1"/>
    <col min="6425" max="6661" width="9.140625" style="2"/>
    <col min="6662" max="6662" width="10.140625" style="2" customWidth="1"/>
    <col min="6663" max="6666" width="9.140625" style="2"/>
    <col min="6667" max="6667" width="13.7109375" style="2" customWidth="1"/>
    <col min="6668" max="6668" width="12.42578125" style="2" customWidth="1"/>
    <col min="6669" max="6671" width="11.140625" style="2" customWidth="1"/>
    <col min="6672" max="6672" width="12.28515625" style="2" customWidth="1"/>
    <col min="6673" max="6673" width="10.42578125" style="2" customWidth="1"/>
    <col min="6674" max="6674" width="13.7109375" style="2" customWidth="1"/>
    <col min="6675" max="6675" width="14.28515625" style="2" customWidth="1"/>
    <col min="6676" max="6676" width="13.42578125" style="2" customWidth="1"/>
    <col min="6677" max="6677" width="11" style="2" customWidth="1"/>
    <col min="6678" max="6678" width="11.85546875" style="2" customWidth="1"/>
    <col min="6679" max="6679" width="12.7109375" style="2" customWidth="1"/>
    <col min="6680" max="6680" width="13" style="2" customWidth="1"/>
    <col min="6681" max="6917" width="9.140625" style="2"/>
    <col min="6918" max="6918" width="10.140625" style="2" customWidth="1"/>
    <col min="6919" max="6922" width="9.140625" style="2"/>
    <col min="6923" max="6923" width="13.7109375" style="2" customWidth="1"/>
    <col min="6924" max="6924" width="12.42578125" style="2" customWidth="1"/>
    <col min="6925" max="6927" width="11.140625" style="2" customWidth="1"/>
    <col min="6928" max="6928" width="12.28515625" style="2" customWidth="1"/>
    <col min="6929" max="6929" width="10.42578125" style="2" customWidth="1"/>
    <col min="6930" max="6930" width="13.7109375" style="2" customWidth="1"/>
    <col min="6931" max="6931" width="14.28515625" style="2" customWidth="1"/>
    <col min="6932" max="6932" width="13.42578125" style="2" customWidth="1"/>
    <col min="6933" max="6933" width="11" style="2" customWidth="1"/>
    <col min="6934" max="6934" width="11.85546875" style="2" customWidth="1"/>
    <col min="6935" max="6935" width="12.7109375" style="2" customWidth="1"/>
    <col min="6936" max="6936" width="13" style="2" customWidth="1"/>
    <col min="6937" max="7173" width="9.140625" style="2"/>
    <col min="7174" max="7174" width="10.140625" style="2" customWidth="1"/>
    <col min="7175" max="7178" width="9.140625" style="2"/>
    <col min="7179" max="7179" width="13.7109375" style="2" customWidth="1"/>
    <col min="7180" max="7180" width="12.42578125" style="2" customWidth="1"/>
    <col min="7181" max="7183" width="11.140625" style="2" customWidth="1"/>
    <col min="7184" max="7184" width="12.28515625" style="2" customWidth="1"/>
    <col min="7185" max="7185" width="10.42578125" style="2" customWidth="1"/>
    <col min="7186" max="7186" width="13.7109375" style="2" customWidth="1"/>
    <col min="7187" max="7187" width="14.28515625" style="2" customWidth="1"/>
    <col min="7188" max="7188" width="13.42578125" style="2" customWidth="1"/>
    <col min="7189" max="7189" width="11" style="2" customWidth="1"/>
    <col min="7190" max="7190" width="11.85546875" style="2" customWidth="1"/>
    <col min="7191" max="7191" width="12.7109375" style="2" customWidth="1"/>
    <col min="7192" max="7192" width="13" style="2" customWidth="1"/>
    <col min="7193" max="7429" width="9.140625" style="2"/>
    <col min="7430" max="7430" width="10.140625" style="2" customWidth="1"/>
    <col min="7431" max="7434" width="9.140625" style="2"/>
    <col min="7435" max="7435" width="13.7109375" style="2" customWidth="1"/>
    <col min="7436" max="7436" width="12.42578125" style="2" customWidth="1"/>
    <col min="7437" max="7439" width="11.140625" style="2" customWidth="1"/>
    <col min="7440" max="7440" width="12.28515625" style="2" customWidth="1"/>
    <col min="7441" max="7441" width="10.42578125" style="2" customWidth="1"/>
    <col min="7442" max="7442" width="13.7109375" style="2" customWidth="1"/>
    <col min="7443" max="7443" width="14.28515625" style="2" customWidth="1"/>
    <col min="7444" max="7444" width="13.42578125" style="2" customWidth="1"/>
    <col min="7445" max="7445" width="11" style="2" customWidth="1"/>
    <col min="7446" max="7446" width="11.85546875" style="2" customWidth="1"/>
    <col min="7447" max="7447" width="12.7109375" style="2" customWidth="1"/>
    <col min="7448" max="7448" width="13" style="2" customWidth="1"/>
    <col min="7449" max="7685" width="9.140625" style="2"/>
    <col min="7686" max="7686" width="10.140625" style="2" customWidth="1"/>
    <col min="7687" max="7690" width="9.140625" style="2"/>
    <col min="7691" max="7691" width="13.7109375" style="2" customWidth="1"/>
    <col min="7692" max="7692" width="12.42578125" style="2" customWidth="1"/>
    <col min="7693" max="7695" width="11.140625" style="2" customWidth="1"/>
    <col min="7696" max="7696" width="12.28515625" style="2" customWidth="1"/>
    <col min="7697" max="7697" width="10.42578125" style="2" customWidth="1"/>
    <col min="7698" max="7698" width="13.7109375" style="2" customWidth="1"/>
    <col min="7699" max="7699" width="14.28515625" style="2" customWidth="1"/>
    <col min="7700" max="7700" width="13.42578125" style="2" customWidth="1"/>
    <col min="7701" max="7701" width="11" style="2" customWidth="1"/>
    <col min="7702" max="7702" width="11.85546875" style="2" customWidth="1"/>
    <col min="7703" max="7703" width="12.7109375" style="2" customWidth="1"/>
    <col min="7704" max="7704" width="13" style="2" customWidth="1"/>
    <col min="7705" max="7941" width="9.140625" style="2"/>
    <col min="7942" max="7942" width="10.140625" style="2" customWidth="1"/>
    <col min="7943" max="7946" width="9.140625" style="2"/>
    <col min="7947" max="7947" width="13.7109375" style="2" customWidth="1"/>
    <col min="7948" max="7948" width="12.42578125" style="2" customWidth="1"/>
    <col min="7949" max="7951" width="11.140625" style="2" customWidth="1"/>
    <col min="7952" max="7952" width="12.28515625" style="2" customWidth="1"/>
    <col min="7953" max="7953" width="10.42578125" style="2" customWidth="1"/>
    <col min="7954" max="7954" width="13.7109375" style="2" customWidth="1"/>
    <col min="7955" max="7955" width="14.28515625" style="2" customWidth="1"/>
    <col min="7956" max="7956" width="13.42578125" style="2" customWidth="1"/>
    <col min="7957" max="7957" width="11" style="2" customWidth="1"/>
    <col min="7958" max="7958" width="11.85546875" style="2" customWidth="1"/>
    <col min="7959" max="7959" width="12.7109375" style="2" customWidth="1"/>
    <col min="7960" max="7960" width="13" style="2" customWidth="1"/>
    <col min="7961" max="8197" width="9.140625" style="2"/>
    <col min="8198" max="8198" width="10.140625" style="2" customWidth="1"/>
    <col min="8199" max="8202" width="9.140625" style="2"/>
    <col min="8203" max="8203" width="13.7109375" style="2" customWidth="1"/>
    <col min="8204" max="8204" width="12.42578125" style="2" customWidth="1"/>
    <col min="8205" max="8207" width="11.140625" style="2" customWidth="1"/>
    <col min="8208" max="8208" width="12.28515625" style="2" customWidth="1"/>
    <col min="8209" max="8209" width="10.42578125" style="2" customWidth="1"/>
    <col min="8210" max="8210" width="13.7109375" style="2" customWidth="1"/>
    <col min="8211" max="8211" width="14.28515625" style="2" customWidth="1"/>
    <col min="8212" max="8212" width="13.42578125" style="2" customWidth="1"/>
    <col min="8213" max="8213" width="11" style="2" customWidth="1"/>
    <col min="8214" max="8214" width="11.85546875" style="2" customWidth="1"/>
    <col min="8215" max="8215" width="12.7109375" style="2" customWidth="1"/>
    <col min="8216" max="8216" width="13" style="2" customWidth="1"/>
    <col min="8217" max="8453" width="9.140625" style="2"/>
    <col min="8454" max="8454" width="10.140625" style="2" customWidth="1"/>
    <col min="8455" max="8458" width="9.140625" style="2"/>
    <col min="8459" max="8459" width="13.7109375" style="2" customWidth="1"/>
    <col min="8460" max="8460" width="12.42578125" style="2" customWidth="1"/>
    <col min="8461" max="8463" width="11.140625" style="2" customWidth="1"/>
    <col min="8464" max="8464" width="12.28515625" style="2" customWidth="1"/>
    <col min="8465" max="8465" width="10.42578125" style="2" customWidth="1"/>
    <col min="8466" max="8466" width="13.7109375" style="2" customWidth="1"/>
    <col min="8467" max="8467" width="14.28515625" style="2" customWidth="1"/>
    <col min="8468" max="8468" width="13.42578125" style="2" customWidth="1"/>
    <col min="8469" max="8469" width="11" style="2" customWidth="1"/>
    <col min="8470" max="8470" width="11.85546875" style="2" customWidth="1"/>
    <col min="8471" max="8471" width="12.7109375" style="2" customWidth="1"/>
    <col min="8472" max="8472" width="13" style="2" customWidth="1"/>
    <col min="8473" max="8709" width="9.140625" style="2"/>
    <col min="8710" max="8710" width="10.140625" style="2" customWidth="1"/>
    <col min="8711" max="8714" width="9.140625" style="2"/>
    <col min="8715" max="8715" width="13.7109375" style="2" customWidth="1"/>
    <col min="8716" max="8716" width="12.42578125" style="2" customWidth="1"/>
    <col min="8717" max="8719" width="11.140625" style="2" customWidth="1"/>
    <col min="8720" max="8720" width="12.28515625" style="2" customWidth="1"/>
    <col min="8721" max="8721" width="10.42578125" style="2" customWidth="1"/>
    <col min="8722" max="8722" width="13.7109375" style="2" customWidth="1"/>
    <col min="8723" max="8723" width="14.28515625" style="2" customWidth="1"/>
    <col min="8724" max="8724" width="13.42578125" style="2" customWidth="1"/>
    <col min="8725" max="8725" width="11" style="2" customWidth="1"/>
    <col min="8726" max="8726" width="11.85546875" style="2" customWidth="1"/>
    <col min="8727" max="8727" width="12.7109375" style="2" customWidth="1"/>
    <col min="8728" max="8728" width="13" style="2" customWidth="1"/>
    <col min="8729" max="8965" width="9.140625" style="2"/>
    <col min="8966" max="8966" width="10.140625" style="2" customWidth="1"/>
    <col min="8967" max="8970" width="9.140625" style="2"/>
    <col min="8971" max="8971" width="13.7109375" style="2" customWidth="1"/>
    <col min="8972" max="8972" width="12.42578125" style="2" customWidth="1"/>
    <col min="8973" max="8975" width="11.140625" style="2" customWidth="1"/>
    <col min="8976" max="8976" width="12.28515625" style="2" customWidth="1"/>
    <col min="8977" max="8977" width="10.42578125" style="2" customWidth="1"/>
    <col min="8978" max="8978" width="13.7109375" style="2" customWidth="1"/>
    <col min="8979" max="8979" width="14.28515625" style="2" customWidth="1"/>
    <col min="8980" max="8980" width="13.42578125" style="2" customWidth="1"/>
    <col min="8981" max="8981" width="11" style="2" customWidth="1"/>
    <col min="8982" max="8982" width="11.85546875" style="2" customWidth="1"/>
    <col min="8983" max="8983" width="12.7109375" style="2" customWidth="1"/>
    <col min="8984" max="8984" width="13" style="2" customWidth="1"/>
    <col min="8985" max="9221" width="9.140625" style="2"/>
    <col min="9222" max="9222" width="10.140625" style="2" customWidth="1"/>
    <col min="9223" max="9226" width="9.140625" style="2"/>
    <col min="9227" max="9227" width="13.7109375" style="2" customWidth="1"/>
    <col min="9228" max="9228" width="12.42578125" style="2" customWidth="1"/>
    <col min="9229" max="9231" width="11.140625" style="2" customWidth="1"/>
    <col min="9232" max="9232" width="12.28515625" style="2" customWidth="1"/>
    <col min="9233" max="9233" width="10.42578125" style="2" customWidth="1"/>
    <col min="9234" max="9234" width="13.7109375" style="2" customWidth="1"/>
    <col min="9235" max="9235" width="14.28515625" style="2" customWidth="1"/>
    <col min="9236" max="9236" width="13.42578125" style="2" customWidth="1"/>
    <col min="9237" max="9237" width="11" style="2" customWidth="1"/>
    <col min="9238" max="9238" width="11.85546875" style="2" customWidth="1"/>
    <col min="9239" max="9239" width="12.7109375" style="2" customWidth="1"/>
    <col min="9240" max="9240" width="13" style="2" customWidth="1"/>
    <col min="9241" max="9477" width="9.140625" style="2"/>
    <col min="9478" max="9478" width="10.140625" style="2" customWidth="1"/>
    <col min="9479" max="9482" width="9.140625" style="2"/>
    <col min="9483" max="9483" width="13.7109375" style="2" customWidth="1"/>
    <col min="9484" max="9484" width="12.42578125" style="2" customWidth="1"/>
    <col min="9485" max="9487" width="11.140625" style="2" customWidth="1"/>
    <col min="9488" max="9488" width="12.28515625" style="2" customWidth="1"/>
    <col min="9489" max="9489" width="10.42578125" style="2" customWidth="1"/>
    <col min="9490" max="9490" width="13.7109375" style="2" customWidth="1"/>
    <col min="9491" max="9491" width="14.28515625" style="2" customWidth="1"/>
    <col min="9492" max="9492" width="13.42578125" style="2" customWidth="1"/>
    <col min="9493" max="9493" width="11" style="2" customWidth="1"/>
    <col min="9494" max="9494" width="11.85546875" style="2" customWidth="1"/>
    <col min="9495" max="9495" width="12.7109375" style="2" customWidth="1"/>
    <col min="9496" max="9496" width="13" style="2" customWidth="1"/>
    <col min="9497" max="9733" width="9.140625" style="2"/>
    <col min="9734" max="9734" width="10.140625" style="2" customWidth="1"/>
    <col min="9735" max="9738" width="9.140625" style="2"/>
    <col min="9739" max="9739" width="13.7109375" style="2" customWidth="1"/>
    <col min="9740" max="9740" width="12.42578125" style="2" customWidth="1"/>
    <col min="9741" max="9743" width="11.140625" style="2" customWidth="1"/>
    <col min="9744" max="9744" width="12.28515625" style="2" customWidth="1"/>
    <col min="9745" max="9745" width="10.42578125" style="2" customWidth="1"/>
    <col min="9746" max="9746" width="13.7109375" style="2" customWidth="1"/>
    <col min="9747" max="9747" width="14.28515625" style="2" customWidth="1"/>
    <col min="9748" max="9748" width="13.42578125" style="2" customWidth="1"/>
    <col min="9749" max="9749" width="11" style="2" customWidth="1"/>
    <col min="9750" max="9750" width="11.85546875" style="2" customWidth="1"/>
    <col min="9751" max="9751" width="12.7109375" style="2" customWidth="1"/>
    <col min="9752" max="9752" width="13" style="2" customWidth="1"/>
    <col min="9753" max="9989" width="9.140625" style="2"/>
    <col min="9990" max="9990" width="10.140625" style="2" customWidth="1"/>
    <col min="9991" max="9994" width="9.140625" style="2"/>
    <col min="9995" max="9995" width="13.7109375" style="2" customWidth="1"/>
    <col min="9996" max="9996" width="12.42578125" style="2" customWidth="1"/>
    <col min="9997" max="9999" width="11.140625" style="2" customWidth="1"/>
    <col min="10000" max="10000" width="12.28515625" style="2" customWidth="1"/>
    <col min="10001" max="10001" width="10.42578125" style="2" customWidth="1"/>
    <col min="10002" max="10002" width="13.7109375" style="2" customWidth="1"/>
    <col min="10003" max="10003" width="14.28515625" style="2" customWidth="1"/>
    <col min="10004" max="10004" width="13.42578125" style="2" customWidth="1"/>
    <col min="10005" max="10005" width="11" style="2" customWidth="1"/>
    <col min="10006" max="10006" width="11.85546875" style="2" customWidth="1"/>
    <col min="10007" max="10007" width="12.7109375" style="2" customWidth="1"/>
    <col min="10008" max="10008" width="13" style="2" customWidth="1"/>
    <col min="10009" max="10245" width="9.140625" style="2"/>
    <col min="10246" max="10246" width="10.140625" style="2" customWidth="1"/>
    <col min="10247" max="10250" width="9.140625" style="2"/>
    <col min="10251" max="10251" width="13.7109375" style="2" customWidth="1"/>
    <col min="10252" max="10252" width="12.42578125" style="2" customWidth="1"/>
    <col min="10253" max="10255" width="11.140625" style="2" customWidth="1"/>
    <col min="10256" max="10256" width="12.28515625" style="2" customWidth="1"/>
    <col min="10257" max="10257" width="10.42578125" style="2" customWidth="1"/>
    <col min="10258" max="10258" width="13.7109375" style="2" customWidth="1"/>
    <col min="10259" max="10259" width="14.28515625" style="2" customWidth="1"/>
    <col min="10260" max="10260" width="13.42578125" style="2" customWidth="1"/>
    <col min="10261" max="10261" width="11" style="2" customWidth="1"/>
    <col min="10262" max="10262" width="11.85546875" style="2" customWidth="1"/>
    <col min="10263" max="10263" width="12.7109375" style="2" customWidth="1"/>
    <col min="10264" max="10264" width="13" style="2" customWidth="1"/>
    <col min="10265" max="10501" width="9.140625" style="2"/>
    <col min="10502" max="10502" width="10.140625" style="2" customWidth="1"/>
    <col min="10503" max="10506" width="9.140625" style="2"/>
    <col min="10507" max="10507" width="13.7109375" style="2" customWidth="1"/>
    <col min="10508" max="10508" width="12.42578125" style="2" customWidth="1"/>
    <col min="10509" max="10511" width="11.140625" style="2" customWidth="1"/>
    <col min="10512" max="10512" width="12.28515625" style="2" customWidth="1"/>
    <col min="10513" max="10513" width="10.42578125" style="2" customWidth="1"/>
    <col min="10514" max="10514" width="13.7109375" style="2" customWidth="1"/>
    <col min="10515" max="10515" width="14.28515625" style="2" customWidth="1"/>
    <col min="10516" max="10516" width="13.42578125" style="2" customWidth="1"/>
    <col min="10517" max="10517" width="11" style="2" customWidth="1"/>
    <col min="10518" max="10518" width="11.85546875" style="2" customWidth="1"/>
    <col min="10519" max="10519" width="12.7109375" style="2" customWidth="1"/>
    <col min="10520" max="10520" width="13" style="2" customWidth="1"/>
    <col min="10521" max="10757" width="9.140625" style="2"/>
    <col min="10758" max="10758" width="10.140625" style="2" customWidth="1"/>
    <col min="10759" max="10762" width="9.140625" style="2"/>
    <col min="10763" max="10763" width="13.7109375" style="2" customWidth="1"/>
    <col min="10764" max="10764" width="12.42578125" style="2" customWidth="1"/>
    <col min="10765" max="10767" width="11.140625" style="2" customWidth="1"/>
    <col min="10768" max="10768" width="12.28515625" style="2" customWidth="1"/>
    <col min="10769" max="10769" width="10.42578125" style="2" customWidth="1"/>
    <col min="10770" max="10770" width="13.7109375" style="2" customWidth="1"/>
    <col min="10771" max="10771" width="14.28515625" style="2" customWidth="1"/>
    <col min="10772" max="10772" width="13.42578125" style="2" customWidth="1"/>
    <col min="10773" max="10773" width="11" style="2" customWidth="1"/>
    <col min="10774" max="10774" width="11.85546875" style="2" customWidth="1"/>
    <col min="10775" max="10775" width="12.7109375" style="2" customWidth="1"/>
    <col min="10776" max="10776" width="13" style="2" customWidth="1"/>
    <col min="10777" max="11013" width="9.140625" style="2"/>
    <col min="11014" max="11014" width="10.140625" style="2" customWidth="1"/>
    <col min="11015" max="11018" width="9.140625" style="2"/>
    <col min="11019" max="11019" width="13.7109375" style="2" customWidth="1"/>
    <col min="11020" max="11020" width="12.42578125" style="2" customWidth="1"/>
    <col min="11021" max="11023" width="11.140625" style="2" customWidth="1"/>
    <col min="11024" max="11024" width="12.28515625" style="2" customWidth="1"/>
    <col min="11025" max="11025" width="10.42578125" style="2" customWidth="1"/>
    <col min="11026" max="11026" width="13.7109375" style="2" customWidth="1"/>
    <col min="11027" max="11027" width="14.28515625" style="2" customWidth="1"/>
    <col min="11028" max="11028" width="13.42578125" style="2" customWidth="1"/>
    <col min="11029" max="11029" width="11" style="2" customWidth="1"/>
    <col min="11030" max="11030" width="11.85546875" style="2" customWidth="1"/>
    <col min="11031" max="11031" width="12.7109375" style="2" customWidth="1"/>
    <col min="11032" max="11032" width="13" style="2" customWidth="1"/>
    <col min="11033" max="11269" width="9.140625" style="2"/>
    <col min="11270" max="11270" width="10.140625" style="2" customWidth="1"/>
    <col min="11271" max="11274" width="9.140625" style="2"/>
    <col min="11275" max="11275" width="13.7109375" style="2" customWidth="1"/>
    <col min="11276" max="11276" width="12.42578125" style="2" customWidth="1"/>
    <col min="11277" max="11279" width="11.140625" style="2" customWidth="1"/>
    <col min="11280" max="11280" width="12.28515625" style="2" customWidth="1"/>
    <col min="11281" max="11281" width="10.42578125" style="2" customWidth="1"/>
    <col min="11282" max="11282" width="13.7109375" style="2" customWidth="1"/>
    <col min="11283" max="11283" width="14.28515625" style="2" customWidth="1"/>
    <col min="11284" max="11284" width="13.42578125" style="2" customWidth="1"/>
    <col min="11285" max="11285" width="11" style="2" customWidth="1"/>
    <col min="11286" max="11286" width="11.85546875" style="2" customWidth="1"/>
    <col min="11287" max="11287" width="12.7109375" style="2" customWidth="1"/>
    <col min="11288" max="11288" width="13" style="2" customWidth="1"/>
    <col min="11289" max="11525" width="9.140625" style="2"/>
    <col min="11526" max="11526" width="10.140625" style="2" customWidth="1"/>
    <col min="11527" max="11530" width="9.140625" style="2"/>
    <col min="11531" max="11531" width="13.7109375" style="2" customWidth="1"/>
    <col min="11532" max="11532" width="12.42578125" style="2" customWidth="1"/>
    <col min="11533" max="11535" width="11.140625" style="2" customWidth="1"/>
    <col min="11536" max="11536" width="12.28515625" style="2" customWidth="1"/>
    <col min="11537" max="11537" width="10.42578125" style="2" customWidth="1"/>
    <col min="11538" max="11538" width="13.7109375" style="2" customWidth="1"/>
    <col min="11539" max="11539" width="14.28515625" style="2" customWidth="1"/>
    <col min="11540" max="11540" width="13.42578125" style="2" customWidth="1"/>
    <col min="11541" max="11541" width="11" style="2" customWidth="1"/>
    <col min="11542" max="11542" width="11.85546875" style="2" customWidth="1"/>
    <col min="11543" max="11543" width="12.7109375" style="2" customWidth="1"/>
    <col min="11544" max="11544" width="13" style="2" customWidth="1"/>
    <col min="11545" max="11781" width="9.140625" style="2"/>
    <col min="11782" max="11782" width="10.140625" style="2" customWidth="1"/>
    <col min="11783" max="11786" width="9.140625" style="2"/>
    <col min="11787" max="11787" width="13.7109375" style="2" customWidth="1"/>
    <col min="11788" max="11788" width="12.42578125" style="2" customWidth="1"/>
    <col min="11789" max="11791" width="11.140625" style="2" customWidth="1"/>
    <col min="11792" max="11792" width="12.28515625" style="2" customWidth="1"/>
    <col min="11793" max="11793" width="10.42578125" style="2" customWidth="1"/>
    <col min="11794" max="11794" width="13.7109375" style="2" customWidth="1"/>
    <col min="11795" max="11795" width="14.28515625" style="2" customWidth="1"/>
    <col min="11796" max="11796" width="13.42578125" style="2" customWidth="1"/>
    <col min="11797" max="11797" width="11" style="2" customWidth="1"/>
    <col min="11798" max="11798" width="11.85546875" style="2" customWidth="1"/>
    <col min="11799" max="11799" width="12.7109375" style="2" customWidth="1"/>
    <col min="11800" max="11800" width="13" style="2" customWidth="1"/>
    <col min="11801" max="12037" width="9.140625" style="2"/>
    <col min="12038" max="12038" width="10.140625" style="2" customWidth="1"/>
    <col min="12039" max="12042" width="9.140625" style="2"/>
    <col min="12043" max="12043" width="13.7109375" style="2" customWidth="1"/>
    <col min="12044" max="12044" width="12.42578125" style="2" customWidth="1"/>
    <col min="12045" max="12047" width="11.140625" style="2" customWidth="1"/>
    <col min="12048" max="12048" width="12.28515625" style="2" customWidth="1"/>
    <col min="12049" max="12049" width="10.42578125" style="2" customWidth="1"/>
    <col min="12050" max="12050" width="13.7109375" style="2" customWidth="1"/>
    <col min="12051" max="12051" width="14.28515625" style="2" customWidth="1"/>
    <col min="12052" max="12052" width="13.42578125" style="2" customWidth="1"/>
    <col min="12053" max="12053" width="11" style="2" customWidth="1"/>
    <col min="12054" max="12054" width="11.85546875" style="2" customWidth="1"/>
    <col min="12055" max="12055" width="12.7109375" style="2" customWidth="1"/>
    <col min="12056" max="12056" width="13" style="2" customWidth="1"/>
    <col min="12057" max="12293" width="9.140625" style="2"/>
    <col min="12294" max="12294" width="10.140625" style="2" customWidth="1"/>
    <col min="12295" max="12298" width="9.140625" style="2"/>
    <col min="12299" max="12299" width="13.7109375" style="2" customWidth="1"/>
    <col min="12300" max="12300" width="12.42578125" style="2" customWidth="1"/>
    <col min="12301" max="12303" width="11.140625" style="2" customWidth="1"/>
    <col min="12304" max="12304" width="12.28515625" style="2" customWidth="1"/>
    <col min="12305" max="12305" width="10.42578125" style="2" customWidth="1"/>
    <col min="12306" max="12306" width="13.7109375" style="2" customWidth="1"/>
    <col min="12307" max="12307" width="14.28515625" style="2" customWidth="1"/>
    <col min="12308" max="12308" width="13.42578125" style="2" customWidth="1"/>
    <col min="12309" max="12309" width="11" style="2" customWidth="1"/>
    <col min="12310" max="12310" width="11.85546875" style="2" customWidth="1"/>
    <col min="12311" max="12311" width="12.7109375" style="2" customWidth="1"/>
    <col min="12312" max="12312" width="13" style="2" customWidth="1"/>
    <col min="12313" max="12549" width="9.140625" style="2"/>
    <col min="12550" max="12550" width="10.140625" style="2" customWidth="1"/>
    <col min="12551" max="12554" width="9.140625" style="2"/>
    <col min="12555" max="12555" width="13.7109375" style="2" customWidth="1"/>
    <col min="12556" max="12556" width="12.42578125" style="2" customWidth="1"/>
    <col min="12557" max="12559" width="11.140625" style="2" customWidth="1"/>
    <col min="12560" max="12560" width="12.28515625" style="2" customWidth="1"/>
    <col min="12561" max="12561" width="10.42578125" style="2" customWidth="1"/>
    <col min="12562" max="12562" width="13.7109375" style="2" customWidth="1"/>
    <col min="12563" max="12563" width="14.28515625" style="2" customWidth="1"/>
    <col min="12564" max="12564" width="13.42578125" style="2" customWidth="1"/>
    <col min="12565" max="12565" width="11" style="2" customWidth="1"/>
    <col min="12566" max="12566" width="11.85546875" style="2" customWidth="1"/>
    <col min="12567" max="12567" width="12.7109375" style="2" customWidth="1"/>
    <col min="12568" max="12568" width="13" style="2" customWidth="1"/>
    <col min="12569" max="12805" width="9.140625" style="2"/>
    <col min="12806" max="12806" width="10.140625" style="2" customWidth="1"/>
    <col min="12807" max="12810" width="9.140625" style="2"/>
    <col min="12811" max="12811" width="13.7109375" style="2" customWidth="1"/>
    <col min="12812" max="12812" width="12.42578125" style="2" customWidth="1"/>
    <col min="12813" max="12815" width="11.140625" style="2" customWidth="1"/>
    <col min="12816" max="12816" width="12.28515625" style="2" customWidth="1"/>
    <col min="12817" max="12817" width="10.42578125" style="2" customWidth="1"/>
    <col min="12818" max="12818" width="13.7109375" style="2" customWidth="1"/>
    <col min="12819" max="12819" width="14.28515625" style="2" customWidth="1"/>
    <col min="12820" max="12820" width="13.42578125" style="2" customWidth="1"/>
    <col min="12821" max="12821" width="11" style="2" customWidth="1"/>
    <col min="12822" max="12822" width="11.85546875" style="2" customWidth="1"/>
    <col min="12823" max="12823" width="12.7109375" style="2" customWidth="1"/>
    <col min="12824" max="12824" width="13" style="2" customWidth="1"/>
    <col min="12825" max="13061" width="9.140625" style="2"/>
    <col min="13062" max="13062" width="10.140625" style="2" customWidth="1"/>
    <col min="13063" max="13066" width="9.140625" style="2"/>
    <col min="13067" max="13067" width="13.7109375" style="2" customWidth="1"/>
    <col min="13068" max="13068" width="12.42578125" style="2" customWidth="1"/>
    <col min="13069" max="13071" width="11.140625" style="2" customWidth="1"/>
    <col min="13072" max="13072" width="12.28515625" style="2" customWidth="1"/>
    <col min="13073" max="13073" width="10.42578125" style="2" customWidth="1"/>
    <col min="13074" max="13074" width="13.7109375" style="2" customWidth="1"/>
    <col min="13075" max="13075" width="14.28515625" style="2" customWidth="1"/>
    <col min="13076" max="13076" width="13.42578125" style="2" customWidth="1"/>
    <col min="13077" max="13077" width="11" style="2" customWidth="1"/>
    <col min="13078" max="13078" width="11.85546875" style="2" customWidth="1"/>
    <col min="13079" max="13079" width="12.7109375" style="2" customWidth="1"/>
    <col min="13080" max="13080" width="13" style="2" customWidth="1"/>
    <col min="13081" max="13317" width="9.140625" style="2"/>
    <col min="13318" max="13318" width="10.140625" style="2" customWidth="1"/>
    <col min="13319" max="13322" width="9.140625" style="2"/>
    <col min="13323" max="13323" width="13.7109375" style="2" customWidth="1"/>
    <col min="13324" max="13324" width="12.42578125" style="2" customWidth="1"/>
    <col min="13325" max="13327" width="11.140625" style="2" customWidth="1"/>
    <col min="13328" max="13328" width="12.28515625" style="2" customWidth="1"/>
    <col min="13329" max="13329" width="10.42578125" style="2" customWidth="1"/>
    <col min="13330" max="13330" width="13.7109375" style="2" customWidth="1"/>
    <col min="13331" max="13331" width="14.28515625" style="2" customWidth="1"/>
    <col min="13332" max="13332" width="13.42578125" style="2" customWidth="1"/>
    <col min="13333" max="13333" width="11" style="2" customWidth="1"/>
    <col min="13334" max="13334" width="11.85546875" style="2" customWidth="1"/>
    <col min="13335" max="13335" width="12.7109375" style="2" customWidth="1"/>
    <col min="13336" max="13336" width="13" style="2" customWidth="1"/>
    <col min="13337" max="13573" width="9.140625" style="2"/>
    <col min="13574" max="13574" width="10.140625" style="2" customWidth="1"/>
    <col min="13575" max="13578" width="9.140625" style="2"/>
    <col min="13579" max="13579" width="13.7109375" style="2" customWidth="1"/>
    <col min="13580" max="13580" width="12.42578125" style="2" customWidth="1"/>
    <col min="13581" max="13583" width="11.140625" style="2" customWidth="1"/>
    <col min="13584" max="13584" width="12.28515625" style="2" customWidth="1"/>
    <col min="13585" max="13585" width="10.42578125" style="2" customWidth="1"/>
    <col min="13586" max="13586" width="13.7109375" style="2" customWidth="1"/>
    <col min="13587" max="13587" width="14.28515625" style="2" customWidth="1"/>
    <col min="13588" max="13588" width="13.42578125" style="2" customWidth="1"/>
    <col min="13589" max="13589" width="11" style="2" customWidth="1"/>
    <col min="13590" max="13590" width="11.85546875" style="2" customWidth="1"/>
    <col min="13591" max="13591" width="12.7109375" style="2" customWidth="1"/>
    <col min="13592" max="13592" width="13" style="2" customWidth="1"/>
    <col min="13593" max="13829" width="9.140625" style="2"/>
    <col min="13830" max="13830" width="10.140625" style="2" customWidth="1"/>
    <col min="13831" max="13834" width="9.140625" style="2"/>
    <col min="13835" max="13835" width="13.7109375" style="2" customWidth="1"/>
    <col min="13836" max="13836" width="12.42578125" style="2" customWidth="1"/>
    <col min="13837" max="13839" width="11.140625" style="2" customWidth="1"/>
    <col min="13840" max="13840" width="12.28515625" style="2" customWidth="1"/>
    <col min="13841" max="13841" width="10.42578125" style="2" customWidth="1"/>
    <col min="13842" max="13842" width="13.7109375" style="2" customWidth="1"/>
    <col min="13843" max="13843" width="14.28515625" style="2" customWidth="1"/>
    <col min="13844" max="13844" width="13.42578125" style="2" customWidth="1"/>
    <col min="13845" max="13845" width="11" style="2" customWidth="1"/>
    <col min="13846" max="13846" width="11.85546875" style="2" customWidth="1"/>
    <col min="13847" max="13847" width="12.7109375" style="2" customWidth="1"/>
    <col min="13848" max="13848" width="13" style="2" customWidth="1"/>
    <col min="13849" max="14085" width="9.140625" style="2"/>
    <col min="14086" max="14086" width="10.140625" style="2" customWidth="1"/>
    <col min="14087" max="14090" width="9.140625" style="2"/>
    <col min="14091" max="14091" width="13.7109375" style="2" customWidth="1"/>
    <col min="14092" max="14092" width="12.42578125" style="2" customWidth="1"/>
    <col min="14093" max="14095" width="11.140625" style="2" customWidth="1"/>
    <col min="14096" max="14096" width="12.28515625" style="2" customWidth="1"/>
    <col min="14097" max="14097" width="10.42578125" style="2" customWidth="1"/>
    <col min="14098" max="14098" width="13.7109375" style="2" customWidth="1"/>
    <col min="14099" max="14099" width="14.28515625" style="2" customWidth="1"/>
    <col min="14100" max="14100" width="13.42578125" style="2" customWidth="1"/>
    <col min="14101" max="14101" width="11" style="2" customWidth="1"/>
    <col min="14102" max="14102" width="11.85546875" style="2" customWidth="1"/>
    <col min="14103" max="14103" width="12.7109375" style="2" customWidth="1"/>
    <col min="14104" max="14104" width="13" style="2" customWidth="1"/>
    <col min="14105" max="14341" width="9.140625" style="2"/>
    <col min="14342" max="14342" width="10.140625" style="2" customWidth="1"/>
    <col min="14343" max="14346" width="9.140625" style="2"/>
    <col min="14347" max="14347" width="13.7109375" style="2" customWidth="1"/>
    <col min="14348" max="14348" width="12.42578125" style="2" customWidth="1"/>
    <col min="14349" max="14351" width="11.140625" style="2" customWidth="1"/>
    <col min="14352" max="14352" width="12.28515625" style="2" customWidth="1"/>
    <col min="14353" max="14353" width="10.42578125" style="2" customWidth="1"/>
    <col min="14354" max="14354" width="13.7109375" style="2" customWidth="1"/>
    <col min="14355" max="14355" width="14.28515625" style="2" customWidth="1"/>
    <col min="14356" max="14356" width="13.42578125" style="2" customWidth="1"/>
    <col min="14357" max="14357" width="11" style="2" customWidth="1"/>
    <col min="14358" max="14358" width="11.85546875" style="2" customWidth="1"/>
    <col min="14359" max="14359" width="12.7109375" style="2" customWidth="1"/>
    <col min="14360" max="14360" width="13" style="2" customWidth="1"/>
    <col min="14361" max="14597" width="9.140625" style="2"/>
    <col min="14598" max="14598" width="10.140625" style="2" customWidth="1"/>
    <col min="14599" max="14602" width="9.140625" style="2"/>
    <col min="14603" max="14603" width="13.7109375" style="2" customWidth="1"/>
    <col min="14604" max="14604" width="12.42578125" style="2" customWidth="1"/>
    <col min="14605" max="14607" width="11.140625" style="2" customWidth="1"/>
    <col min="14608" max="14608" width="12.28515625" style="2" customWidth="1"/>
    <col min="14609" max="14609" width="10.42578125" style="2" customWidth="1"/>
    <col min="14610" max="14610" width="13.7109375" style="2" customWidth="1"/>
    <col min="14611" max="14611" width="14.28515625" style="2" customWidth="1"/>
    <col min="14612" max="14612" width="13.42578125" style="2" customWidth="1"/>
    <col min="14613" max="14613" width="11" style="2" customWidth="1"/>
    <col min="14614" max="14614" width="11.85546875" style="2" customWidth="1"/>
    <col min="14615" max="14615" width="12.7109375" style="2" customWidth="1"/>
    <col min="14616" max="14616" width="13" style="2" customWidth="1"/>
    <col min="14617" max="14853" width="9.140625" style="2"/>
    <col min="14854" max="14854" width="10.140625" style="2" customWidth="1"/>
    <col min="14855" max="14858" width="9.140625" style="2"/>
    <col min="14859" max="14859" width="13.7109375" style="2" customWidth="1"/>
    <col min="14860" max="14860" width="12.42578125" style="2" customWidth="1"/>
    <col min="14861" max="14863" width="11.140625" style="2" customWidth="1"/>
    <col min="14864" max="14864" width="12.28515625" style="2" customWidth="1"/>
    <col min="14865" max="14865" width="10.42578125" style="2" customWidth="1"/>
    <col min="14866" max="14866" width="13.7109375" style="2" customWidth="1"/>
    <col min="14867" max="14867" width="14.28515625" style="2" customWidth="1"/>
    <col min="14868" max="14868" width="13.42578125" style="2" customWidth="1"/>
    <col min="14869" max="14869" width="11" style="2" customWidth="1"/>
    <col min="14870" max="14870" width="11.85546875" style="2" customWidth="1"/>
    <col min="14871" max="14871" width="12.7109375" style="2" customWidth="1"/>
    <col min="14872" max="14872" width="13" style="2" customWidth="1"/>
    <col min="14873" max="15109" width="9.140625" style="2"/>
    <col min="15110" max="15110" width="10.140625" style="2" customWidth="1"/>
    <col min="15111" max="15114" width="9.140625" style="2"/>
    <col min="15115" max="15115" width="13.7109375" style="2" customWidth="1"/>
    <col min="15116" max="15116" width="12.42578125" style="2" customWidth="1"/>
    <col min="15117" max="15119" width="11.140625" style="2" customWidth="1"/>
    <col min="15120" max="15120" width="12.28515625" style="2" customWidth="1"/>
    <col min="15121" max="15121" width="10.42578125" style="2" customWidth="1"/>
    <col min="15122" max="15122" width="13.7109375" style="2" customWidth="1"/>
    <col min="15123" max="15123" width="14.28515625" style="2" customWidth="1"/>
    <col min="15124" max="15124" width="13.42578125" style="2" customWidth="1"/>
    <col min="15125" max="15125" width="11" style="2" customWidth="1"/>
    <col min="15126" max="15126" width="11.85546875" style="2" customWidth="1"/>
    <col min="15127" max="15127" width="12.7109375" style="2" customWidth="1"/>
    <col min="15128" max="15128" width="13" style="2" customWidth="1"/>
    <col min="15129" max="15365" width="9.140625" style="2"/>
    <col min="15366" max="15366" width="10.140625" style="2" customWidth="1"/>
    <col min="15367" max="15370" width="9.140625" style="2"/>
    <col min="15371" max="15371" width="13.7109375" style="2" customWidth="1"/>
    <col min="15372" max="15372" width="12.42578125" style="2" customWidth="1"/>
    <col min="15373" max="15375" width="11.140625" style="2" customWidth="1"/>
    <col min="15376" max="15376" width="12.28515625" style="2" customWidth="1"/>
    <col min="15377" max="15377" width="10.42578125" style="2" customWidth="1"/>
    <col min="15378" max="15378" width="13.7109375" style="2" customWidth="1"/>
    <col min="15379" max="15379" width="14.28515625" style="2" customWidth="1"/>
    <col min="15380" max="15380" width="13.42578125" style="2" customWidth="1"/>
    <col min="15381" max="15381" width="11" style="2" customWidth="1"/>
    <col min="15382" max="15382" width="11.85546875" style="2" customWidth="1"/>
    <col min="15383" max="15383" width="12.7109375" style="2" customWidth="1"/>
    <col min="15384" max="15384" width="13" style="2" customWidth="1"/>
    <col min="15385" max="15621" width="9.140625" style="2"/>
    <col min="15622" max="15622" width="10.140625" style="2" customWidth="1"/>
    <col min="15623" max="15626" width="9.140625" style="2"/>
    <col min="15627" max="15627" width="13.7109375" style="2" customWidth="1"/>
    <col min="15628" max="15628" width="12.42578125" style="2" customWidth="1"/>
    <col min="15629" max="15631" width="11.140625" style="2" customWidth="1"/>
    <col min="15632" max="15632" width="12.28515625" style="2" customWidth="1"/>
    <col min="15633" max="15633" width="10.42578125" style="2" customWidth="1"/>
    <col min="15634" max="15634" width="13.7109375" style="2" customWidth="1"/>
    <col min="15635" max="15635" width="14.28515625" style="2" customWidth="1"/>
    <col min="15636" max="15636" width="13.42578125" style="2" customWidth="1"/>
    <col min="15637" max="15637" width="11" style="2" customWidth="1"/>
    <col min="15638" max="15638" width="11.85546875" style="2" customWidth="1"/>
    <col min="15639" max="15639" width="12.7109375" style="2" customWidth="1"/>
    <col min="15640" max="15640" width="13" style="2" customWidth="1"/>
    <col min="15641" max="15877" width="9.140625" style="2"/>
    <col min="15878" max="15878" width="10.140625" style="2" customWidth="1"/>
    <col min="15879" max="15882" width="9.140625" style="2"/>
    <col min="15883" max="15883" width="13.7109375" style="2" customWidth="1"/>
    <col min="15884" max="15884" width="12.42578125" style="2" customWidth="1"/>
    <col min="15885" max="15887" width="11.140625" style="2" customWidth="1"/>
    <col min="15888" max="15888" width="12.28515625" style="2" customWidth="1"/>
    <col min="15889" max="15889" width="10.42578125" style="2" customWidth="1"/>
    <col min="15890" max="15890" width="13.7109375" style="2" customWidth="1"/>
    <col min="15891" max="15891" width="14.28515625" style="2" customWidth="1"/>
    <col min="15892" max="15892" width="13.42578125" style="2" customWidth="1"/>
    <col min="15893" max="15893" width="11" style="2" customWidth="1"/>
    <col min="15894" max="15894" width="11.85546875" style="2" customWidth="1"/>
    <col min="15895" max="15895" width="12.7109375" style="2" customWidth="1"/>
    <col min="15896" max="15896" width="13" style="2" customWidth="1"/>
    <col min="15897" max="16133" width="9.140625" style="2"/>
    <col min="16134" max="16134" width="10.140625" style="2" customWidth="1"/>
    <col min="16135" max="16138" width="9.140625" style="2"/>
    <col min="16139" max="16139" width="13.7109375" style="2" customWidth="1"/>
    <col min="16140" max="16140" width="12.42578125" style="2" customWidth="1"/>
    <col min="16141" max="16143" width="11.140625" style="2" customWidth="1"/>
    <col min="16144" max="16144" width="12.28515625" style="2" customWidth="1"/>
    <col min="16145" max="16145" width="10.42578125" style="2" customWidth="1"/>
    <col min="16146" max="16146" width="13.7109375" style="2" customWidth="1"/>
    <col min="16147" max="16147" width="14.28515625" style="2" customWidth="1"/>
    <col min="16148" max="16148" width="13.42578125" style="2" customWidth="1"/>
    <col min="16149" max="16149" width="11" style="2" customWidth="1"/>
    <col min="16150" max="16150" width="11.85546875" style="2" customWidth="1"/>
    <col min="16151" max="16151" width="12.7109375" style="2" customWidth="1"/>
    <col min="16152" max="16152" width="13" style="2" customWidth="1"/>
    <col min="16153" max="16384" width="9.140625" style="2"/>
  </cols>
  <sheetData>
    <row r="11" ht="15" customHeight="1" x14ac:dyDescent="0.25"/>
    <row r="12" ht="26.45" customHeight="1" x14ac:dyDescent="0.25"/>
    <row r="13" ht="14.45" customHeight="1" x14ac:dyDescent="0.25"/>
    <row r="14" ht="20.25" customHeight="1" x14ac:dyDescent="0.25"/>
    <row r="15" ht="19.5" customHeight="1" x14ac:dyDescent="0.25"/>
    <row r="16" ht="20.25" customHeight="1" x14ac:dyDescent="0.25"/>
    <row r="17" spans="2:13" ht="20.25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3" ht="22.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3" ht="72" customHeight="1" x14ac:dyDescent="0.25">
      <c r="B19" s="1"/>
      <c r="C19" s="1"/>
      <c r="D19" s="1"/>
      <c r="E19" s="1"/>
      <c r="F19" s="1"/>
      <c r="G19" s="8" t="s">
        <v>1</v>
      </c>
      <c r="H19" s="8" t="s">
        <v>2</v>
      </c>
      <c r="I19" s="8" t="s">
        <v>3</v>
      </c>
      <c r="J19" s="29" t="s">
        <v>13</v>
      </c>
      <c r="K19" s="29"/>
      <c r="L19" s="8" t="s">
        <v>14</v>
      </c>
      <c r="M19" s="30"/>
    </row>
    <row r="20" spans="2:13" ht="31.5" customHeight="1" x14ac:dyDescent="0.25">
      <c r="B20" s="1"/>
      <c r="C20" s="1"/>
      <c r="D20" s="1"/>
      <c r="E20" s="1"/>
      <c r="F20" s="1"/>
      <c r="G20" s="9" t="s">
        <v>4</v>
      </c>
      <c r="H20" s="10"/>
      <c r="I20" s="11"/>
      <c r="J20" s="1"/>
      <c r="K20" s="1"/>
      <c r="L20" s="1"/>
    </row>
    <row r="21" spans="2:13" ht="30.75" customHeight="1" x14ac:dyDescent="0.25">
      <c r="B21" s="1"/>
      <c r="C21" s="1"/>
      <c r="D21" s="1"/>
      <c r="E21" s="1"/>
      <c r="F21" s="1"/>
      <c r="G21" s="12" t="s">
        <v>5</v>
      </c>
      <c r="H21" s="13">
        <v>200</v>
      </c>
      <c r="I21" s="12"/>
      <c r="J21" s="31">
        <v>200</v>
      </c>
      <c r="K21" s="31"/>
    </row>
    <row r="22" spans="2:13" ht="26.25" customHeight="1" x14ac:dyDescent="0.25">
      <c r="B22" s="1"/>
      <c r="C22" s="1"/>
      <c r="D22" s="1"/>
      <c r="E22" s="1"/>
      <c r="F22" s="1"/>
      <c r="G22" s="12" t="s">
        <v>6</v>
      </c>
      <c r="H22" s="12"/>
      <c r="I22" s="14">
        <v>0.7</v>
      </c>
      <c r="J22" s="31">
        <f>J21/1.7</f>
        <v>117.64705882352942</v>
      </c>
      <c r="K22" s="31"/>
      <c r="L22" s="32">
        <f>J22*1.7</f>
        <v>200</v>
      </c>
    </row>
    <row r="23" spans="2:13" ht="27.75" customHeight="1" x14ac:dyDescent="0.25">
      <c r="B23" s="1"/>
      <c r="C23" s="1"/>
      <c r="D23" s="1"/>
      <c r="E23" s="1"/>
      <c r="F23" s="1"/>
      <c r="G23" s="12" t="s">
        <v>7</v>
      </c>
      <c r="H23" s="12"/>
      <c r="I23" s="14">
        <v>0.7</v>
      </c>
      <c r="J23" s="31">
        <f>J22/1.7</f>
        <v>69.20415224913495</v>
      </c>
      <c r="K23" s="33"/>
      <c r="L23" s="32">
        <f>J23*1.7</f>
        <v>117.64705882352941</v>
      </c>
    </row>
    <row r="24" spans="2:13" ht="26.25" customHeight="1" x14ac:dyDescent="0.25">
      <c r="B24" s="1"/>
      <c r="C24" s="1"/>
      <c r="D24" s="1"/>
      <c r="E24" s="1"/>
      <c r="F24" s="1"/>
      <c r="G24" s="12" t="s">
        <v>8</v>
      </c>
      <c r="H24" s="12"/>
      <c r="I24" s="14">
        <v>0.7</v>
      </c>
      <c r="J24" s="31">
        <f>J23/1.7</f>
        <v>40.708324852432327</v>
      </c>
      <c r="K24" s="33"/>
      <c r="L24" s="32">
        <f>J24*1.7</f>
        <v>69.20415224913495</v>
      </c>
    </row>
    <row r="25" spans="2:13" ht="28.5" customHeight="1" x14ac:dyDescent="0.25">
      <c r="B25" s="1"/>
      <c r="C25" s="1"/>
      <c r="D25" s="1"/>
      <c r="E25" s="1"/>
      <c r="F25" s="1"/>
      <c r="G25" s="12" t="s">
        <v>9</v>
      </c>
      <c r="H25" s="12"/>
      <c r="I25" s="14">
        <v>0.7</v>
      </c>
      <c r="J25" s="34">
        <f>J24/1.7</f>
        <v>23.946073442607251</v>
      </c>
      <c r="K25" s="35"/>
      <c r="L25" s="32">
        <f>J25*1.7</f>
        <v>40.708324852432327</v>
      </c>
    </row>
    <row r="26" spans="2:13" ht="28.15" customHeight="1" x14ac:dyDescent="0.25">
      <c r="B26" s="1"/>
      <c r="C26" s="1"/>
      <c r="D26" s="1"/>
      <c r="E26" s="1"/>
      <c r="F26" s="1"/>
      <c r="G26" s="21"/>
      <c r="I26" s="36" t="s">
        <v>10</v>
      </c>
      <c r="J26" s="1"/>
      <c r="K26" s="1"/>
      <c r="L26" s="1"/>
      <c r="M26" s="1"/>
    </row>
    <row r="27" spans="2:13" ht="27" customHeight="1" x14ac:dyDescent="0.25">
      <c r="B27" s="1"/>
      <c r="C27" s="1"/>
      <c r="D27" s="1"/>
      <c r="E27" s="1"/>
      <c r="F27" s="1"/>
      <c r="G27" s="37"/>
      <c r="I27" s="38"/>
      <c r="J27" s="1"/>
      <c r="K27" s="1"/>
      <c r="L27" s="1"/>
      <c r="M27" s="1"/>
    </row>
    <row r="28" spans="2:13" ht="27" customHeight="1" x14ac:dyDescent="0.25">
      <c r="B28" s="1"/>
      <c r="C28" s="1"/>
      <c r="D28" s="1"/>
      <c r="E28" s="1"/>
      <c r="F28" s="1"/>
      <c r="G28" s="39"/>
      <c r="I28" s="40"/>
      <c r="J28" s="1"/>
      <c r="K28" s="1"/>
      <c r="L28" s="1"/>
      <c r="M28" s="1"/>
    </row>
    <row r="29" spans="2:13" ht="32.25" customHeight="1" x14ac:dyDescent="0.25">
      <c r="B29" s="1"/>
      <c r="C29" s="1"/>
      <c r="D29" s="1"/>
      <c r="E29" s="1"/>
      <c r="F29" s="1"/>
      <c r="G29" s="12" t="s">
        <v>12</v>
      </c>
      <c r="H29" s="12"/>
      <c r="I29" s="12"/>
      <c r="J29" s="41">
        <f>J25</f>
        <v>23.946073442607251</v>
      </c>
      <c r="K29" s="42"/>
      <c r="L29" s="1"/>
      <c r="M29" s="1"/>
    </row>
    <row r="30" spans="2:13" ht="24.75" customHeight="1" x14ac:dyDescent="0.25">
      <c r="C30" s="19"/>
      <c r="D30" s="19"/>
      <c r="E30" s="19"/>
      <c r="F30" s="19"/>
      <c r="G30" s="43"/>
      <c r="H30" s="43"/>
      <c r="I30" s="43"/>
      <c r="J30" s="1"/>
      <c r="K30" s="1"/>
      <c r="L30" s="1"/>
      <c r="M30" s="1"/>
    </row>
    <row r="31" spans="2:13" ht="27" customHeight="1" x14ac:dyDescent="0.25">
      <c r="C31" s="19"/>
      <c r="D31" s="19"/>
      <c r="E31" s="19"/>
      <c r="F31" s="19"/>
      <c r="G31" s="12" t="s">
        <v>11</v>
      </c>
      <c r="H31" s="12"/>
      <c r="I31" s="12"/>
      <c r="J31" s="44">
        <f>23.95-(23.95*0.3)</f>
        <v>16.765000000000001</v>
      </c>
      <c r="K31" s="44"/>
      <c r="L31" s="1"/>
      <c r="M31" s="1"/>
    </row>
    <row r="32" spans="2:13" ht="25.5" customHeight="1" x14ac:dyDescent="0.25">
      <c r="C32" s="19"/>
      <c r="D32" s="19"/>
      <c r="E32" s="19"/>
      <c r="F32" s="19"/>
      <c r="G32" s="21"/>
      <c r="H32" s="21"/>
      <c r="I32" s="21"/>
      <c r="J32" s="1"/>
      <c r="K32" s="22"/>
      <c r="L32" s="1"/>
      <c r="M32" s="1"/>
    </row>
    <row r="33" spans="2:32" ht="43.15" customHeight="1" x14ac:dyDescent="0.25">
      <c r="B33" s="1"/>
      <c r="C33" s="19"/>
      <c r="D33" s="19"/>
      <c r="E33" s="19"/>
      <c r="F33" s="19"/>
      <c r="G33" s="19"/>
      <c r="H33" s="19"/>
      <c r="I33" s="19"/>
      <c r="J33" s="23"/>
      <c r="K33" s="22"/>
      <c r="L33" s="1"/>
      <c r="M33" s="1"/>
    </row>
    <row r="34" spans="2:32" ht="27.75" customHeight="1" x14ac:dyDescent="0.25">
      <c r="B34" s="1"/>
      <c r="C34" s="19"/>
      <c r="D34" s="19"/>
      <c r="E34" s="19"/>
      <c r="F34" s="19"/>
      <c r="G34" s="19"/>
      <c r="H34" s="19"/>
      <c r="I34" s="19"/>
      <c r="J34" s="23"/>
      <c r="K34" s="1"/>
      <c r="L34" s="1"/>
      <c r="M34" s="1"/>
    </row>
    <row r="35" spans="2:32" ht="27" customHeight="1" x14ac:dyDescent="0.25">
      <c r="B35" s="1"/>
      <c r="C35" s="19"/>
      <c r="D35" s="19"/>
      <c r="E35" s="19"/>
      <c r="F35" s="19"/>
      <c r="G35" s="19"/>
      <c r="H35" s="19"/>
      <c r="I35" s="19"/>
      <c r="J35" s="23"/>
      <c r="K35" s="1"/>
      <c r="L35" s="1"/>
      <c r="M35" s="1"/>
      <c r="N35" s="1"/>
    </row>
    <row r="36" spans="2:32" ht="28.5" customHeight="1" x14ac:dyDescent="0.25">
      <c r="B36" s="1"/>
      <c r="C36" s="19"/>
      <c r="D36" s="19"/>
      <c r="E36" s="19"/>
      <c r="F36" s="19"/>
      <c r="G36" s="19"/>
      <c r="H36" s="19"/>
      <c r="I36" s="19"/>
      <c r="J36" s="23"/>
      <c r="K36" s="1"/>
      <c r="L36" s="1"/>
      <c r="M36" s="24"/>
      <c r="N36" s="25"/>
    </row>
    <row r="37" spans="2:32" x14ac:dyDescent="0.25">
      <c r="B37" s="1"/>
      <c r="C37" s="19"/>
      <c r="D37" s="19"/>
      <c r="E37" s="19"/>
      <c r="F37" s="19"/>
      <c r="G37" s="19"/>
      <c r="H37" s="19"/>
      <c r="I37" s="19"/>
      <c r="J37" s="23"/>
      <c r="M37" s="24"/>
      <c r="N37" s="25"/>
    </row>
    <row r="38" spans="2:32" ht="25.5" customHeight="1" x14ac:dyDescent="0.25">
      <c r="B38" s="1"/>
      <c r="C38" s="19"/>
      <c r="D38" s="19"/>
      <c r="E38" s="19"/>
      <c r="F38" s="19"/>
      <c r="G38" s="19"/>
      <c r="H38" s="19"/>
      <c r="I38" s="19"/>
      <c r="M38" s="24"/>
      <c r="N38" s="25"/>
    </row>
    <row r="39" spans="2:32" ht="26.45" customHeight="1" x14ac:dyDescent="0.25">
      <c r="B39" s="1"/>
      <c r="C39" s="19"/>
      <c r="D39" s="19"/>
      <c r="E39" s="19"/>
      <c r="F39" s="19"/>
      <c r="G39" s="19"/>
      <c r="H39" s="19"/>
      <c r="I39" s="19"/>
      <c r="M39" s="24"/>
      <c r="N39" s="25"/>
    </row>
    <row r="40" spans="2:32" x14ac:dyDescent="0.25">
      <c r="B40" s="1"/>
      <c r="C40" s="19"/>
      <c r="D40" s="19"/>
      <c r="E40" s="19"/>
      <c r="F40" s="19"/>
      <c r="G40" s="19"/>
      <c r="H40" s="19"/>
      <c r="I40" s="19"/>
      <c r="M40" s="24"/>
      <c r="N40" s="25"/>
    </row>
    <row r="41" spans="2:32" x14ac:dyDescent="0.25">
      <c r="B41" s="1"/>
      <c r="C41" s="19"/>
      <c r="D41" s="19"/>
      <c r="E41" s="19"/>
      <c r="F41" s="19"/>
      <c r="G41" s="19"/>
      <c r="H41" s="19"/>
      <c r="I41" s="19"/>
      <c r="M41" s="24"/>
      <c r="N41" s="26"/>
    </row>
    <row r="42" spans="2:32" ht="28.5" customHeight="1" x14ac:dyDescent="0.25">
      <c r="C42" s="19"/>
      <c r="D42" s="19"/>
      <c r="E42" s="19"/>
      <c r="F42" s="19"/>
      <c r="G42" s="19"/>
      <c r="H42" s="19"/>
      <c r="I42" s="19"/>
      <c r="K42" s="19"/>
      <c r="L42" s="19"/>
      <c r="M42" s="27"/>
      <c r="N42" s="28"/>
      <c r="AE42" s="19"/>
      <c r="AF42" s="19"/>
    </row>
    <row r="43" spans="2:32" x14ac:dyDescent="0.25">
      <c r="C43" s="19"/>
      <c r="D43" s="19"/>
      <c r="E43" s="19"/>
      <c r="F43" s="19"/>
      <c r="G43" s="19"/>
      <c r="H43" s="19"/>
      <c r="I43" s="19"/>
      <c r="K43" s="19"/>
      <c r="L43" s="19"/>
      <c r="M43" s="19"/>
      <c r="N43" s="19"/>
      <c r="AE43" s="19"/>
      <c r="AF43" s="19"/>
    </row>
    <row r="44" spans="2:32" x14ac:dyDescent="0.25">
      <c r="K44" s="19"/>
      <c r="L44" s="19"/>
      <c r="AE44" s="19"/>
      <c r="AF44" s="19"/>
    </row>
    <row r="45" spans="2:32" ht="15" customHeight="1" x14ac:dyDescent="0.25">
      <c r="K45" s="19"/>
      <c r="L45" s="19"/>
      <c r="AE45" s="19"/>
      <c r="AF45" s="19"/>
    </row>
    <row r="46" spans="2:32" ht="15" customHeight="1" x14ac:dyDescent="0.25">
      <c r="K46" s="19"/>
      <c r="L46" s="19"/>
      <c r="AE46" s="19"/>
      <c r="AF46" s="19"/>
    </row>
    <row r="47" spans="2:32" x14ac:dyDescent="0.25">
      <c r="K47" s="19"/>
      <c r="L47" s="19"/>
      <c r="AE47" s="19"/>
      <c r="AF47" s="19"/>
    </row>
    <row r="48" spans="2:32" x14ac:dyDescent="0.25">
      <c r="K48" s="19"/>
      <c r="L48" s="19"/>
      <c r="AE48" s="19"/>
      <c r="AF48" s="19"/>
    </row>
    <row r="49" spans="11:32" x14ac:dyDescent="0.25">
      <c r="K49" s="19"/>
      <c r="L49" s="19"/>
      <c r="AE49" s="19"/>
      <c r="AF49" s="19"/>
    </row>
    <row r="50" spans="11:32" x14ac:dyDescent="0.25">
      <c r="K50" s="19"/>
      <c r="L50" s="19"/>
      <c r="AE50" s="19"/>
      <c r="AF50" s="19"/>
    </row>
    <row r="51" spans="11:32" x14ac:dyDescent="0.25">
      <c r="K51" s="19"/>
      <c r="L51" s="19"/>
      <c r="AE51" s="19"/>
      <c r="AF51" s="19"/>
    </row>
    <row r="52" spans="11:32" x14ac:dyDescent="0.25">
      <c r="K52" s="19"/>
      <c r="L52" s="19"/>
      <c r="AE52" s="19"/>
      <c r="AF52" s="19"/>
    </row>
    <row r="53" spans="11:32" x14ac:dyDescent="0.25">
      <c r="K53" s="19"/>
      <c r="L53" s="19"/>
      <c r="AE53" s="19"/>
      <c r="AF53" s="19"/>
    </row>
    <row r="54" spans="11:32" x14ac:dyDescent="0.25">
      <c r="K54" s="19"/>
      <c r="L54" s="19"/>
      <c r="AE54" s="19"/>
      <c r="AF54" s="19"/>
    </row>
    <row r="55" spans="11:32" x14ac:dyDescent="0.25">
      <c r="K55" s="19"/>
      <c r="L55" s="19"/>
      <c r="AE55" s="19"/>
      <c r="AF55" s="19"/>
    </row>
    <row r="56" spans="11:32" x14ac:dyDescent="0.25">
      <c r="K56" s="19"/>
      <c r="L56" s="19"/>
      <c r="AE56" s="19"/>
      <c r="AF56" s="19"/>
    </row>
    <row r="57" spans="11:32" x14ac:dyDescent="0.25">
      <c r="K57" s="19"/>
      <c r="L57" s="19"/>
      <c r="AE57" s="19"/>
      <c r="AF57" s="19"/>
    </row>
    <row r="58" spans="11:32" x14ac:dyDescent="0.25">
      <c r="K58" s="19"/>
      <c r="L58" s="19"/>
      <c r="AD58" s="19"/>
      <c r="AE58" s="19"/>
      <c r="AF58" s="19"/>
    </row>
    <row r="59" spans="11:32" x14ac:dyDescent="0.25">
      <c r="K59" s="19"/>
      <c r="L59" s="19"/>
      <c r="AD59" s="19"/>
      <c r="AE59" s="19"/>
      <c r="AF59" s="19"/>
    </row>
    <row r="60" spans="11:32" x14ac:dyDescent="0.25">
      <c r="K60" s="19"/>
      <c r="L60" s="19"/>
      <c r="AD60" s="19"/>
      <c r="AE60" s="19"/>
      <c r="AF60" s="19"/>
    </row>
    <row r="61" spans="11:32" x14ac:dyDescent="0.25">
      <c r="K61" s="19"/>
      <c r="L61" s="19"/>
      <c r="AD61" s="19"/>
      <c r="AE61" s="19"/>
      <c r="AF61" s="19"/>
    </row>
  </sheetData>
  <mergeCells count="14">
    <mergeCell ref="G32:I32"/>
    <mergeCell ref="K32:K33"/>
    <mergeCell ref="J19:K19"/>
    <mergeCell ref="J21:K21"/>
    <mergeCell ref="J22:K22"/>
    <mergeCell ref="J23:K23"/>
    <mergeCell ref="J24:K24"/>
    <mergeCell ref="J25:K25"/>
    <mergeCell ref="J29:K29"/>
    <mergeCell ref="J31:K31"/>
    <mergeCell ref="H20:I20"/>
    <mergeCell ref="G26:G27"/>
    <mergeCell ref="I26:I27"/>
    <mergeCell ref="G30:I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First Page</vt:lpstr>
      <vt:lpstr>Content</vt:lpstr>
      <vt:lpstr>Check Problem 1</vt:lpstr>
      <vt:lpstr>Problem 1</vt:lpstr>
      <vt:lpstr>Check Problem 3</vt:lpstr>
      <vt:lpstr>Table</vt:lpstr>
      <vt:lpstr>Problem 3</vt:lpstr>
      <vt:lpstr>Problem 2</vt:lpstr>
      <vt:lpstr>Check Problem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RPH</dc:creator>
  <cp:lastModifiedBy>RPH</cp:lastModifiedBy>
  <dcterms:created xsi:type="dcterms:W3CDTF">2020-11-18T23:17:45Z</dcterms:created>
  <dcterms:modified xsi:type="dcterms:W3CDTF">2020-11-18T23:48:54Z</dcterms:modified>
</cp:coreProperties>
</file>