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9498\Documents\"/>
    </mc:Choice>
  </mc:AlternateContent>
  <xr:revisionPtr revIDLastSave="0" documentId="8_{8C58DCFA-2452-465C-9E89-6A4774C112AF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irstPage" sheetId="21" r:id="rId1"/>
    <sheet name="Exam Content " sheetId="70" r:id="rId2"/>
    <sheet name="Problem 1" sheetId="104" r:id="rId3"/>
    <sheet name="Problem 2" sheetId="80" r:id="rId4"/>
    <sheet name="Problem 41" sheetId="50" r:id="rId5"/>
    <sheet name="Problem 4" sheetId="79" r:id="rId6"/>
    <sheet name="Problem 51" sheetId="106" r:id="rId7"/>
    <sheet name="Problem 9.1" sheetId="108" r:id="rId8"/>
    <sheet name="Problem 10.1" sheetId="74" r:id="rId9"/>
    <sheet name="Problem 6" sheetId="81" r:id="rId10"/>
    <sheet name="Problem 7" sheetId="78" r:id="rId11"/>
    <sheet name="Problem 8" sheetId="75" r:id="rId12"/>
    <sheet name="Problem 31" sheetId="97" r:id="rId1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78" l="1"/>
  <c r="K22" i="78"/>
  <c r="K21" i="78"/>
  <c r="K20" i="78"/>
  <c r="J24" i="78"/>
  <c r="G54" i="108"/>
  <c r="J54" i="108" s="1"/>
  <c r="R37" i="50"/>
  <c r="R31" i="50"/>
  <c r="R28" i="50"/>
  <c r="R24" i="50"/>
  <c r="R20" i="50"/>
  <c r="R14" i="50"/>
  <c r="S30" i="74"/>
  <c r="G50" i="108"/>
  <c r="P33" i="108"/>
  <c r="P30" i="108"/>
  <c r="N23" i="75" l="1"/>
  <c r="N22" i="75"/>
  <c r="M24" i="75"/>
  <c r="M23" i="75"/>
  <c r="M22" i="75"/>
  <c r="N24" i="75" l="1"/>
  <c r="R42" i="80" l="1"/>
  <c r="R39" i="80"/>
  <c r="R36" i="80"/>
  <c r="R33" i="80"/>
  <c r="R29" i="80"/>
  <c r="R25" i="80"/>
  <c r="Q16" i="80"/>
  <c r="Q11" i="80"/>
  <c r="R25" i="104"/>
  <c r="R21" i="104"/>
  <c r="R16" i="104"/>
  <c r="R10" i="104"/>
  <c r="R46" i="80" l="1"/>
  <c r="M21" i="78" l="1"/>
  <c r="K24" i="78"/>
  <c r="P12" i="81"/>
  <c r="P11" i="106"/>
  <c r="W30" i="79"/>
  <c r="W32" i="79" s="1"/>
  <c r="W28" i="79"/>
</calcChain>
</file>

<file path=xl/sharedStrings.xml><?xml version="1.0" encoding="utf-8"?>
<sst xmlns="http://schemas.openxmlformats.org/spreadsheetml/2006/main" count="39" uniqueCount="28">
  <si>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</si>
  <si>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Frequency</t>
  </si>
  <si>
    <t>At least 10</t>
  </si>
  <si>
    <t>3 to 9</t>
  </si>
  <si>
    <t>1 to 2</t>
  </si>
  <si>
    <t>Event</t>
  </si>
  <si>
    <t>Prior Probability</t>
  </si>
  <si>
    <t>Conditional Probability</t>
  </si>
  <si>
    <t>Searches per day</t>
  </si>
  <si>
    <t>California</t>
  </si>
  <si>
    <t>Florida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</si>
  <si>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</si>
  <si>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</si>
  <si>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</si>
  <si>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</si>
  <si>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</si>
  <si>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</si>
  <si>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</si>
  <si>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</si>
  <si>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</si>
  <si>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</si>
  <si>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</si>
  <si>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</si>
  <si>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</si>
  <si>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</si>
  <si>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Rel. Frequency</t>
  </si>
  <si>
    <t>Joint Probability</t>
  </si>
  <si>
    <t>Revised 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</si>
</sst>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0"/>
    <numFmt numFmtId="166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2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Lucida Bright"/>
      <family val="1"/>
    </font>
    <font>
      <b/>
      <sz val="36"/>
      <color rgb="FFFFFF00"/>
      <name val="Lucida Bright"/>
      <family val="1"/>
    </font>
    <font>
      <sz val="11"/>
      <color theme="1"/>
      <name val="Calibri"/>
      <family val="2"/>
      <scheme val="minor"/>
    </font>
    <font>
      <sz val="48"/>
      <color theme="5" tint="-0.499984740745262"/>
      <name val="Calibri"/>
      <family val="2"/>
      <scheme val="minor"/>
    </font>
    <font>
      <sz val="18"/>
      <color theme="1"/>
      <name val="Lucida Bright"/>
      <family val="1"/>
    </font>
    <font>
      <sz val="16"/>
      <color theme="1"/>
      <name val="Lucida Bright"/>
      <family val="1"/>
    </font>
    <font>
      <sz val="24"/>
      <color theme="1"/>
      <name val="Lucida Bright"/>
      <family val="1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Lucida Bright"/>
      <family val="1"/>
    </font>
    <font>
      <sz val="26"/>
      <color rgb="FFFFFF00"/>
      <name val="Calibri"/>
      <family val="2"/>
      <scheme val="minor"/>
    </font>
    <font>
      <b/>
      <sz val="20"/>
      <color theme="1"/>
      <name val="Lucida Bright"/>
      <family val="1"/>
    </font>
    <font>
      <b/>
      <sz val="18"/>
      <color theme="1"/>
      <name val="Lucida Bright"/>
      <family val="1"/>
    </font>
    <font>
      <b/>
      <sz val="22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rgb="FFFFFF00"/>
      <name val="Lucida Bright"/>
      <family val="1"/>
    </font>
    <font>
      <b/>
      <sz val="26"/>
      <color rgb="FFC00000"/>
      <name val="Lucida Bright"/>
      <family val="1"/>
    </font>
    <font>
      <b/>
      <sz val="26"/>
      <color rgb="FFFFFF00"/>
      <name val="Lucida Bright"/>
      <family val="1"/>
    </font>
    <font>
      <sz val="24"/>
      <color rgb="FFC00000"/>
      <name val="Calibri"/>
      <family val="2"/>
      <scheme val="minor"/>
    </font>
    <font>
      <b/>
      <sz val="20"/>
      <color rgb="FFFFFF00"/>
      <name val="Lucida Bright"/>
      <family val="1"/>
    </font>
    <font>
      <sz val="22"/>
      <color rgb="FFFFFF00"/>
      <name val="Lucida Bright"/>
      <family val="1"/>
    </font>
    <font>
      <sz val="22"/>
      <color rgb="FFC00000"/>
      <name val="Lucida Bright"/>
      <family val="1"/>
    </font>
    <font>
      <b/>
      <sz val="22"/>
      <color rgb="FFFFFF00"/>
      <name val="Lucida Bright"/>
      <family val="1"/>
    </font>
    <font>
      <sz val="18"/>
      <color rgb="FFC00000"/>
      <name val="Lucida Bright"/>
      <family val="1"/>
    </font>
    <font>
      <b/>
      <sz val="22"/>
      <color rgb="FFC00000"/>
      <name val="Lucida Bright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3" borderId="0" xfId="0" applyFill="1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Protection="1">
      <protection locked="0"/>
    </xf>
    <xf numFmtId="0" fontId="5" fillId="3" borderId="0" xfId="0" applyFont="1" applyFill="1"/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/>
    <xf numFmtId="2" fontId="0" fillId="2" borderId="0" xfId="0" applyNumberFormat="1" applyFill="1"/>
    <xf numFmtId="0" fontId="7" fillId="3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165" fontId="0" fillId="2" borderId="0" xfId="0" applyNumberFormat="1" applyFill="1" applyProtection="1">
      <protection locked="0"/>
    </xf>
    <xf numFmtId="0" fontId="14" fillId="2" borderId="0" xfId="0" applyFont="1" applyFill="1"/>
    <xf numFmtId="164" fontId="12" fillId="2" borderId="0" xfId="0" applyNumberFormat="1" applyFont="1" applyFill="1" applyProtection="1">
      <protection locked="0"/>
    </xf>
    <xf numFmtId="0" fontId="15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166" fontId="16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>
      <alignment horizontal="center" vertical="center"/>
    </xf>
    <xf numFmtId="4" fontId="14" fillId="2" borderId="0" xfId="0" applyNumberFormat="1" applyFont="1" applyFill="1"/>
    <xf numFmtId="4" fontId="0" fillId="2" borderId="0" xfId="0" applyNumberFormat="1" applyFill="1"/>
    <xf numFmtId="3" fontId="17" fillId="4" borderId="0" xfId="0" applyNumberFormat="1" applyFont="1" applyFill="1" applyAlignment="1">
      <alignment horizontal="center" vertical="center"/>
    </xf>
    <xf numFmtId="2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/>
      <protection locked="0"/>
    </xf>
    <xf numFmtId="3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21" fillId="0" borderId="4" xfId="0" applyFont="1" applyBorder="1" applyAlignment="1">
      <alignment horizontal="centerContinuous"/>
    </xf>
    <xf numFmtId="166" fontId="22" fillId="4" borderId="0" xfId="0" applyNumberFormat="1" applyFont="1" applyFill="1"/>
    <xf numFmtId="3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 applyProtection="1">
      <alignment horizontal="center" vertical="center"/>
      <protection locked="0"/>
    </xf>
    <xf numFmtId="4" fontId="16" fillId="6" borderId="1" xfId="0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 applyProtection="1">
      <alignment horizontal="center" vertical="center"/>
      <protection locked="0"/>
    </xf>
    <xf numFmtId="166" fontId="30" fillId="6" borderId="1" xfId="0" applyNumberFormat="1" applyFont="1" applyFill="1" applyBorder="1" applyAlignment="1" applyProtection="1">
      <alignment horizontal="center" vertical="center"/>
      <protection locked="0"/>
    </xf>
    <xf numFmtId="166" fontId="22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/>
    <xf numFmtId="0" fontId="8" fillId="3" borderId="0" xfId="0" applyFont="1" applyFill="1" applyAlignment="1">
      <alignment horizontal="center" vertical="center"/>
    </xf>
    <xf numFmtId="0" fontId="23" fillId="6" borderId="5" xfId="0" applyFont="1" applyFill="1" applyBorder="1" applyAlignment="1" applyProtection="1">
      <alignment horizontal="center" vertical="center"/>
      <protection locked="0"/>
    </xf>
    <xf numFmtId="0" fontId="23" fillId="6" borderId="6" xfId="0" applyFont="1" applyFill="1" applyBorder="1" applyAlignment="1" applyProtection="1">
      <alignment horizontal="center" vertical="center"/>
      <protection locked="0"/>
    </xf>
    <xf numFmtId="0" fontId="23" fillId="6" borderId="7" xfId="0" applyFont="1" applyFill="1" applyBorder="1" applyAlignment="1" applyProtection="1">
      <alignment horizontal="center" vertical="center"/>
      <protection locked="0"/>
    </xf>
    <xf numFmtId="0" fontId="23" fillId="6" borderId="8" xfId="0" applyFont="1" applyFill="1" applyBorder="1" applyAlignment="1" applyProtection="1">
      <alignment horizontal="center" vertical="center"/>
      <protection locked="0"/>
    </xf>
    <xf numFmtId="0" fontId="23" fillId="6" borderId="9" xfId="0" applyFont="1" applyFill="1" applyBorder="1" applyAlignment="1" applyProtection="1">
      <alignment horizontal="center" vertical="center"/>
      <protection locked="0"/>
    </xf>
    <xf numFmtId="0" fontId="23" fillId="6" borderId="10" xfId="0" applyFont="1" applyFill="1" applyBorder="1" applyAlignment="1" applyProtection="1">
      <alignment horizontal="center" vertical="center"/>
      <protection locked="0"/>
    </xf>
    <xf numFmtId="0" fontId="24" fillId="4" borderId="5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4" fillId="4" borderId="10" xfId="0" applyFont="1" applyFill="1" applyBorder="1" applyAlignment="1" applyProtection="1">
      <alignment horizontal="center" vertical="center"/>
      <protection locked="0"/>
    </xf>
    <xf numFmtId="166" fontId="28" fillId="6" borderId="5" xfId="0" applyNumberFormat="1" applyFont="1" applyFill="1" applyBorder="1" applyAlignment="1" applyProtection="1">
      <alignment horizontal="center" vertical="center"/>
      <protection locked="0"/>
    </xf>
    <xf numFmtId="166" fontId="28" fillId="6" borderId="6" xfId="0" applyNumberFormat="1" applyFont="1" applyFill="1" applyBorder="1" applyAlignment="1" applyProtection="1">
      <alignment horizontal="center" vertical="center"/>
      <protection locked="0"/>
    </xf>
    <xf numFmtId="166" fontId="28" fillId="6" borderId="9" xfId="0" applyNumberFormat="1" applyFont="1" applyFill="1" applyBorder="1" applyAlignment="1" applyProtection="1">
      <alignment horizontal="center" vertical="center"/>
      <protection locked="0"/>
    </xf>
    <xf numFmtId="166" fontId="28" fillId="6" borderId="10" xfId="0" applyNumberFormat="1" applyFont="1" applyFill="1" applyBorder="1" applyAlignment="1" applyProtection="1">
      <alignment horizontal="center" vertical="center"/>
      <protection locked="0"/>
    </xf>
    <xf numFmtId="166" fontId="27" fillId="4" borderId="0" xfId="0" applyNumberFormat="1" applyFont="1" applyFill="1" applyAlignment="1" applyProtection="1">
      <alignment horizontal="center" vertical="center"/>
      <protection locked="0"/>
    </xf>
    <xf numFmtId="166" fontId="28" fillId="6" borderId="7" xfId="0" applyNumberFormat="1" applyFont="1" applyFill="1" applyBorder="1" applyAlignment="1" applyProtection="1">
      <alignment horizontal="center" vertical="center"/>
      <protection locked="0"/>
    </xf>
    <xf numFmtId="166" fontId="28" fillId="6" borderId="8" xfId="0" applyNumberFormat="1" applyFont="1" applyFill="1" applyBorder="1" applyAlignment="1" applyProtection="1">
      <alignment horizontal="center" vertical="center"/>
      <protection locked="0"/>
    </xf>
    <xf numFmtId="166" fontId="27" fillId="4" borderId="5" xfId="0" applyNumberFormat="1" applyFont="1" applyFill="1" applyBorder="1" applyAlignment="1" applyProtection="1">
      <alignment horizontal="center" vertical="center"/>
      <protection locked="0"/>
    </xf>
    <xf numFmtId="166" fontId="27" fillId="4" borderId="6" xfId="0" applyNumberFormat="1" applyFont="1" applyFill="1" applyBorder="1" applyAlignment="1" applyProtection="1">
      <alignment horizontal="center" vertical="center"/>
      <protection locked="0"/>
    </xf>
    <xf numFmtId="166" fontId="27" fillId="4" borderId="9" xfId="0" applyNumberFormat="1" applyFont="1" applyFill="1" applyBorder="1" applyAlignment="1" applyProtection="1">
      <alignment horizontal="center" vertical="center"/>
      <protection locked="0"/>
    </xf>
    <xf numFmtId="166" fontId="27" fillId="4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center" vertical="center" wrapText="1"/>
      <protection locked="0"/>
    </xf>
    <xf numFmtId="166" fontId="29" fillId="4" borderId="5" xfId="0" applyNumberFormat="1" applyFont="1" applyFill="1" applyBorder="1" applyAlignment="1" applyProtection="1">
      <alignment horizontal="center" vertical="center"/>
      <protection locked="0"/>
    </xf>
    <xf numFmtId="166" fontId="29" fillId="4" borderId="6" xfId="0" applyNumberFormat="1" applyFont="1" applyFill="1" applyBorder="1" applyAlignment="1" applyProtection="1">
      <alignment horizontal="center" vertical="center"/>
      <protection locked="0"/>
    </xf>
    <xf numFmtId="166" fontId="29" fillId="4" borderId="7" xfId="0" applyNumberFormat="1" applyFont="1" applyFill="1" applyBorder="1" applyAlignment="1" applyProtection="1">
      <alignment horizontal="center" vertical="center"/>
      <protection locked="0"/>
    </xf>
    <xf numFmtId="166" fontId="29" fillId="4" borderId="8" xfId="0" applyNumberFormat="1" applyFont="1" applyFill="1" applyBorder="1" applyAlignment="1" applyProtection="1">
      <alignment horizontal="center" vertical="center"/>
      <protection locked="0"/>
    </xf>
    <xf numFmtId="166" fontId="29" fillId="4" borderId="9" xfId="0" applyNumberFormat="1" applyFont="1" applyFill="1" applyBorder="1" applyAlignment="1" applyProtection="1">
      <alignment horizontal="center" vertical="center"/>
      <protection locked="0"/>
    </xf>
    <xf numFmtId="166" fontId="29" fillId="4" borderId="10" xfId="0" applyNumberFormat="1" applyFont="1" applyFill="1" applyBorder="1" applyAlignment="1" applyProtection="1">
      <alignment horizontal="center" vertical="center"/>
      <protection locked="0"/>
    </xf>
    <xf numFmtId="166" fontId="28" fillId="6" borderId="0" xfId="0" applyNumberFormat="1" applyFont="1" applyFill="1" applyAlignment="1" applyProtection="1">
      <alignment horizontal="center" vertical="center"/>
      <protection locked="0"/>
    </xf>
    <xf numFmtId="3" fontId="10" fillId="2" borderId="0" xfId="0" applyNumberFormat="1" applyFont="1" applyFill="1" applyAlignment="1" applyProtection="1">
      <alignment horizontal="center" vertical="center"/>
      <protection locked="0"/>
    </xf>
    <xf numFmtId="3" fontId="20" fillId="4" borderId="0" xfId="0" applyNumberFormat="1" applyFont="1" applyFill="1" applyAlignment="1" applyProtection="1">
      <alignment horizontal="center" vertical="center"/>
      <protection locked="0"/>
    </xf>
    <xf numFmtId="166" fontId="31" fillId="6" borderId="5" xfId="0" applyNumberFormat="1" applyFont="1" applyFill="1" applyBorder="1" applyAlignment="1" applyProtection="1">
      <alignment horizontal="center" vertical="center"/>
      <protection locked="0"/>
    </xf>
    <xf numFmtId="166" fontId="31" fillId="6" borderId="2" xfId="0" applyNumberFormat="1" applyFont="1" applyFill="1" applyBorder="1" applyAlignment="1" applyProtection="1">
      <alignment horizontal="center" vertical="center"/>
      <protection locked="0"/>
    </xf>
    <xf numFmtId="166" fontId="31" fillId="6" borderId="6" xfId="0" applyNumberFormat="1" applyFont="1" applyFill="1" applyBorder="1" applyAlignment="1" applyProtection="1">
      <alignment horizontal="center" vertical="center"/>
      <protection locked="0"/>
    </xf>
    <xf numFmtId="166" fontId="31" fillId="6" borderId="9" xfId="0" applyNumberFormat="1" applyFont="1" applyFill="1" applyBorder="1" applyAlignment="1" applyProtection="1">
      <alignment horizontal="center" vertical="center"/>
      <protection locked="0"/>
    </xf>
    <xf numFmtId="166" fontId="31" fillId="6" borderId="11" xfId="0" applyNumberFormat="1" applyFont="1" applyFill="1" applyBorder="1" applyAlignment="1" applyProtection="1">
      <alignment horizontal="center" vertical="center"/>
      <protection locked="0"/>
    </xf>
    <xf numFmtId="166" fontId="31" fillId="6" borderId="10" xfId="0" applyNumberFormat="1" applyFont="1" applyFill="1" applyBorder="1" applyAlignment="1" applyProtection="1">
      <alignment horizontal="center" vertical="center"/>
      <protection locked="0"/>
    </xf>
    <xf numFmtId="166" fontId="29" fillId="4" borderId="2" xfId="0" applyNumberFormat="1" applyFont="1" applyFill="1" applyBorder="1" applyAlignment="1" applyProtection="1">
      <alignment horizontal="center" vertical="center"/>
      <protection locked="0"/>
    </xf>
    <xf numFmtId="166" fontId="29" fillId="4" borderId="11" xfId="0" applyNumberFormat="1" applyFont="1" applyFill="1" applyBorder="1" applyAlignment="1" applyProtection="1">
      <alignment horizontal="center" vertical="center"/>
      <protection locked="0"/>
    </xf>
    <xf numFmtId="164" fontId="31" fillId="6" borderId="5" xfId="0" applyNumberFormat="1" applyFont="1" applyFill="1" applyBorder="1" applyAlignment="1" applyProtection="1">
      <alignment horizontal="center" vertical="center"/>
      <protection locked="0"/>
    </xf>
    <xf numFmtId="164" fontId="31" fillId="6" borderId="6" xfId="0" applyNumberFormat="1" applyFont="1" applyFill="1" applyBorder="1" applyAlignment="1" applyProtection="1">
      <alignment horizontal="center" vertical="center"/>
      <protection locked="0"/>
    </xf>
    <xf numFmtId="164" fontId="31" fillId="6" borderId="9" xfId="0" applyNumberFormat="1" applyFont="1" applyFill="1" applyBorder="1" applyAlignment="1" applyProtection="1">
      <alignment horizontal="center" vertical="center"/>
      <protection locked="0"/>
    </xf>
    <xf numFmtId="164" fontId="31" fillId="6" borderId="10" xfId="0" applyNumberFormat="1" applyFont="1" applyFill="1" applyBorder="1" applyAlignment="1" applyProtection="1">
      <alignment horizontal="center" vertical="center"/>
      <protection locked="0"/>
    </xf>
    <xf numFmtId="166" fontId="29" fillId="4" borderId="12" xfId="0" applyNumberFormat="1" applyFont="1" applyFill="1" applyBorder="1" applyAlignment="1" applyProtection="1">
      <alignment horizontal="center" vertical="center"/>
      <protection locked="0"/>
    </xf>
    <xf numFmtId="166" fontId="29" fillId="4" borderId="13" xfId="0" applyNumberFormat="1" applyFont="1" applyFill="1" applyBorder="1" applyAlignment="1" applyProtection="1">
      <alignment horizontal="center" vertical="center"/>
      <protection locked="0"/>
    </xf>
    <xf numFmtId="164" fontId="26" fillId="4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Problem 8'!A1"/><Relationship Id="rId3" Type="http://schemas.openxmlformats.org/officeDocument/2006/relationships/hyperlink" Target="#'Problem 31'!A1"/><Relationship Id="rId7" Type="http://schemas.openxmlformats.org/officeDocument/2006/relationships/hyperlink" Target="#'Problem 7'!A1"/><Relationship Id="rId12" Type="http://schemas.openxmlformats.org/officeDocument/2006/relationships/hyperlink" Target="#'9'!A1"/><Relationship Id="rId2" Type="http://schemas.openxmlformats.org/officeDocument/2006/relationships/hyperlink" Target="#'Problem 2'!A1"/><Relationship Id="rId1" Type="http://schemas.openxmlformats.org/officeDocument/2006/relationships/hyperlink" Target="#'Problem 1'!A1"/><Relationship Id="rId6" Type="http://schemas.openxmlformats.org/officeDocument/2006/relationships/hyperlink" Target="#'Problem 10.1'!A1"/><Relationship Id="rId11" Type="http://schemas.openxmlformats.org/officeDocument/2006/relationships/hyperlink" Target="#'Problem 6'!A1"/><Relationship Id="rId5" Type="http://schemas.openxmlformats.org/officeDocument/2006/relationships/hyperlink" Target="#'Problem 51'!A1"/><Relationship Id="rId10" Type="http://schemas.openxmlformats.org/officeDocument/2006/relationships/hyperlink" Target="#'Problem 9.1'!A1"/><Relationship Id="rId4" Type="http://schemas.openxmlformats.org/officeDocument/2006/relationships/hyperlink" Target="#'Problem 41'!A1"/><Relationship Id="rId9" Type="http://schemas.openxmlformats.org/officeDocument/2006/relationships/hyperlink" Target="#FirstPag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34" Type="http://schemas.openxmlformats.org/officeDocument/2006/relationships/customXml" Target="../ink/ink4.xml"/><Relationship Id="rId7" Type="http://schemas.openxmlformats.org/officeDocument/2006/relationships/customXml" Target="../ink/ink2.xml"/><Relationship Id="rId33" Type="http://schemas.openxmlformats.org/officeDocument/2006/relationships/customXml" Target="../ink/ink3.xml"/><Relationship Id="rId2" Type="http://schemas.openxmlformats.org/officeDocument/2006/relationships/image" Target="../media/image1.png"/><Relationship Id="rId1" Type="http://schemas.openxmlformats.org/officeDocument/2006/relationships/hyperlink" Target="#'Exam Content '!A1"/><Relationship Id="rId6" Type="http://schemas.openxmlformats.org/officeDocument/2006/relationships/image" Target="../media/image3.png"/><Relationship Id="rId32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xam Content 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'Exam Content 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hyperlink" Target="#'Exam Content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226333</xdr:colOff>
      <xdr:row>2</xdr:row>
      <xdr:rowOff>0</xdr:rowOff>
    </xdr:from>
    <xdr:to>
      <xdr:col>31</xdr:col>
      <xdr:colOff>390525</xdr:colOff>
      <xdr:row>8</xdr:row>
      <xdr:rowOff>168275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70333" y="620939"/>
          <a:ext cx="8088992" cy="1452336"/>
        </a:xfrm>
        <a:prstGeom prst="roundRect">
          <a:avLst/>
        </a:prstGeom>
        <a:solidFill>
          <a:srgbClr val="FFC000"/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 baseline="0">
              <a:solidFill>
                <a:schemeClr val="tx1"/>
              </a:solidFill>
              <a:latin typeface="Lucida Bright" panose="02040602050505020304" pitchFamily="18" charset="0"/>
            </a:rPr>
            <a:t>CSUSM</a:t>
          </a:r>
          <a:endParaRPr lang="en-US" sz="4000" b="1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22</xdr:col>
      <xdr:colOff>103216</xdr:colOff>
      <xdr:row>39</xdr:row>
      <xdr:rowOff>156733</xdr:rowOff>
    </xdr:from>
    <xdr:to>
      <xdr:col>27</xdr:col>
      <xdr:colOff>538645</xdr:colOff>
      <xdr:row>46</xdr:row>
      <xdr:rowOff>111829</xdr:rowOff>
    </xdr:to>
    <xdr:sp macro="" textlink="">
      <xdr:nvSpPr>
        <xdr:cNvPr id="4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279216" y="7311066"/>
          <a:ext cx="3539873" cy="12392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Click</a:t>
          </a:r>
          <a:r>
            <a:rPr lang="en-US" sz="28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28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Here</a:t>
          </a:r>
          <a:r>
            <a:rPr lang="en-US" sz="2800">
              <a:solidFill>
                <a:schemeClr val="tx1"/>
              </a:solidFill>
              <a:latin typeface="Lucida Bright" panose="02040602050505020304" pitchFamily="18" charset="0"/>
            </a:rPr>
            <a:t> to Start</a:t>
          </a:r>
        </a:p>
      </xdr:txBody>
    </xdr:sp>
    <xdr:clientData/>
  </xdr:twoCellAnchor>
  <xdr:twoCellAnchor>
    <xdr:from>
      <xdr:col>18</xdr:col>
      <xdr:colOff>336903</xdr:colOff>
      <xdr:row>21</xdr:row>
      <xdr:rowOff>140508</xdr:rowOff>
    </xdr:from>
    <xdr:to>
      <xdr:col>31</xdr:col>
      <xdr:colOff>209903</xdr:colOff>
      <xdr:row>36</xdr:row>
      <xdr:rowOff>141113</xdr:rowOff>
    </xdr:to>
    <xdr:sp macro="" textlink="">
      <xdr:nvSpPr>
        <xdr:cNvPr id="11" name="Rounded Rectangl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029347" y="3992841"/>
          <a:ext cx="7944556" cy="275227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5400" b="1" baseline="0">
              <a:solidFill>
                <a:schemeClr val="accent1">
                  <a:lumMod val="50000"/>
                </a:schemeClr>
              </a:solidFill>
              <a:latin typeface="Lucida Bright" panose="02040602050505020304" pitchFamily="18" charset="0"/>
            </a:rPr>
            <a:t>Test 1 </a:t>
          </a:r>
          <a:r>
            <a:rPr lang="en-US" sz="5400" b="1" baseline="0">
              <a:solidFill>
                <a:srgbClr val="C00000"/>
              </a:solidFill>
              <a:latin typeface="Lucida Bright" panose="02040602050505020304" pitchFamily="18" charset="0"/>
            </a:rPr>
            <a:t>Answers</a:t>
          </a:r>
          <a:r>
            <a:rPr lang="en-US" sz="5400" b="1" baseline="0">
              <a:solidFill>
                <a:schemeClr val="accent1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2400" b="1" baseline="0">
              <a:solidFill>
                <a:srgbClr val="C00000"/>
              </a:solidFill>
              <a:latin typeface="Lucida Bright" panose="02040602050505020304" pitchFamily="18" charset="0"/>
            </a:rPr>
            <a:t>v.2</a:t>
          </a:r>
        </a:p>
        <a:p>
          <a:pPr algn="ctr"/>
          <a:r>
            <a:rPr lang="en-US" sz="24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10/2/23</a:t>
          </a:r>
        </a:p>
        <a:p>
          <a:pPr algn="ctr"/>
          <a:endParaRPr lang="en-US" sz="3600" b="1" baseline="0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20</xdr:col>
      <xdr:colOff>412601</xdr:colOff>
      <xdr:row>11</xdr:row>
      <xdr:rowOff>71362</xdr:rowOff>
    </xdr:from>
    <xdr:to>
      <xdr:col>29</xdr:col>
      <xdr:colOff>511527</xdr:colOff>
      <xdr:row>18</xdr:row>
      <xdr:rowOff>26458</xdr:rowOff>
    </xdr:to>
    <xdr:sp macro="" textlink="">
      <xdr:nvSpPr>
        <xdr:cNvPr id="12" name="Rounded Rectangl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759823" y="2205668"/>
          <a:ext cx="5655176" cy="131329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400" b="1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BUS</a:t>
          </a:r>
          <a:r>
            <a:rPr lang="en-US" sz="44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322 F23</a:t>
          </a:r>
          <a:endParaRPr lang="en-US" sz="4400" b="1">
            <a:solidFill>
              <a:schemeClr val="tx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326571</xdr:colOff>
      <xdr:row>2</xdr:row>
      <xdr:rowOff>18142</xdr:rowOff>
    </xdr:from>
    <xdr:to>
      <xdr:col>8</xdr:col>
      <xdr:colOff>1347107</xdr:colOff>
      <xdr:row>7</xdr:row>
      <xdr:rowOff>31749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789464" y="399142"/>
          <a:ext cx="5538107" cy="9661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6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0</xdr:col>
      <xdr:colOff>511628</xdr:colOff>
      <xdr:row>9</xdr:row>
      <xdr:rowOff>163920</xdr:rowOff>
    </xdr:from>
    <xdr:to>
      <xdr:col>9</xdr:col>
      <xdr:colOff>843643</xdr:colOff>
      <xdr:row>24</xdr:row>
      <xdr:rowOff>231321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11628" y="1878420"/>
          <a:ext cx="9026979" cy="302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Givens:</a:t>
          </a:r>
        </a:p>
        <a:p>
          <a:endParaRPr lang="en-US" sz="2400" b="0" baseline="0">
            <a:solidFill>
              <a:schemeClr val="tx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n =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10</a:t>
          </a: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N = 15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24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How many different samples are possible when the order is not important?</a:t>
          </a:r>
        </a:p>
        <a:p>
          <a:endParaRPr lang="en-US" sz="2400" b="1" baseline="0">
            <a:solidFill>
              <a:srgbClr val="002060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 b="1" baseline="0">
            <a:solidFill>
              <a:srgbClr val="002060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 b="1">
            <a:solidFill>
              <a:srgbClr val="002060"/>
            </a:solidFill>
            <a:effectLst/>
            <a:latin typeface="Lucida Bright" panose="020406020505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endParaRPr lang="en-US" sz="2400">
            <a:effectLst/>
            <a:latin typeface="Lucida Bright" panose="020406020505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400">
            <a:effectLst/>
            <a:latin typeface="Lucida Bright" panose="02040602050505020304" pitchFamily="18" charset="0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306979</xdr:colOff>
      <xdr:row>1</xdr:row>
      <xdr:rowOff>161109</xdr:rowOff>
    </xdr:from>
    <xdr:to>
      <xdr:col>2</xdr:col>
      <xdr:colOff>866504</xdr:colOff>
      <xdr:row>7</xdr:row>
      <xdr:rowOff>73480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6579" y="351609"/>
          <a:ext cx="1178650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13606</xdr:colOff>
      <xdr:row>9</xdr:row>
      <xdr:rowOff>108312</xdr:rowOff>
    </xdr:from>
    <xdr:to>
      <xdr:col>10</xdr:col>
      <xdr:colOff>13606</xdr:colOff>
      <xdr:row>42</xdr:row>
      <xdr:rowOff>47352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H="1">
          <a:off x="10110106" y="1822812"/>
          <a:ext cx="0" cy="7259683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170088</xdr:colOff>
      <xdr:row>2</xdr:row>
      <xdr:rowOff>61232</xdr:rowOff>
    </xdr:from>
    <xdr:to>
      <xdr:col>14</xdr:col>
      <xdr:colOff>333374</xdr:colOff>
      <xdr:row>6</xdr:row>
      <xdr:rowOff>126455</xdr:rowOff>
    </xdr:to>
    <xdr:sp macro="" textlink="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0266588" y="442232"/>
          <a:ext cx="3986893" cy="82722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326572</xdr:colOff>
      <xdr:row>9</xdr:row>
      <xdr:rowOff>13607</xdr:rowOff>
    </xdr:from>
    <xdr:to>
      <xdr:col>9</xdr:col>
      <xdr:colOff>1088572</xdr:colOff>
      <xdr:row>27</xdr:row>
      <xdr:rowOff>54428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80646B-4159-4E58-85BC-8C265033D059}"/>
            </a:ext>
          </a:extLst>
        </xdr:cNvPr>
        <xdr:cNvSpPr/>
      </xdr:nvSpPr>
      <xdr:spPr>
        <a:xfrm>
          <a:off x="326572" y="1728107"/>
          <a:ext cx="9456964" cy="3646714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14</xdr:col>
      <xdr:colOff>340179</xdr:colOff>
      <xdr:row>17</xdr:row>
      <xdr:rowOff>163286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5CCF8DF-4FA6-42E2-83FC-4155AFA67E0F}"/>
            </a:ext>
          </a:extLst>
        </xdr:cNvPr>
        <xdr:cNvSpPr txBox="1"/>
      </xdr:nvSpPr>
      <xdr:spPr>
        <a:xfrm>
          <a:off x="11389179" y="2095500"/>
          <a:ext cx="3469821" cy="1306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COMBIN(15,10)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453391</xdr:colOff>
      <xdr:row>1</xdr:row>
      <xdr:rowOff>92528</xdr:rowOff>
    </xdr:from>
    <xdr:to>
      <xdr:col>5</xdr:col>
      <xdr:colOff>1619250</xdr:colOff>
      <xdr:row>5</xdr:row>
      <xdr:rowOff>181428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916284" y="283028"/>
          <a:ext cx="5669823" cy="8509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7</a:t>
          </a:r>
          <a:r>
            <a:rPr lang="en-US" sz="3200" b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1</xdr:col>
      <xdr:colOff>3628</xdr:colOff>
      <xdr:row>8</xdr:row>
      <xdr:rowOff>84545</xdr:rowOff>
    </xdr:from>
    <xdr:to>
      <xdr:col>6</xdr:col>
      <xdr:colOff>1088571</xdr:colOff>
      <xdr:row>14</xdr:row>
      <xdr:rowOff>81643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15949" y="1608545"/>
          <a:ext cx="8460015" cy="1140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Given the following information, what will be the probability of performing 1 to 9 searches per day.</a:t>
          </a:r>
        </a:p>
        <a:p>
          <a:endParaRPr lang="en-US" sz="2400" b="0" baseline="0">
            <a:solidFill>
              <a:schemeClr val="bg2">
                <a:lumMod val="1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306978</xdr:colOff>
      <xdr:row>1</xdr:row>
      <xdr:rowOff>25037</xdr:rowOff>
    </xdr:from>
    <xdr:to>
      <xdr:col>2</xdr:col>
      <xdr:colOff>1127124</xdr:colOff>
      <xdr:row>6</xdr:row>
      <xdr:rowOff>127908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919299" y="215537"/>
          <a:ext cx="1446075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7</xdr:col>
      <xdr:colOff>199573</xdr:colOff>
      <xdr:row>2</xdr:row>
      <xdr:rowOff>14877</xdr:rowOff>
    </xdr:from>
    <xdr:to>
      <xdr:col>7</xdr:col>
      <xdr:colOff>199573</xdr:colOff>
      <xdr:row>55</xdr:row>
      <xdr:rowOff>102507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9506859" y="395877"/>
          <a:ext cx="0" cy="1404855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1061358</xdr:colOff>
      <xdr:row>2</xdr:row>
      <xdr:rowOff>97518</xdr:rowOff>
    </xdr:from>
    <xdr:to>
      <xdr:col>9</xdr:col>
      <xdr:colOff>782138</xdr:colOff>
      <xdr:row>6</xdr:row>
      <xdr:rowOff>163286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0423072" y="478518"/>
          <a:ext cx="3585209" cy="827768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408214</xdr:colOff>
      <xdr:row>7</xdr:row>
      <xdr:rowOff>0</xdr:rowOff>
    </xdr:from>
    <xdr:to>
      <xdr:col>7</xdr:col>
      <xdr:colOff>0</xdr:colOff>
      <xdr:row>17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E9D1F8-8B23-4BFD-843C-C752C9808678}"/>
            </a:ext>
          </a:extLst>
        </xdr:cNvPr>
        <xdr:cNvSpPr/>
      </xdr:nvSpPr>
      <xdr:spPr>
        <a:xfrm>
          <a:off x="408214" y="1333500"/>
          <a:ext cx="9511393" cy="1905001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59691</xdr:colOff>
      <xdr:row>2</xdr:row>
      <xdr:rowOff>126093</xdr:rowOff>
    </xdr:from>
    <xdr:to>
      <xdr:col>7</xdr:col>
      <xdr:colOff>217715</xdr:colOff>
      <xdr:row>7</xdr:row>
      <xdr:rowOff>24493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917191" y="507093"/>
          <a:ext cx="5437595" cy="8509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8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0</xdr:col>
      <xdr:colOff>380092</xdr:colOff>
      <xdr:row>9</xdr:row>
      <xdr:rowOff>55516</xdr:rowOff>
    </xdr:from>
    <xdr:to>
      <xdr:col>7</xdr:col>
      <xdr:colOff>326572</xdr:colOff>
      <xdr:row>15</xdr:row>
      <xdr:rowOff>163287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80092" y="1770016"/>
          <a:ext cx="8083551" cy="14548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dk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Given the following Information calculate the revised probability for Florida:</a:t>
          </a:r>
        </a:p>
        <a:p>
          <a:endParaRPr lang="en-US" sz="24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0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000" baseline="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000">
            <a:solidFill>
              <a:schemeClr val="dk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446678</xdr:colOff>
      <xdr:row>2</xdr:row>
      <xdr:rowOff>59509</xdr:rowOff>
    </xdr:from>
    <xdr:to>
      <xdr:col>2</xdr:col>
      <xdr:colOff>714374</xdr:colOff>
      <xdr:row>8</xdr:row>
      <xdr:rowOff>15875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6678" y="440509"/>
          <a:ext cx="1496421" cy="1099366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8</xdr:col>
      <xdr:colOff>81643</xdr:colOff>
      <xdr:row>9</xdr:row>
      <xdr:rowOff>6260</xdr:rowOff>
    </xdr:from>
    <xdr:to>
      <xdr:col>8</xdr:col>
      <xdr:colOff>81643</xdr:colOff>
      <xdr:row>37</xdr:row>
      <xdr:rowOff>90715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9184822" y="1720760"/>
          <a:ext cx="0" cy="807184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489857</xdr:colOff>
      <xdr:row>3</xdr:row>
      <xdr:rowOff>40821</xdr:rowOff>
    </xdr:from>
    <xdr:to>
      <xdr:col>12</xdr:col>
      <xdr:colOff>938893</xdr:colOff>
      <xdr:row>7</xdr:row>
      <xdr:rowOff>108857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0899321" y="612321"/>
          <a:ext cx="3075215" cy="830036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149677</xdr:colOff>
      <xdr:row>8</xdr:row>
      <xdr:rowOff>27214</xdr:rowOff>
    </xdr:from>
    <xdr:to>
      <xdr:col>7</xdr:col>
      <xdr:colOff>610960</xdr:colOff>
      <xdr:row>18</xdr:row>
      <xdr:rowOff>27215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6835B95-F8BA-4193-A953-F70ADEF2A4D3}"/>
            </a:ext>
          </a:extLst>
        </xdr:cNvPr>
        <xdr:cNvSpPr/>
      </xdr:nvSpPr>
      <xdr:spPr>
        <a:xfrm>
          <a:off x="149677" y="1551214"/>
          <a:ext cx="8598354" cy="2109108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562793</xdr:colOff>
      <xdr:row>1</xdr:row>
      <xdr:rowOff>22317</xdr:rowOff>
    </xdr:from>
    <xdr:to>
      <xdr:col>2</xdr:col>
      <xdr:colOff>341540</xdr:colOff>
      <xdr:row>7</xdr:row>
      <xdr:rowOff>78921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62793" y="212817"/>
          <a:ext cx="1615711" cy="1199604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361495</xdr:colOff>
      <xdr:row>7</xdr:row>
      <xdr:rowOff>186327</xdr:rowOff>
    </xdr:from>
    <xdr:to>
      <xdr:col>10</xdr:col>
      <xdr:colOff>361495</xdr:colOff>
      <xdr:row>41</xdr:row>
      <xdr:rowOff>136253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H="1">
          <a:off x="9764031" y="1519827"/>
          <a:ext cx="0" cy="816864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813710</xdr:colOff>
      <xdr:row>1</xdr:row>
      <xdr:rowOff>100694</xdr:rowOff>
    </xdr:from>
    <xdr:to>
      <xdr:col>7</xdr:col>
      <xdr:colOff>672195</xdr:colOff>
      <xdr:row>6</xdr:row>
      <xdr:rowOff>100693</xdr:rowOff>
    </xdr:to>
    <xdr:sp macro="" textlink="">
      <xdr:nvSpPr>
        <xdr:cNvPr id="9" name="Rounded 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2650674" y="291194"/>
          <a:ext cx="4566557" cy="95249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3</a:t>
          </a:r>
          <a:r>
            <a:rPr lang="en-US" sz="3200" b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8</xdr:col>
      <xdr:colOff>507093</xdr:colOff>
      <xdr:row>1</xdr:row>
      <xdr:rowOff>162832</xdr:rowOff>
    </xdr:from>
    <xdr:to>
      <xdr:col>12</xdr:col>
      <xdr:colOff>326572</xdr:colOff>
      <xdr:row>6</xdr:row>
      <xdr:rowOff>67582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7882164" y="353332"/>
          <a:ext cx="4078515" cy="857250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522515</xdr:colOff>
      <xdr:row>10</xdr:row>
      <xdr:rowOff>136071</xdr:rowOff>
    </xdr:from>
    <xdr:to>
      <xdr:col>9</xdr:col>
      <xdr:colOff>760640</xdr:colOff>
      <xdr:row>15</xdr:row>
      <xdr:rowOff>217714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6C99731-3045-4EA4-ADAF-01F9BA33D936}"/>
            </a:ext>
          </a:extLst>
        </xdr:cNvPr>
        <xdr:cNvSpPr txBox="1"/>
      </xdr:nvSpPr>
      <xdr:spPr>
        <a:xfrm>
          <a:off x="522515" y="2041071"/>
          <a:ext cx="8592911" cy="1129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Given the following information calculate the variance of this sample</a:t>
          </a:r>
        </a:p>
      </xdr:txBody>
    </xdr:sp>
    <xdr:clientData/>
  </xdr:twoCellAnchor>
  <xdr:twoCellAnchor>
    <xdr:from>
      <xdr:col>0</xdr:col>
      <xdr:colOff>353786</xdr:colOff>
      <xdr:row>7</xdr:row>
      <xdr:rowOff>108857</xdr:rowOff>
    </xdr:from>
    <xdr:to>
      <xdr:col>9</xdr:col>
      <xdr:colOff>952500</xdr:colOff>
      <xdr:row>17</xdr:row>
      <xdr:rowOff>108858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44D5C1-35C4-4DCF-A797-01EFD0367A2D}"/>
            </a:ext>
          </a:extLst>
        </xdr:cNvPr>
        <xdr:cNvSpPr/>
      </xdr:nvSpPr>
      <xdr:spPr>
        <a:xfrm>
          <a:off x="353786" y="1442357"/>
          <a:ext cx="8953500" cy="1905001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64498</xdr:colOff>
      <xdr:row>2</xdr:row>
      <xdr:rowOff>146502</xdr:rowOff>
    </xdr:from>
    <xdr:to>
      <xdr:col>30</xdr:col>
      <xdr:colOff>38099</xdr:colOff>
      <xdr:row>8</xdr:row>
      <xdr:rowOff>139700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13248" y="527502"/>
          <a:ext cx="9022351" cy="113619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accent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4000" b="1" baseline="0">
              <a:solidFill>
                <a:schemeClr val="tx2">
                  <a:lumMod val="50000"/>
                </a:schemeClr>
              </a:solidFill>
              <a:latin typeface="Lucida Bright" panose="02040602050505020304" pitchFamily="18" charset="0"/>
            </a:rPr>
            <a:t> Test 1 </a:t>
          </a:r>
          <a:r>
            <a:rPr lang="en-US" sz="4000" b="1" baseline="0">
              <a:solidFill>
                <a:schemeClr val="accent3">
                  <a:lumMod val="50000"/>
                </a:schemeClr>
              </a:solidFill>
              <a:latin typeface="Lucida Bright" panose="02040602050505020304" pitchFamily="18" charset="0"/>
            </a:rPr>
            <a:t>Problems Answers  </a:t>
          </a:r>
          <a:endParaRPr lang="en-US" sz="4000">
            <a:solidFill>
              <a:schemeClr val="accent3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17</xdr:col>
      <xdr:colOff>50075</xdr:colOff>
      <xdr:row>13</xdr:row>
      <xdr:rowOff>69213</xdr:rowOff>
    </xdr:from>
    <xdr:to>
      <xdr:col>22</xdr:col>
      <xdr:colOff>508001</xdr:colOff>
      <xdr:row>18</xdr:row>
      <xdr:rowOff>47442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17675" y="1847213"/>
          <a:ext cx="3569426" cy="86722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1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17</xdr:col>
      <xdr:colOff>104322</xdr:colOff>
      <xdr:row>19</xdr:row>
      <xdr:rowOff>122011</xdr:rowOff>
    </xdr:from>
    <xdr:to>
      <xdr:col>22</xdr:col>
      <xdr:colOff>517526</xdr:colOff>
      <xdr:row>24</xdr:row>
      <xdr:rowOff>45810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359572" y="3741511"/>
          <a:ext cx="3429454" cy="876299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2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17</xdr:col>
      <xdr:colOff>59418</xdr:colOff>
      <xdr:row>26</xdr:row>
      <xdr:rowOff>0</xdr:rowOff>
    </xdr:from>
    <xdr:to>
      <xdr:col>22</xdr:col>
      <xdr:colOff>530226</xdr:colOff>
      <xdr:row>30</xdr:row>
      <xdr:rowOff>108856</xdr:rowOff>
    </xdr:to>
    <xdr:sp macro="" textlink="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314668" y="4953000"/>
          <a:ext cx="3487058" cy="8708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3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17</xdr:col>
      <xdr:colOff>52160</xdr:colOff>
      <xdr:row>32</xdr:row>
      <xdr:rowOff>14968</xdr:rowOff>
    </xdr:from>
    <xdr:to>
      <xdr:col>22</xdr:col>
      <xdr:colOff>479425</xdr:colOff>
      <xdr:row>36</xdr:row>
      <xdr:rowOff>136524</xdr:rowOff>
    </xdr:to>
    <xdr:sp macro="" textlink="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07410" y="6110968"/>
          <a:ext cx="3443515" cy="88355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4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17</xdr:col>
      <xdr:colOff>44900</xdr:colOff>
      <xdr:row>38</xdr:row>
      <xdr:rowOff>151947</xdr:rowOff>
    </xdr:from>
    <xdr:to>
      <xdr:col>22</xdr:col>
      <xdr:colOff>473075</xdr:colOff>
      <xdr:row>43</xdr:row>
      <xdr:rowOff>86633</xdr:rowOff>
    </xdr:to>
    <xdr:sp macro="" textlink="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300150" y="7390947"/>
          <a:ext cx="3444425" cy="88718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5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24</xdr:col>
      <xdr:colOff>158747</xdr:colOff>
      <xdr:row>38</xdr:row>
      <xdr:rowOff>66675</xdr:rowOff>
    </xdr:from>
    <xdr:to>
      <xdr:col>29</xdr:col>
      <xdr:colOff>358774</xdr:colOff>
      <xdr:row>42</xdr:row>
      <xdr:rowOff>162832</xdr:rowOff>
    </xdr:to>
    <xdr:sp macro="" textlink="">
      <xdr:nvSpPr>
        <xdr:cNvPr id="8" name="Rounded 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636747" y="7305675"/>
          <a:ext cx="3216277" cy="85815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10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23</xdr:col>
      <xdr:colOff>609600</xdr:colOff>
      <xdr:row>20</xdr:row>
      <xdr:rowOff>1812</xdr:rowOff>
    </xdr:from>
    <xdr:to>
      <xdr:col>29</xdr:col>
      <xdr:colOff>355600</xdr:colOff>
      <xdr:row>24</xdr:row>
      <xdr:rowOff>105225</xdr:rowOff>
    </xdr:to>
    <xdr:sp macro="" textlink="">
      <xdr:nvSpPr>
        <xdr:cNvPr id="9" name="Rounded Rectangle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677900" y="3024412"/>
          <a:ext cx="3479800" cy="8146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7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24</xdr:col>
      <xdr:colOff>46715</xdr:colOff>
      <xdr:row>26</xdr:row>
      <xdr:rowOff>14513</xdr:rowOff>
    </xdr:from>
    <xdr:to>
      <xdr:col>29</xdr:col>
      <xdr:colOff>393700</xdr:colOff>
      <xdr:row>30</xdr:row>
      <xdr:rowOff>117926</xdr:rowOff>
    </xdr:to>
    <xdr:sp macro="" textlink="">
      <xdr:nvSpPr>
        <xdr:cNvPr id="10" name="Rounded Rectangle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4524715" y="4967513"/>
          <a:ext cx="3363235" cy="8654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8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endParaRPr lang="en-US" sz="3600">
            <a:solidFill>
              <a:schemeClr val="tx1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115207</xdr:colOff>
      <xdr:row>0</xdr:row>
      <xdr:rowOff>10886</xdr:rowOff>
    </xdr:from>
    <xdr:to>
      <xdr:col>4</xdr:col>
      <xdr:colOff>92075</xdr:colOff>
      <xdr:row>6</xdr:row>
      <xdr:rowOff>100965</xdr:rowOff>
    </xdr:to>
    <xdr:sp macro="" textlink="">
      <xdr:nvSpPr>
        <xdr:cNvPr id="11" name="Left Arrow 2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37507" y="10886"/>
          <a:ext cx="1843768" cy="1156879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24</xdr:col>
      <xdr:colOff>100239</xdr:colOff>
      <xdr:row>32</xdr:row>
      <xdr:rowOff>14970</xdr:rowOff>
    </xdr:from>
    <xdr:to>
      <xdr:col>29</xdr:col>
      <xdr:colOff>361950</xdr:colOff>
      <xdr:row>36</xdr:row>
      <xdr:rowOff>131083</xdr:rowOff>
    </xdr:to>
    <xdr:sp macro="" textlink="">
      <xdr:nvSpPr>
        <xdr:cNvPr id="12" name="Rounded Rectangle 2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78239" y="6110970"/>
          <a:ext cx="3277961" cy="87811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9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23</xdr:col>
      <xdr:colOff>598079</xdr:colOff>
      <xdr:row>13</xdr:row>
      <xdr:rowOff>96250</xdr:rowOff>
    </xdr:from>
    <xdr:to>
      <xdr:col>29</xdr:col>
      <xdr:colOff>330200</xdr:colOff>
      <xdr:row>18</xdr:row>
      <xdr:rowOff>16783</xdr:rowOff>
    </xdr:to>
    <xdr:sp macro="" textlink="">
      <xdr:nvSpPr>
        <xdr:cNvPr id="13" name="Rounded Rectangl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666379" y="1874250"/>
          <a:ext cx="3465921" cy="80953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  <a:latin typeface="Lucida Bright" panose="02040602050505020304" pitchFamily="18" charset="0"/>
            </a:rPr>
            <a:t>Problem</a:t>
          </a:r>
          <a:r>
            <a:rPr lang="en-US" sz="3600" baseline="0">
              <a:solidFill>
                <a:schemeClr val="tx1"/>
              </a:solidFill>
              <a:latin typeface="Lucida Bright" panose="02040602050505020304" pitchFamily="18" charset="0"/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6</a:t>
          </a:r>
          <a:endParaRPr lang="en-US" sz="3600" b="1">
            <a:solidFill>
              <a:schemeClr val="accent2">
                <a:lumMod val="50000"/>
              </a:schemeClr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39</xdr:col>
      <xdr:colOff>472349</xdr:colOff>
      <xdr:row>0</xdr:row>
      <xdr:rowOff>0</xdr:rowOff>
    </xdr:from>
    <xdr:to>
      <xdr:col>47</xdr:col>
      <xdr:colOff>94071</xdr:colOff>
      <xdr:row>0</xdr:row>
      <xdr:rowOff>0</xdr:rowOff>
    </xdr:to>
    <xdr:sp macro="" textlink="">
      <xdr:nvSpPr>
        <xdr:cNvPr id="14" name="Rounded Rectangle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2417949" y="0"/>
          <a:ext cx="4498522" cy="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600">
              <a:solidFill>
                <a:schemeClr val="tx1"/>
              </a:solidFill>
            </a:rPr>
            <a:t>Problem</a:t>
          </a:r>
          <a:r>
            <a:rPr lang="en-US" sz="3600" baseline="0">
              <a:solidFill>
                <a:schemeClr val="tx1"/>
              </a:solidFill>
            </a:rPr>
            <a:t> </a:t>
          </a:r>
          <a:r>
            <a:rPr lang="en-US" sz="3600" b="1" baseline="0">
              <a:solidFill>
                <a:schemeClr val="accent2">
                  <a:lumMod val="50000"/>
                </a:schemeClr>
              </a:solidFill>
            </a:rPr>
            <a:t>9</a:t>
          </a:r>
          <a:endParaRPr lang="en-US" sz="36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577850</xdr:colOff>
      <xdr:row>7</xdr:row>
      <xdr:rowOff>161925</xdr:rowOff>
    </xdr:from>
    <xdr:to>
      <xdr:col>13</xdr:col>
      <xdr:colOff>476250</xdr:colOff>
      <xdr:row>36</xdr:row>
      <xdr:rowOff>187325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B9F07CD-34F3-4BF4-A21E-FCF57EB73669}"/>
            </a:ext>
          </a:extLst>
        </xdr:cNvPr>
        <xdr:cNvSpPr txBox="1"/>
      </xdr:nvSpPr>
      <xdr:spPr>
        <a:xfrm>
          <a:off x="1181100" y="1495425"/>
          <a:ext cx="7137400" cy="554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latin typeface="Lucida Bright" panose="02040602050505020304" pitchFamily="18" charset="0"/>
            </a:rPr>
            <a:t>1. Uniform Distribution</a:t>
          </a:r>
        </a:p>
        <a:p>
          <a:r>
            <a:rPr lang="en-US" sz="2800">
              <a:latin typeface="Lucida Bright" panose="02040602050505020304" pitchFamily="18" charset="0"/>
            </a:rPr>
            <a:t>2. Poisson/Exponential</a:t>
          </a:r>
        </a:p>
        <a:p>
          <a:r>
            <a:rPr lang="en-US" sz="2800">
              <a:latin typeface="Lucida Bright" panose="02040602050505020304" pitchFamily="18" charset="0"/>
            </a:rPr>
            <a:t>    Distribution</a:t>
          </a:r>
        </a:p>
        <a:p>
          <a:r>
            <a:rPr lang="en-US" sz="2800">
              <a:latin typeface="Lucida Bright" panose="02040602050505020304" pitchFamily="18" charset="0"/>
            </a:rPr>
            <a:t>3. Discrete</a:t>
          </a:r>
          <a:r>
            <a:rPr lang="en-US" sz="2800" baseline="0">
              <a:latin typeface="Lucida Bright" panose="02040602050505020304" pitchFamily="18" charset="0"/>
            </a:rPr>
            <a:t> Statistics</a:t>
          </a:r>
        </a:p>
        <a:p>
          <a:r>
            <a:rPr lang="en-US" sz="2800">
              <a:latin typeface="Lucida Bright" panose="02040602050505020304" pitchFamily="18" charset="0"/>
            </a:rPr>
            <a:t>4. Binomial</a:t>
          </a:r>
          <a:r>
            <a:rPr lang="en-US" sz="2800" baseline="0">
              <a:latin typeface="Lucida Bright" panose="02040602050505020304" pitchFamily="18" charset="0"/>
            </a:rPr>
            <a:t> Distribution</a:t>
          </a:r>
          <a:r>
            <a:rPr lang="en-US" sz="2800">
              <a:latin typeface="Lucida Bright" panose="02040602050505020304" pitchFamily="18" charset="0"/>
            </a:rPr>
            <a:t> </a:t>
          </a:r>
        </a:p>
        <a:p>
          <a:r>
            <a:rPr lang="en-US" sz="2800">
              <a:latin typeface="Lucida Bright" panose="02040602050505020304" pitchFamily="18" charset="0"/>
            </a:rPr>
            <a:t>5. Permutations</a:t>
          </a:r>
        </a:p>
        <a:p>
          <a:r>
            <a:rPr lang="en-US" sz="2800">
              <a:latin typeface="Lucida Bright" panose="02040602050505020304" pitchFamily="18" charset="0"/>
            </a:rPr>
            <a:t>6. Combination</a:t>
          </a:r>
        </a:p>
        <a:p>
          <a:r>
            <a:rPr lang="en-US" sz="2800">
              <a:latin typeface="Lucida Bright" panose="02040602050505020304" pitchFamily="18" charset="0"/>
            </a:rPr>
            <a:t>7. Rules</a:t>
          </a:r>
          <a:r>
            <a:rPr lang="en-US" sz="2800" baseline="0">
              <a:latin typeface="Lucida Bright" panose="02040602050505020304" pitchFamily="18" charset="0"/>
            </a:rPr>
            <a:t> of Probability</a:t>
          </a:r>
        </a:p>
        <a:p>
          <a:r>
            <a:rPr lang="en-US" sz="2800">
              <a:latin typeface="Lucida Bright" panose="02040602050505020304" pitchFamily="18" charset="0"/>
            </a:rPr>
            <a:t>8. Conditional</a:t>
          </a:r>
          <a:r>
            <a:rPr lang="en-US" sz="2800" baseline="0">
              <a:latin typeface="Lucida Bright" panose="02040602050505020304" pitchFamily="18" charset="0"/>
            </a:rPr>
            <a:t> Probability</a:t>
          </a:r>
          <a:endParaRPr lang="en-US" sz="2800">
            <a:latin typeface="Lucida Bright" panose="02040602050505020304" pitchFamily="18" charset="0"/>
          </a:endParaRPr>
        </a:p>
        <a:p>
          <a:r>
            <a:rPr lang="en-US" sz="2800">
              <a:latin typeface="Lucida Bright" panose="02040602050505020304" pitchFamily="18" charset="0"/>
            </a:rPr>
            <a:t>9. Normal Distribution (one critical Value)</a:t>
          </a:r>
        </a:p>
        <a:p>
          <a:r>
            <a:rPr lang="en-US" sz="2800">
              <a:latin typeface="Lucida Bright" panose="02040602050505020304" pitchFamily="18" charset="0"/>
            </a:rPr>
            <a:t>10. Normal Distribution (two critical values)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148591</xdr:colOff>
      <xdr:row>2</xdr:row>
      <xdr:rowOff>43543</xdr:rowOff>
    </xdr:from>
    <xdr:to>
      <xdr:col>12</xdr:col>
      <xdr:colOff>60960</xdr:colOff>
      <xdr:row>6</xdr:row>
      <xdr:rowOff>119743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F6B230A-9BA3-4002-A7AC-068273A647AF}"/>
            </a:ext>
          </a:extLst>
        </xdr:cNvPr>
        <xdr:cNvSpPr/>
      </xdr:nvSpPr>
      <xdr:spPr>
        <a:xfrm>
          <a:off x="3930016" y="424543"/>
          <a:ext cx="6465569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1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1</xdr:col>
      <xdr:colOff>420912</xdr:colOff>
      <xdr:row>10</xdr:row>
      <xdr:rowOff>111761</xdr:rowOff>
    </xdr:from>
    <xdr:to>
      <xdr:col>9</xdr:col>
      <xdr:colOff>920750</xdr:colOff>
      <xdr:row>15</xdr:row>
      <xdr:rowOff>31751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252675-4557-4C68-86F2-41FCDAF19E94}"/>
            </a:ext>
          </a:extLst>
        </xdr:cNvPr>
        <xdr:cNvSpPr txBox="1"/>
      </xdr:nvSpPr>
      <xdr:spPr>
        <a:xfrm>
          <a:off x="1024162" y="2016761"/>
          <a:ext cx="7056213" cy="951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Calculate the following value of</a:t>
          </a:r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  <a:ea typeface="Cambria" panose="02040503050406030204" pitchFamily="18" charset="0"/>
            </a:rPr>
            <a:t> P(64≤ x ≤67)</a:t>
          </a:r>
        </a:p>
        <a:p>
          <a:endParaRPr lang="en-US" sz="2400" b="0" baseline="0">
            <a:solidFill>
              <a:srgbClr val="002060"/>
            </a:solidFill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</xdr:col>
      <xdr:colOff>306978</xdr:colOff>
      <xdr:row>1</xdr:row>
      <xdr:rowOff>161108</xdr:rowOff>
    </xdr:from>
    <xdr:to>
      <xdr:col>2</xdr:col>
      <xdr:colOff>1088570</xdr:colOff>
      <xdr:row>7</xdr:row>
      <xdr:rowOff>174170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C7E90-496C-40B7-BA44-2BB918D8D95F}"/>
            </a:ext>
          </a:extLst>
        </xdr:cNvPr>
        <xdr:cNvSpPr/>
      </xdr:nvSpPr>
      <xdr:spPr>
        <a:xfrm>
          <a:off x="927464" y="346165"/>
          <a:ext cx="1423849" cy="1123405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12</xdr:col>
      <xdr:colOff>236763</xdr:colOff>
      <xdr:row>8</xdr:row>
      <xdr:rowOff>67492</xdr:rowOff>
    </xdr:from>
    <xdr:to>
      <xdr:col>12</xdr:col>
      <xdr:colOff>236763</xdr:colOff>
      <xdr:row>41</xdr:row>
      <xdr:rowOff>6532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3A1991A-179E-45D7-A3E9-53012CE43B23}"/>
            </a:ext>
          </a:extLst>
        </xdr:cNvPr>
        <xdr:cNvCxnSpPr/>
      </xdr:nvCxnSpPr>
      <xdr:spPr>
        <a:xfrm flipH="1">
          <a:off x="10861220" y="1547949"/>
          <a:ext cx="0" cy="985592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415018</xdr:colOff>
      <xdr:row>2</xdr:row>
      <xdr:rowOff>92982</xdr:rowOff>
    </xdr:from>
    <xdr:to>
      <xdr:col>17</xdr:col>
      <xdr:colOff>290012</xdr:colOff>
      <xdr:row>6</xdr:row>
      <xdr:rowOff>62955</xdr:rowOff>
    </xdr:to>
    <xdr:sp macro="" textlink="">
      <xdr:nvSpPr>
        <xdr:cNvPr id="6" name="Rounded Rectangle 6">
          <a:extLst>
            <a:ext uri="{FF2B5EF4-FFF2-40B4-BE49-F238E27FC236}">
              <a16:creationId xmlns:a16="http://schemas.microsoft.com/office/drawing/2014/main" id="{B8EAB037-577F-4ECC-BAF9-9A3B8FF6A5B9}"/>
            </a:ext>
          </a:extLst>
        </xdr:cNvPr>
        <xdr:cNvSpPr/>
      </xdr:nvSpPr>
      <xdr:spPr>
        <a:xfrm>
          <a:off x="10770054" y="473982"/>
          <a:ext cx="3576137" cy="73197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5</xdr:col>
      <xdr:colOff>54429</xdr:colOff>
      <xdr:row>23</xdr:row>
      <xdr:rowOff>141515</xdr:rowOff>
    </xdr:from>
    <xdr:to>
      <xdr:col>10</xdr:col>
      <xdr:colOff>250372</xdr:colOff>
      <xdr:row>23</xdr:row>
      <xdr:rowOff>152400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7C3B7C-4422-4AFA-9E8D-5EAF9E5F15EC}"/>
            </a:ext>
          </a:extLst>
        </xdr:cNvPr>
        <xdr:cNvCxnSpPr/>
      </xdr:nvCxnSpPr>
      <xdr:spPr>
        <a:xfrm>
          <a:off x="3929743" y="7522029"/>
          <a:ext cx="4724400" cy="108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</xdr:colOff>
      <xdr:row>17</xdr:row>
      <xdr:rowOff>43542</xdr:rowOff>
    </xdr:from>
    <xdr:to>
      <xdr:col>5</xdr:col>
      <xdr:colOff>65314</xdr:colOff>
      <xdr:row>23</xdr:row>
      <xdr:rowOff>130629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147FC2C-8159-4F2E-864D-9B7758682D1D}"/>
            </a:ext>
          </a:extLst>
        </xdr:cNvPr>
        <xdr:cNvCxnSpPr/>
      </xdr:nvCxnSpPr>
      <xdr:spPr>
        <a:xfrm flipV="1">
          <a:off x="3940628" y="5606142"/>
          <a:ext cx="0" cy="1905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283028</xdr:colOff>
      <xdr:row>20</xdr:row>
      <xdr:rowOff>141514</xdr:rowOff>
    </xdr:from>
    <xdr:to>
      <xdr:col>9</xdr:col>
      <xdr:colOff>272142</xdr:colOff>
      <xdr:row>23</xdr:row>
      <xdr:rowOff>130629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F3CBE03-DD5C-473B-935B-5BE895D2E979}"/>
            </a:ext>
          </a:extLst>
        </xdr:cNvPr>
        <xdr:cNvSpPr/>
      </xdr:nvSpPr>
      <xdr:spPr>
        <a:xfrm>
          <a:off x="4158342" y="6596743"/>
          <a:ext cx="3516086" cy="914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21772</xdr:colOff>
      <xdr:row>24</xdr:row>
      <xdr:rowOff>65314</xdr:rowOff>
    </xdr:from>
    <xdr:to>
      <xdr:col>5</xdr:col>
      <xdr:colOff>674915</xdr:colOff>
      <xdr:row>25</xdr:row>
      <xdr:rowOff>206829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CCC5C93-1EE9-44F4-999A-44A974A37544}"/>
            </a:ext>
          </a:extLst>
        </xdr:cNvPr>
        <xdr:cNvSpPr txBox="1"/>
      </xdr:nvSpPr>
      <xdr:spPr>
        <a:xfrm>
          <a:off x="3897086" y="7761514"/>
          <a:ext cx="653143" cy="326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solidFill>
                <a:srgbClr val="FF0000"/>
              </a:solidFill>
              <a:latin typeface="Lucida Bright" panose="02040602050505020304" pitchFamily="18" charset="0"/>
            </a:rPr>
            <a:t>62</a:t>
          </a:r>
        </a:p>
      </xdr:txBody>
    </xdr:sp>
    <xdr:clientData/>
  </xdr:twoCellAnchor>
  <xdr:twoCellAnchor>
    <xdr:from>
      <xdr:col>8</xdr:col>
      <xdr:colOff>250371</xdr:colOff>
      <xdr:row>24</xdr:row>
      <xdr:rowOff>97971</xdr:rowOff>
    </xdr:from>
    <xdr:to>
      <xdr:col>9</xdr:col>
      <xdr:colOff>566057</xdr:colOff>
      <xdr:row>25</xdr:row>
      <xdr:rowOff>239486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A110545-3631-4996-B4EE-229704793231}"/>
            </a:ext>
          </a:extLst>
        </xdr:cNvPr>
        <xdr:cNvSpPr txBox="1"/>
      </xdr:nvSpPr>
      <xdr:spPr>
        <a:xfrm>
          <a:off x="7315200" y="7794171"/>
          <a:ext cx="653143" cy="326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>
              <a:latin typeface="Lucida Bright" panose="02040602050505020304" pitchFamily="18" charset="0"/>
            </a:rPr>
            <a:t>82</a:t>
          </a:r>
        </a:p>
      </xdr:txBody>
    </xdr:sp>
    <xdr:clientData/>
  </xdr:twoCellAnchor>
  <xdr:twoCellAnchor>
    <xdr:from>
      <xdr:col>3</xdr:col>
      <xdr:colOff>664029</xdr:colOff>
      <xdr:row>16</xdr:row>
      <xdr:rowOff>239486</xdr:rowOff>
    </xdr:from>
    <xdr:to>
      <xdr:col>4</xdr:col>
      <xdr:colOff>587829</xdr:colOff>
      <xdr:row>17</xdr:row>
      <xdr:rowOff>283029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E68E540-9AB7-42B1-A907-55BD00DB6A79}"/>
            </a:ext>
          </a:extLst>
        </xdr:cNvPr>
        <xdr:cNvSpPr txBox="1"/>
      </xdr:nvSpPr>
      <xdr:spPr>
        <a:xfrm>
          <a:off x="3189515" y="5519057"/>
          <a:ext cx="653143" cy="3265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>
              <a:latin typeface="Lucida Bright" panose="02040602050505020304" pitchFamily="18" charset="0"/>
            </a:rPr>
            <a:t>f(x)</a:t>
          </a:r>
        </a:p>
      </xdr:txBody>
    </xdr:sp>
    <xdr:clientData/>
  </xdr:twoCellAnchor>
  <xdr:twoCellAnchor>
    <xdr:from>
      <xdr:col>1</xdr:col>
      <xdr:colOff>15874</xdr:colOff>
      <xdr:row>9</xdr:row>
      <xdr:rowOff>95250</xdr:rowOff>
    </xdr:from>
    <xdr:to>
      <xdr:col>11</xdr:col>
      <xdr:colOff>158750</xdr:colOff>
      <xdr:row>17</xdr:row>
      <xdr:rowOff>63499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0E1A467-A77E-ED40-E49E-E88EDCCE62C4}"/>
            </a:ext>
          </a:extLst>
        </xdr:cNvPr>
        <xdr:cNvSpPr/>
      </xdr:nvSpPr>
      <xdr:spPr>
        <a:xfrm>
          <a:off x="619124" y="1809750"/>
          <a:ext cx="8731251" cy="1666874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460375</xdr:colOff>
      <xdr:row>8</xdr:row>
      <xdr:rowOff>142875</xdr:rowOff>
    </xdr:from>
    <xdr:to>
      <xdr:col>15</xdr:col>
      <xdr:colOff>555625</xdr:colOff>
      <xdr:row>12</xdr:row>
      <xdr:rowOff>15875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D9593C9-618F-782C-3CEC-9D7B6DBBB405}"/>
            </a:ext>
          </a:extLst>
        </xdr:cNvPr>
        <xdr:cNvSpPr txBox="1"/>
      </xdr:nvSpPr>
      <xdr:spPr>
        <a:xfrm>
          <a:off x="11874500" y="1666875"/>
          <a:ext cx="22066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latin typeface="Lucida Bright" panose="02040602050505020304" pitchFamily="18" charset="0"/>
            </a:rPr>
            <a:t>82-62 = 20</a:t>
          </a:r>
        </a:p>
      </xdr:txBody>
    </xdr:sp>
    <xdr:clientData/>
  </xdr:twoCellAnchor>
  <xdr:twoCellAnchor>
    <xdr:from>
      <xdr:col>13</xdr:col>
      <xdr:colOff>428625</xdr:colOff>
      <xdr:row>15</xdr:row>
      <xdr:rowOff>15875</xdr:rowOff>
    </xdr:from>
    <xdr:to>
      <xdr:col>15</xdr:col>
      <xdr:colOff>523875</xdr:colOff>
      <xdr:row>18</xdr:row>
      <xdr:rowOff>47625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BF2E3B1-D677-4171-B951-95B83DB55B34}"/>
            </a:ext>
          </a:extLst>
        </xdr:cNvPr>
        <xdr:cNvSpPr txBox="1"/>
      </xdr:nvSpPr>
      <xdr:spPr>
        <a:xfrm>
          <a:off x="11842750" y="2952750"/>
          <a:ext cx="220662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latin typeface="Lucida Bright" panose="02040602050505020304" pitchFamily="18" charset="0"/>
            </a:rPr>
            <a:t>1/20 = 20</a:t>
          </a:r>
        </a:p>
      </xdr:txBody>
    </xdr:sp>
    <xdr:clientData/>
  </xdr:twoCellAnchor>
  <xdr:twoCellAnchor>
    <xdr:from>
      <xdr:col>13</xdr:col>
      <xdr:colOff>460375</xdr:colOff>
      <xdr:row>19</xdr:row>
      <xdr:rowOff>254001</xdr:rowOff>
    </xdr:from>
    <xdr:to>
      <xdr:col>15</xdr:col>
      <xdr:colOff>555625</xdr:colOff>
      <xdr:row>22</xdr:row>
      <xdr:rowOff>15876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0772E25-336F-4C53-B361-E9ABEC47A04F}"/>
            </a:ext>
          </a:extLst>
        </xdr:cNvPr>
        <xdr:cNvSpPr txBox="1"/>
      </xdr:nvSpPr>
      <xdr:spPr>
        <a:xfrm>
          <a:off x="11874500" y="4270376"/>
          <a:ext cx="2206625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latin typeface="Lucida Bright" panose="02040602050505020304" pitchFamily="18" charset="0"/>
            </a:rPr>
            <a:t>67 - 64</a:t>
          </a:r>
          <a:r>
            <a:rPr lang="en-US" sz="2800" baseline="0">
              <a:latin typeface="Lucida Bright" panose="02040602050505020304" pitchFamily="18" charset="0"/>
            </a:rPr>
            <a:t> = 3</a:t>
          </a:r>
          <a:endParaRPr lang="en-US" sz="280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13</xdr:col>
      <xdr:colOff>365125</xdr:colOff>
      <xdr:row>24</xdr:row>
      <xdr:rowOff>0</xdr:rowOff>
    </xdr:from>
    <xdr:to>
      <xdr:col>15</xdr:col>
      <xdr:colOff>460375</xdr:colOff>
      <xdr:row>26</xdr:row>
      <xdr:rowOff>111125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436F7A6-2544-4BF3-83F8-E3647EAA83DA}"/>
            </a:ext>
          </a:extLst>
        </xdr:cNvPr>
        <xdr:cNvSpPr txBox="1"/>
      </xdr:nvSpPr>
      <xdr:spPr>
        <a:xfrm>
          <a:off x="11779250" y="5556250"/>
          <a:ext cx="2206625" cy="65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latin typeface="Lucida Bright" panose="02040602050505020304" pitchFamily="18" charset="0"/>
            </a:rPr>
            <a:t>P=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213362</xdr:colOff>
      <xdr:row>2</xdr:row>
      <xdr:rowOff>26125</xdr:rowOff>
    </xdr:from>
    <xdr:to>
      <xdr:col>11</xdr:col>
      <xdr:colOff>136072</xdr:colOff>
      <xdr:row>6</xdr:row>
      <xdr:rowOff>163286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97433" y="407125"/>
          <a:ext cx="5800996" cy="899161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2</a:t>
          </a:r>
          <a:r>
            <a:rPr lang="en-US" sz="3200" b="0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0</xdr:col>
      <xdr:colOff>349884</xdr:colOff>
      <xdr:row>10</xdr:row>
      <xdr:rowOff>140064</xdr:rowOff>
    </xdr:from>
    <xdr:to>
      <xdr:col>8</xdr:col>
      <xdr:colOff>348342</xdr:colOff>
      <xdr:row>32</xdr:row>
      <xdr:rowOff>136072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49884" y="2045064"/>
          <a:ext cx="7128601" cy="44047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</a:rPr>
            <a:t>Givens: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l-GR" sz="2400" baseline="0">
              <a:latin typeface="Calibri" panose="020F0502020204030204" pitchFamily="34" charset="0"/>
              <a:cs typeface="Calibri" panose="020F0502020204030204" pitchFamily="34" charset="0"/>
            </a:rPr>
            <a:t>μ</a:t>
          </a:r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 = </a:t>
          </a:r>
          <a:r>
            <a:rPr lang="en-US" sz="2400" baseline="0">
              <a:solidFill>
                <a:srgbClr val="FF0000"/>
              </a:solidFill>
              <a:latin typeface="Lucida Bright" panose="02040602050505020304" pitchFamily="18" charset="0"/>
              <a:cs typeface="Calibri" panose="020F0502020204030204" pitchFamily="34" charset="0"/>
            </a:rPr>
            <a:t>2 </a:t>
          </a:r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per hour following the Poisson Distribution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Calculate: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a) P(1)</a:t>
          </a:r>
        </a:p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b) P(0)</a:t>
          </a:r>
        </a:p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c) P</a:t>
          </a:r>
          <a:r>
            <a:rPr lang="en-US" sz="2400" baseline="0">
              <a:solidFill>
                <a:srgbClr val="FF0000"/>
              </a:solidFill>
              <a:latin typeface="Lucida Bright" panose="02040602050505020304" pitchFamily="18" charset="0"/>
              <a:cs typeface="Calibri" panose="020F0502020204030204" pitchFamily="34" charset="0"/>
            </a:rPr>
            <a:t> ≤</a:t>
          </a:r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5</a:t>
          </a:r>
        </a:p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(all in an hour)</a:t>
          </a:r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2</xdr:col>
      <xdr:colOff>200299</xdr:colOff>
      <xdr:row>1</xdr:row>
      <xdr:rowOff>100149</xdr:rowOff>
    </xdr:from>
    <xdr:to>
      <xdr:col>3</xdr:col>
      <xdr:colOff>365760</xdr:colOff>
      <xdr:row>7</xdr:row>
      <xdr:rowOff>137160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29024" y="290649"/>
          <a:ext cx="1394186" cy="118001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296636</xdr:colOff>
      <xdr:row>9</xdr:row>
      <xdr:rowOff>86542</xdr:rowOff>
    </xdr:from>
    <xdr:to>
      <xdr:col>10</xdr:col>
      <xdr:colOff>296636</xdr:colOff>
      <xdr:row>59</xdr:row>
      <xdr:rowOff>25582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9399815" y="1801042"/>
          <a:ext cx="0" cy="11042469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802821</xdr:colOff>
      <xdr:row>2</xdr:row>
      <xdr:rowOff>95249</xdr:rowOff>
    </xdr:from>
    <xdr:to>
      <xdr:col>16</xdr:col>
      <xdr:colOff>943155</xdr:colOff>
      <xdr:row>6</xdr:row>
      <xdr:rowOff>122464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0191750" y="476249"/>
          <a:ext cx="3582941" cy="789215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31750</xdr:colOff>
      <xdr:row>8</xdr:row>
      <xdr:rowOff>117928</xdr:rowOff>
    </xdr:from>
    <xdr:to>
      <xdr:col>8</xdr:col>
      <xdr:colOff>834571</xdr:colOff>
      <xdr:row>32</xdr:row>
      <xdr:rowOff>306161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72F3777-27D7-4DDB-B3E9-764C321A0D40}"/>
            </a:ext>
          </a:extLst>
        </xdr:cNvPr>
        <xdr:cNvSpPr/>
      </xdr:nvSpPr>
      <xdr:spPr>
        <a:xfrm>
          <a:off x="31750" y="1641928"/>
          <a:ext cx="7930696" cy="4982483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494392</xdr:colOff>
      <xdr:row>10</xdr:row>
      <xdr:rowOff>9071</xdr:rowOff>
    </xdr:from>
    <xdr:to>
      <xdr:col>14</xdr:col>
      <xdr:colOff>290285</xdr:colOff>
      <xdr:row>12</xdr:row>
      <xdr:rowOff>158750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D878117-57CC-4086-8DE2-2F2CAF7CF178}"/>
            </a:ext>
          </a:extLst>
        </xdr:cNvPr>
        <xdr:cNvSpPr txBox="1"/>
      </xdr:nvSpPr>
      <xdr:spPr>
        <a:xfrm>
          <a:off x="10892517" y="1914071"/>
          <a:ext cx="1827893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a) P(1)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12</xdr:col>
      <xdr:colOff>471714</xdr:colOff>
      <xdr:row>14</xdr:row>
      <xdr:rowOff>165554</xdr:rowOff>
    </xdr:from>
    <xdr:to>
      <xdr:col>14</xdr:col>
      <xdr:colOff>281215</xdr:colOff>
      <xdr:row>17</xdr:row>
      <xdr:rowOff>124733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1400C31-053E-4B9A-A19A-F04EFAF573BF}"/>
            </a:ext>
          </a:extLst>
        </xdr:cNvPr>
        <xdr:cNvSpPr txBox="1"/>
      </xdr:nvSpPr>
      <xdr:spPr>
        <a:xfrm>
          <a:off x="10869839" y="2832554"/>
          <a:ext cx="1841501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b) P(0)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12</xdr:col>
      <xdr:colOff>501198</xdr:colOff>
      <xdr:row>20</xdr:row>
      <xdr:rowOff>104320</xdr:rowOff>
    </xdr:from>
    <xdr:to>
      <xdr:col>14</xdr:col>
      <xdr:colOff>283483</xdr:colOff>
      <xdr:row>23</xdr:row>
      <xdr:rowOff>65767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C2E7A9F-1FCE-42FC-A351-BA15C2856D6F}"/>
            </a:ext>
          </a:extLst>
        </xdr:cNvPr>
        <xdr:cNvSpPr txBox="1"/>
      </xdr:nvSpPr>
      <xdr:spPr>
        <a:xfrm>
          <a:off x="10899323" y="3914320"/>
          <a:ext cx="1814285" cy="5329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c) P(≤5)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571500</xdr:colOff>
      <xdr:row>24</xdr:row>
      <xdr:rowOff>47625</xdr:rowOff>
    </xdr:from>
    <xdr:to>
      <xdr:col>16</xdr:col>
      <xdr:colOff>968374</xdr:colOff>
      <xdr:row>26</xdr:row>
      <xdr:rowOff>113393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864FCFE-B0BA-4386-9C2C-1416F32E4AAB}"/>
            </a:ext>
          </a:extLst>
        </xdr:cNvPr>
        <xdr:cNvSpPr txBox="1"/>
      </xdr:nvSpPr>
      <xdr:spPr>
        <a:xfrm>
          <a:off x="13001625" y="4730750"/>
          <a:ext cx="1809749" cy="557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(0)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587830</xdr:colOff>
      <xdr:row>28</xdr:row>
      <xdr:rowOff>29935</xdr:rowOff>
    </xdr:from>
    <xdr:to>
      <xdr:col>16</xdr:col>
      <xdr:colOff>984704</xdr:colOff>
      <xdr:row>30</xdr:row>
      <xdr:rowOff>179614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89B48FC-D03B-8C91-E68D-02BC215ED926}"/>
            </a:ext>
          </a:extLst>
        </xdr:cNvPr>
        <xdr:cNvSpPr txBox="1"/>
      </xdr:nvSpPr>
      <xdr:spPr>
        <a:xfrm>
          <a:off x="13017955" y="5586185"/>
          <a:ext cx="1809749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(1)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557893</xdr:colOff>
      <xdr:row>31</xdr:row>
      <xdr:rowOff>188232</xdr:rowOff>
    </xdr:from>
    <xdr:to>
      <xdr:col>16</xdr:col>
      <xdr:colOff>954767</xdr:colOff>
      <xdr:row>33</xdr:row>
      <xdr:rowOff>158750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1FFC912-FFCB-477C-AD22-88F31E58A62B}"/>
            </a:ext>
          </a:extLst>
        </xdr:cNvPr>
        <xdr:cNvSpPr txBox="1"/>
      </xdr:nvSpPr>
      <xdr:spPr>
        <a:xfrm>
          <a:off x="12988018" y="6315982"/>
          <a:ext cx="1809749" cy="526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(2)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583293</xdr:colOff>
      <xdr:row>34</xdr:row>
      <xdr:rowOff>150132</xdr:rowOff>
    </xdr:from>
    <xdr:to>
      <xdr:col>16</xdr:col>
      <xdr:colOff>980167</xdr:colOff>
      <xdr:row>36</xdr:row>
      <xdr:rowOff>111125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44C75DC-48C2-116E-1D62-869C96DDD62D}"/>
            </a:ext>
          </a:extLst>
        </xdr:cNvPr>
        <xdr:cNvSpPr txBox="1"/>
      </xdr:nvSpPr>
      <xdr:spPr>
        <a:xfrm>
          <a:off x="13013418" y="7103382"/>
          <a:ext cx="1809749" cy="4689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(3)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555625</xdr:colOff>
      <xdr:row>37</xdr:row>
      <xdr:rowOff>158750</xdr:rowOff>
    </xdr:from>
    <xdr:to>
      <xdr:col>16</xdr:col>
      <xdr:colOff>904875</xdr:colOff>
      <xdr:row>39</xdr:row>
      <xdr:rowOff>240393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05EE7FB-9A99-41AF-B243-904B88D1F841}"/>
            </a:ext>
          </a:extLst>
        </xdr:cNvPr>
        <xdr:cNvSpPr txBox="1"/>
      </xdr:nvSpPr>
      <xdr:spPr>
        <a:xfrm>
          <a:off x="12985750" y="7842250"/>
          <a:ext cx="1762125" cy="542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(4)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533400</xdr:colOff>
      <xdr:row>40</xdr:row>
      <xdr:rowOff>184150</xdr:rowOff>
    </xdr:from>
    <xdr:to>
      <xdr:col>16</xdr:col>
      <xdr:colOff>930274</xdr:colOff>
      <xdr:row>42</xdr:row>
      <xdr:rowOff>234043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2DC22F1-9968-4328-B206-FA7C91CCC895}"/>
            </a:ext>
          </a:extLst>
        </xdr:cNvPr>
        <xdr:cNvSpPr txBox="1"/>
      </xdr:nvSpPr>
      <xdr:spPr>
        <a:xfrm>
          <a:off x="12963525" y="8740775"/>
          <a:ext cx="1809749" cy="526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(5)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190500</xdr:colOff>
      <xdr:row>43</xdr:row>
      <xdr:rowOff>222250</xdr:rowOff>
    </xdr:from>
    <xdr:to>
      <xdr:col>19</xdr:col>
      <xdr:colOff>460375</xdr:colOff>
      <xdr:row>43</xdr:row>
      <xdr:rowOff>222250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6945BF02-D89A-AE75-E535-A349D3E03979}"/>
            </a:ext>
          </a:extLst>
        </xdr:cNvPr>
        <xdr:cNvCxnSpPr/>
      </xdr:nvCxnSpPr>
      <xdr:spPr>
        <a:xfrm flipV="1">
          <a:off x="12620625" y="9398000"/>
          <a:ext cx="4111625" cy="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444500</xdr:colOff>
      <xdr:row>45</xdr:row>
      <xdr:rowOff>1</xdr:rowOff>
    </xdr:from>
    <xdr:to>
      <xdr:col>16</xdr:col>
      <xdr:colOff>841374</xdr:colOff>
      <xdr:row>47</xdr:row>
      <xdr:rowOff>31751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2E1B584-8B05-40A6-B066-082E35EDA4F9}"/>
            </a:ext>
          </a:extLst>
        </xdr:cNvPr>
        <xdr:cNvSpPr txBox="1"/>
      </xdr:nvSpPr>
      <xdr:spPr>
        <a:xfrm>
          <a:off x="12874625" y="9747251"/>
          <a:ext cx="1809749" cy="53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Sum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254000</xdr:colOff>
      <xdr:row>47</xdr:row>
      <xdr:rowOff>206375</xdr:rowOff>
    </xdr:from>
    <xdr:to>
      <xdr:col>19</xdr:col>
      <xdr:colOff>523875</xdr:colOff>
      <xdr:row>47</xdr:row>
      <xdr:rowOff>206375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FDC88C7C-C139-459B-AF0A-FC8437E3DDDA}"/>
            </a:ext>
          </a:extLst>
        </xdr:cNvPr>
        <xdr:cNvCxnSpPr/>
      </xdr:nvCxnSpPr>
      <xdr:spPr>
        <a:xfrm flipV="1">
          <a:off x="12684125" y="10461625"/>
          <a:ext cx="4111625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407127</xdr:colOff>
      <xdr:row>2</xdr:row>
      <xdr:rowOff>97972</xdr:rowOff>
    </xdr:from>
    <xdr:to>
      <xdr:col>9</xdr:col>
      <xdr:colOff>734786</xdr:colOff>
      <xdr:row>6</xdr:row>
      <xdr:rowOff>174172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70020" y="478972"/>
          <a:ext cx="533508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0">
              <a:solidFill>
                <a:srgbClr val="FF0000"/>
              </a:solidFill>
              <a:latin typeface="Lucida Bright" panose="02040602050505020304" pitchFamily="18" charset="0"/>
            </a:rPr>
            <a:t>4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 </a:t>
          </a:r>
        </a:p>
      </xdr:txBody>
    </xdr:sp>
    <xdr:clientData/>
  </xdr:twoCellAnchor>
  <xdr:twoCellAnchor>
    <xdr:from>
      <xdr:col>1</xdr:col>
      <xdr:colOff>27579</xdr:colOff>
      <xdr:row>1</xdr:row>
      <xdr:rowOff>25945</xdr:rowOff>
    </xdr:from>
    <xdr:to>
      <xdr:col>2</xdr:col>
      <xdr:colOff>1224642</xdr:colOff>
      <xdr:row>7</xdr:row>
      <xdr:rowOff>182336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39900" y="216445"/>
          <a:ext cx="1822992" cy="129939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0</xdr:col>
      <xdr:colOff>457199</xdr:colOff>
      <xdr:row>11</xdr:row>
      <xdr:rowOff>68036</xdr:rowOff>
    </xdr:from>
    <xdr:to>
      <xdr:col>10</xdr:col>
      <xdr:colOff>419100</xdr:colOff>
      <xdr:row>26</xdr:row>
      <xdr:rowOff>13607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57199" y="2163536"/>
          <a:ext cx="8411937" cy="3741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Given the following:</a:t>
          </a:r>
        </a:p>
        <a:p>
          <a:endParaRPr lang="en-US" sz="2400" b="0" baseline="0">
            <a:solidFill>
              <a:srgbClr val="002060"/>
            </a:solidFill>
            <a:latin typeface="Lucida Bright" panose="02040602050505020304" pitchFamily="18" charset="0"/>
          </a:endParaRPr>
        </a:p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P(S) = 65%</a:t>
          </a:r>
        </a:p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n = 7</a:t>
          </a:r>
        </a:p>
        <a:p>
          <a:endParaRPr lang="en-US" sz="2400" b="0" baseline="0">
            <a:solidFill>
              <a:srgbClr val="002060"/>
            </a:solidFill>
            <a:latin typeface="Lucida Bright" panose="02040602050505020304" pitchFamily="18" charset="0"/>
          </a:endParaRPr>
        </a:p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a) Probability of exactly 3 S</a:t>
          </a:r>
        </a:p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b) Probability of 4 or more S</a:t>
          </a:r>
        </a:p>
        <a:p>
          <a:endParaRPr lang="en-US" sz="2400" b="0" baseline="0">
            <a:solidFill>
              <a:srgbClr val="002060"/>
            </a:solidFill>
            <a:latin typeface="Lucida Bright" panose="02040602050505020304" pitchFamily="18" charset="0"/>
          </a:endParaRPr>
        </a:p>
        <a:p>
          <a:r>
            <a:rPr lang="en-US" sz="2400" b="0" baseline="0">
              <a:solidFill>
                <a:srgbClr val="002060"/>
              </a:solidFill>
              <a:latin typeface="Lucida Bright" panose="02040602050505020304" pitchFamily="18" charset="0"/>
            </a:rPr>
            <a:t>S =  Success</a:t>
          </a:r>
        </a:p>
      </xdr:txBody>
    </xdr:sp>
    <xdr:clientData/>
  </xdr:twoCellAnchor>
  <xdr:twoCellAnchor>
    <xdr:from>
      <xdr:col>12</xdr:col>
      <xdr:colOff>557892</xdr:colOff>
      <xdr:row>2</xdr:row>
      <xdr:rowOff>138793</xdr:rowOff>
    </xdr:from>
    <xdr:to>
      <xdr:col>15</xdr:col>
      <xdr:colOff>1009831</xdr:colOff>
      <xdr:row>7</xdr:row>
      <xdr:rowOff>24493</xdr:rowOff>
    </xdr:to>
    <xdr:sp macro="" textlink="">
      <xdr:nvSpPr>
        <xdr:cNvPr id="14" name="Rounded 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763249" y="519793"/>
          <a:ext cx="3241403" cy="838200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11</xdr:col>
      <xdr:colOff>40821</xdr:colOff>
      <xdr:row>6</xdr:row>
      <xdr:rowOff>13606</xdr:rowOff>
    </xdr:from>
    <xdr:to>
      <xdr:col>11</xdr:col>
      <xdr:colOff>40822</xdr:colOff>
      <xdr:row>34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A6C19FD-4825-4FF1-A5D4-E04171C32777}"/>
            </a:ext>
          </a:extLst>
        </xdr:cNvPr>
        <xdr:cNvCxnSpPr/>
      </xdr:nvCxnSpPr>
      <xdr:spPr>
        <a:xfrm flipH="1">
          <a:off x="9470571" y="1156606"/>
          <a:ext cx="1" cy="693964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231319</xdr:colOff>
      <xdr:row>9</xdr:row>
      <xdr:rowOff>149680</xdr:rowOff>
    </xdr:from>
    <xdr:to>
      <xdr:col>10</xdr:col>
      <xdr:colOff>530676</xdr:colOff>
      <xdr:row>28</xdr:row>
      <xdr:rowOff>163286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1CE370D-4757-4B5D-88FB-90B7084B5E47}"/>
            </a:ext>
          </a:extLst>
        </xdr:cNvPr>
        <xdr:cNvSpPr/>
      </xdr:nvSpPr>
      <xdr:spPr>
        <a:xfrm>
          <a:off x="231319" y="1864180"/>
          <a:ext cx="8749393" cy="4571999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526143</xdr:colOff>
      <xdr:row>13</xdr:row>
      <xdr:rowOff>274410</xdr:rowOff>
    </xdr:from>
    <xdr:to>
      <xdr:col>14</xdr:col>
      <xdr:colOff>108857</xdr:colOff>
      <xdr:row>15</xdr:row>
      <xdr:rowOff>190499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C8B8563-EB13-48F4-85C4-180E03DD42B0}"/>
            </a:ext>
          </a:extLst>
        </xdr:cNvPr>
        <xdr:cNvSpPr txBox="1"/>
      </xdr:nvSpPr>
      <xdr:spPr>
        <a:xfrm>
          <a:off x="9955893" y="2900589"/>
          <a:ext cx="2018393" cy="487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a) P (3)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11</xdr:col>
      <xdr:colOff>460376</xdr:colOff>
      <xdr:row>19</xdr:row>
      <xdr:rowOff>63498</xdr:rowOff>
    </xdr:from>
    <xdr:to>
      <xdr:col>14</xdr:col>
      <xdr:colOff>163285</xdr:colOff>
      <xdr:row>21</xdr:row>
      <xdr:rowOff>68035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6F8DCFC-E031-4CBD-AF78-C8C7C09DDE94}"/>
            </a:ext>
          </a:extLst>
        </xdr:cNvPr>
        <xdr:cNvSpPr txBox="1"/>
      </xdr:nvSpPr>
      <xdr:spPr>
        <a:xfrm>
          <a:off x="9890126" y="4322534"/>
          <a:ext cx="2138588" cy="5896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b) P ( ≥ 4)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571500</xdr:colOff>
      <xdr:row>19</xdr:row>
      <xdr:rowOff>47625</xdr:rowOff>
    </xdr:from>
    <xdr:to>
      <xdr:col>16</xdr:col>
      <xdr:colOff>968374</xdr:colOff>
      <xdr:row>22</xdr:row>
      <xdr:rowOff>27214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D96ACF1-929D-4F3D-AAD9-B1CD08CBEB73}"/>
            </a:ext>
          </a:extLst>
        </xdr:cNvPr>
        <xdr:cNvSpPr txBox="1"/>
      </xdr:nvSpPr>
      <xdr:spPr>
        <a:xfrm>
          <a:off x="12436929" y="4306661"/>
          <a:ext cx="2682874" cy="6735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(4)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587830</xdr:colOff>
      <xdr:row>23</xdr:row>
      <xdr:rowOff>29935</xdr:rowOff>
    </xdr:from>
    <xdr:to>
      <xdr:col>16</xdr:col>
      <xdr:colOff>984704</xdr:colOff>
      <xdr:row>25</xdr:row>
      <xdr:rowOff>179614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EDD3A50-AB76-4EE8-BA0B-7B2F5FFDF573}"/>
            </a:ext>
          </a:extLst>
        </xdr:cNvPr>
        <xdr:cNvSpPr txBox="1"/>
      </xdr:nvSpPr>
      <xdr:spPr>
        <a:xfrm>
          <a:off x="13008430" y="5583010"/>
          <a:ext cx="1816099" cy="5306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(5)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557893</xdr:colOff>
      <xdr:row>26</xdr:row>
      <xdr:rowOff>188232</xdr:rowOff>
    </xdr:from>
    <xdr:to>
      <xdr:col>16</xdr:col>
      <xdr:colOff>954767</xdr:colOff>
      <xdr:row>29</xdr:row>
      <xdr:rowOff>54429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209A6EA-FB79-4941-9116-27BF2A2A3976}"/>
            </a:ext>
          </a:extLst>
        </xdr:cNvPr>
        <xdr:cNvSpPr txBox="1"/>
      </xdr:nvSpPr>
      <xdr:spPr>
        <a:xfrm>
          <a:off x="12423322" y="6365875"/>
          <a:ext cx="2682874" cy="7642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(6)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583293</xdr:colOff>
      <xdr:row>30</xdr:row>
      <xdr:rowOff>14060</xdr:rowOff>
    </xdr:from>
    <xdr:to>
      <xdr:col>16</xdr:col>
      <xdr:colOff>952500</xdr:colOff>
      <xdr:row>32</xdr:row>
      <xdr:rowOff>13607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2D0BCBF-A065-4287-BFBE-BED632B67729}"/>
            </a:ext>
          </a:extLst>
        </xdr:cNvPr>
        <xdr:cNvSpPr txBox="1"/>
      </xdr:nvSpPr>
      <xdr:spPr>
        <a:xfrm>
          <a:off x="12448722" y="7280274"/>
          <a:ext cx="2655207" cy="666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P (7) =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176893</xdr:colOff>
      <xdr:row>33</xdr:row>
      <xdr:rowOff>152853</xdr:rowOff>
    </xdr:from>
    <xdr:to>
      <xdr:col>19</xdr:col>
      <xdr:colOff>446768</xdr:colOff>
      <xdr:row>33</xdr:row>
      <xdr:rowOff>152853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FB6B033-4064-4935-9CD9-F252302625C9}"/>
            </a:ext>
          </a:extLst>
        </xdr:cNvPr>
        <xdr:cNvCxnSpPr/>
      </xdr:nvCxnSpPr>
      <xdr:spPr>
        <a:xfrm flipV="1">
          <a:off x="12042322" y="7990567"/>
          <a:ext cx="6420303" cy="0"/>
        </a:xfrm>
        <a:prstGeom prst="line">
          <a:avLst/>
        </a:prstGeom>
        <a:ln w="317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526143</xdr:colOff>
      <xdr:row>36</xdr:row>
      <xdr:rowOff>0</xdr:rowOff>
    </xdr:from>
    <xdr:to>
      <xdr:col>16</xdr:col>
      <xdr:colOff>923017</xdr:colOff>
      <xdr:row>39</xdr:row>
      <xdr:rowOff>13607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F23E441-3042-40F0-BCEE-5ED70502AD8E}"/>
            </a:ext>
          </a:extLst>
        </xdr:cNvPr>
        <xdr:cNvSpPr txBox="1"/>
      </xdr:nvSpPr>
      <xdr:spPr>
        <a:xfrm>
          <a:off x="12391572" y="8409214"/>
          <a:ext cx="2682874" cy="585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latin typeface="Lucida Bright" panose="02040602050505020304" pitchFamily="18" charset="0"/>
              <a:cs typeface="Calibri" panose="020F0502020204030204" pitchFamily="34" charset="0"/>
            </a:rPr>
            <a:t>Sum</a:t>
          </a:r>
        </a:p>
        <a:p>
          <a:endParaRPr lang="en-US" sz="2400" baseline="0">
            <a:latin typeface="Lucida Bright" panose="02040602050505020304" pitchFamily="18" charset="0"/>
            <a:cs typeface="Calibri" panose="020F0502020204030204" pitchFamily="34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  <a:p>
          <a:endParaRPr lang="en-US" sz="2400" baseline="0">
            <a:latin typeface="Lucida Bright" panose="02040602050505020304" pitchFamily="18" charset="0"/>
          </a:endParaRPr>
        </a:p>
      </xdr:txBody>
    </xdr:sp>
    <xdr:clientData/>
  </xdr:twoCellAnchor>
  <xdr:twoCellAnchor>
    <xdr:from>
      <xdr:col>14</xdr:col>
      <xdr:colOff>131535</xdr:colOff>
      <xdr:row>41</xdr:row>
      <xdr:rowOff>37646</xdr:rowOff>
    </xdr:from>
    <xdr:to>
      <xdr:col>19</xdr:col>
      <xdr:colOff>401410</xdr:colOff>
      <xdr:row>41</xdr:row>
      <xdr:rowOff>37646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619351E9-5A90-443B-BF55-64972034A56E}"/>
            </a:ext>
          </a:extLst>
        </xdr:cNvPr>
        <xdr:cNvCxnSpPr/>
      </xdr:nvCxnSpPr>
      <xdr:spPr>
        <a:xfrm flipV="1">
          <a:off x="11996964" y="9399360"/>
          <a:ext cx="6420303" cy="0"/>
        </a:xfrm>
        <a:prstGeom prst="line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99219</xdr:colOff>
      <xdr:row>1</xdr:row>
      <xdr:rowOff>128134</xdr:rowOff>
    </xdr:from>
    <xdr:to>
      <xdr:col>3</xdr:col>
      <xdr:colOff>333375</xdr:colOff>
      <xdr:row>8</xdr:row>
      <xdr:rowOff>31750</xdr:rowOff>
    </xdr:to>
    <xdr:sp macro="" textlink="">
      <xdr:nvSpPr>
        <xdr:cNvPr id="3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08819" y="318634"/>
          <a:ext cx="1453356" cy="1237116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C000"/>
              </a:solidFill>
            </a:rPr>
            <a:t>Back</a:t>
          </a:r>
        </a:p>
      </xdr:txBody>
    </xdr:sp>
    <xdr:clientData/>
  </xdr:twoCellAnchor>
  <xdr:twoCellAnchor>
    <xdr:from>
      <xdr:col>4</xdr:col>
      <xdr:colOff>539750</xdr:colOff>
      <xdr:row>1</xdr:row>
      <xdr:rowOff>142875</xdr:rowOff>
    </xdr:from>
    <xdr:to>
      <xdr:col>13</xdr:col>
      <xdr:colOff>530678</xdr:colOff>
      <xdr:row>7</xdr:row>
      <xdr:rowOff>63500</xdr:rowOff>
    </xdr:to>
    <xdr:sp macro="" textlink="">
      <xdr:nvSpPr>
        <xdr:cNvPr id="15" name="Rounded Rectangle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2989036" y="333375"/>
          <a:ext cx="5501821" cy="106362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Problem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4</a:t>
          </a:r>
          <a:r>
            <a:rPr lang="en-US" sz="3200" b="1">
              <a:solidFill>
                <a:schemeClr val="accent2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  <a:r>
            <a:rPr lang="en-US" sz="3200" b="1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15</xdr:col>
      <xdr:colOff>367393</xdr:colOff>
      <xdr:row>1</xdr:row>
      <xdr:rowOff>61232</xdr:rowOff>
    </xdr:from>
    <xdr:to>
      <xdr:col>15</xdr:col>
      <xdr:colOff>367393</xdr:colOff>
      <xdr:row>53</xdr:row>
      <xdr:rowOff>174897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 flipH="1">
          <a:off x="9620250" y="251732"/>
          <a:ext cx="0" cy="1001966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192767</xdr:colOff>
      <xdr:row>2</xdr:row>
      <xdr:rowOff>138339</xdr:rowOff>
    </xdr:from>
    <xdr:to>
      <xdr:col>19</xdr:col>
      <xdr:colOff>938620</xdr:colOff>
      <xdr:row>6</xdr:row>
      <xdr:rowOff>108312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0057946" y="519339"/>
          <a:ext cx="3589745" cy="731973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605518</xdr:colOff>
      <xdr:row>11</xdr:row>
      <xdr:rowOff>170090</xdr:rowOff>
    </xdr:from>
    <xdr:to>
      <xdr:col>14</xdr:col>
      <xdr:colOff>546554</xdr:colOff>
      <xdr:row>36</xdr:row>
      <xdr:rowOff>119744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6BA90F8-BB14-48B2-B6C5-45CD2ECC856D}"/>
            </a:ext>
          </a:extLst>
        </xdr:cNvPr>
        <xdr:cNvSpPr txBox="1"/>
      </xdr:nvSpPr>
      <xdr:spPr>
        <a:xfrm>
          <a:off x="605518" y="2205719"/>
          <a:ext cx="8627836" cy="50223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aseline="0">
              <a:solidFill>
                <a:schemeClr val="tx1"/>
              </a:solidFill>
              <a:latin typeface="Lucida Bright" panose="02040602050505020304" pitchFamily="18" charset="0"/>
            </a:rPr>
            <a:t>Givens:</a:t>
          </a:r>
        </a:p>
        <a:p>
          <a:endParaRPr lang="en-US" sz="2400" baseline="0">
            <a:solidFill>
              <a:schemeClr val="tx1"/>
            </a:solidFill>
            <a:latin typeface="Lucida Bright" panose="02040602050505020304" pitchFamily="18" charset="0"/>
          </a:endParaRPr>
        </a:p>
        <a:p>
          <a:r>
            <a:rPr lang="el-GR" sz="2400" baseline="0">
              <a:latin typeface="Calibri" panose="020F0502020204030204" pitchFamily="34" charset="0"/>
              <a:cs typeface="Calibri" panose="020F0502020204030204" pitchFamily="34" charset="0"/>
            </a:rPr>
            <a:t>μ</a:t>
          </a:r>
          <a:r>
            <a:rPr lang="en-US" sz="2400" baseline="0">
              <a:latin typeface="Calibri" panose="020F0502020204030204" pitchFamily="34" charset="0"/>
              <a:cs typeface="Calibri" panose="020F0502020204030204" pitchFamily="34" charset="0"/>
            </a:rPr>
            <a:t> =</a:t>
          </a:r>
          <a:r>
            <a:rPr lang="en-US" sz="2400" baseline="0">
              <a:latin typeface="Lucida Bright" panose="02040602050505020304" pitchFamily="18" charset="0"/>
            </a:rPr>
            <a:t>1,200 </a:t>
          </a:r>
        </a:p>
        <a:p>
          <a:r>
            <a:rPr lang="en-US" sz="2400" baseline="0">
              <a:latin typeface="Cambria" panose="02040503050406030204" pitchFamily="18" charset="0"/>
              <a:ea typeface="Cambria" panose="02040503050406030204" pitchFamily="18" charset="0"/>
            </a:rPr>
            <a:t>𝞼 =</a:t>
          </a:r>
          <a:r>
            <a:rPr lang="en-US" sz="2400" baseline="0">
              <a:latin typeface="Lucida Bright" panose="02040602050505020304" pitchFamily="18" charset="0"/>
            </a:rPr>
            <a:t> 225</a:t>
          </a:r>
        </a:p>
        <a:p>
          <a:endParaRPr lang="en-US" sz="2400" baseline="0">
            <a:latin typeface="Lucida Bright" panose="02040602050505020304" pitchFamily="18" charset="0"/>
          </a:endParaRPr>
        </a:p>
        <a:p>
          <a:r>
            <a:rPr lang="en-US" sz="2400" baseline="0">
              <a:latin typeface="Lucida Bright" panose="02040602050505020304" pitchFamily="18" charset="0"/>
            </a:rPr>
            <a:t>What should be the inventory level (in units) if the objective is to ensure that there is only </a:t>
          </a:r>
          <a:r>
            <a:rPr lang="en-US" sz="2400" baseline="0">
              <a:solidFill>
                <a:srgbClr val="FF0000"/>
              </a:solidFill>
              <a:latin typeface="Lucida Bright" panose="02040602050505020304" pitchFamily="18" charset="0"/>
            </a:rPr>
            <a:t>5% </a:t>
          </a:r>
          <a:r>
            <a:rPr lang="en-US" sz="2400" baseline="0">
              <a:latin typeface="Lucida Bright" panose="02040602050505020304" pitchFamily="18" charset="0"/>
            </a:rPr>
            <a:t>chance of running out of stock.</a:t>
          </a:r>
        </a:p>
        <a:p>
          <a:r>
            <a:rPr lang="en-US" sz="2400" baseline="0">
              <a:latin typeface="Lucida Bright" panose="02040602050505020304" pitchFamily="18" charset="0"/>
            </a:rPr>
            <a:t>Round up</a:t>
          </a:r>
        </a:p>
      </xdr:txBody>
    </xdr:sp>
    <xdr:clientData/>
  </xdr:twoCellAnchor>
  <xdr:twoCellAnchor>
    <xdr:from>
      <xdr:col>16</xdr:col>
      <xdr:colOff>337458</xdr:colOff>
      <xdr:row>27</xdr:row>
      <xdr:rowOff>185055</xdr:rowOff>
    </xdr:from>
    <xdr:to>
      <xdr:col>19</xdr:col>
      <xdr:colOff>500744</xdr:colOff>
      <xdr:row>33</xdr:row>
      <xdr:rowOff>174171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D08329-9E68-4045-BC8B-510CD52E75E4}"/>
            </a:ext>
          </a:extLst>
        </xdr:cNvPr>
        <xdr:cNvSpPr txBox="1"/>
      </xdr:nvSpPr>
      <xdr:spPr>
        <a:xfrm>
          <a:off x="10352315" y="5181598"/>
          <a:ext cx="3058886" cy="1545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1.6449 = (x-1,200)/225</a:t>
          </a:r>
        </a:p>
        <a:p>
          <a:r>
            <a:rPr lang="en-US" sz="2000"/>
            <a:t>(1.6449)*225 = x - 1,200</a:t>
          </a:r>
        </a:p>
        <a:p>
          <a:endParaRPr lang="en-US" sz="2000"/>
        </a:p>
        <a:p>
          <a:r>
            <a:rPr lang="en-US" sz="2000"/>
            <a:t>x=</a:t>
          </a:r>
          <a:r>
            <a:rPr lang="en-US" sz="2000" baseline="0"/>
            <a:t> (1.6449*225)+1,200</a:t>
          </a:r>
          <a:endParaRPr lang="en-US" sz="2000"/>
        </a:p>
      </xdr:txBody>
    </xdr:sp>
    <xdr:clientData/>
  </xdr:twoCellAnchor>
  <xdr:twoCellAnchor editAs="oneCell">
    <xdr:from>
      <xdr:col>18</xdr:col>
      <xdr:colOff>816427</xdr:colOff>
      <xdr:row>9</xdr:row>
      <xdr:rowOff>108857</xdr:rowOff>
    </xdr:from>
    <xdr:to>
      <xdr:col>22</xdr:col>
      <xdr:colOff>1099456</xdr:colOff>
      <xdr:row>23</xdr:row>
      <xdr:rowOff>123904</xdr:rowOff>
    </xdr:to>
    <xdr:pic>
      <xdr:nvPicPr>
        <xdr:cNvPr id="9" name="Picture 8" descr="How to Make a Bell Curve in Excel: Example + Template">
          <a:extLst>
            <a:ext uri="{FF2B5EF4-FFF2-40B4-BE49-F238E27FC236}">
              <a16:creationId xmlns:a16="http://schemas.microsoft.com/office/drawing/2014/main" id="{36F6A5E3-3432-4E35-88A7-8047C61E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1741" y="1774371"/>
          <a:ext cx="4637315" cy="2605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174172</xdr:colOff>
      <xdr:row>7</xdr:row>
      <xdr:rowOff>43543</xdr:rowOff>
    </xdr:from>
    <xdr:to>
      <xdr:col>21</xdr:col>
      <xdr:colOff>272143</xdr:colOff>
      <xdr:row>26</xdr:row>
      <xdr:rowOff>97971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2FF673D-1E02-41F3-A968-3A314DFF0627}"/>
            </a:ext>
          </a:extLst>
        </xdr:cNvPr>
        <xdr:cNvCxnSpPr/>
      </xdr:nvCxnSpPr>
      <xdr:spPr>
        <a:xfrm>
          <a:off x="15403286" y="1338943"/>
          <a:ext cx="97971" cy="3570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424542</xdr:colOff>
      <xdr:row>23</xdr:row>
      <xdr:rowOff>187779</xdr:rowOff>
    </xdr:from>
    <xdr:to>
      <xdr:col>22</xdr:col>
      <xdr:colOff>1156606</xdr:colOff>
      <xdr:row>26</xdr:row>
      <xdr:rowOff>122464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88F04F2-FBF3-4708-A8BC-DA8F43203A70}"/>
            </a:ext>
          </a:extLst>
        </xdr:cNvPr>
        <xdr:cNvSpPr txBox="1"/>
      </xdr:nvSpPr>
      <xdr:spPr>
        <a:xfrm>
          <a:off x="15392399" y="4569279"/>
          <a:ext cx="1344386" cy="5061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Out of Stock </a:t>
          </a:r>
        </a:p>
      </xdr:txBody>
    </xdr:sp>
    <xdr:clientData/>
  </xdr:twoCellAnchor>
  <xdr:twoCellAnchor editAs="oneCell">
    <xdr:from>
      <xdr:col>22</xdr:col>
      <xdr:colOff>119280</xdr:colOff>
      <xdr:row>17</xdr:row>
      <xdr:rowOff>43269</xdr:rowOff>
    </xdr:from>
    <xdr:to>
      <xdr:col>22</xdr:col>
      <xdr:colOff>119640</xdr:colOff>
      <xdr:row>17</xdr:row>
      <xdr:rowOff>43629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E299E87-F0D2-4FFD-ACEF-0DD94EF29867}"/>
                </a:ext>
              </a:extLst>
            </xdr14:cNvPr>
            <xdr14:cNvContentPartPr/>
          </xdr14:nvContentPartPr>
          <xdr14:nvPr macro=""/>
          <xdr14:xfrm>
            <a:off x="15968880" y="3189240"/>
            <a:ext cx="360" cy="36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2E299E87-F0D2-4FFD-ACEF-0DD94EF29867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5960240" y="31806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859286</xdr:colOff>
      <xdr:row>36</xdr:row>
      <xdr:rowOff>43029</xdr:rowOff>
    </xdr:from>
    <xdr:to>
      <xdr:col>20</xdr:col>
      <xdr:colOff>859646</xdr:colOff>
      <xdr:row>36</xdr:row>
      <xdr:rowOff>43389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E6CB7D38-30E8-45F4-9C13-835DA58CB916}"/>
                </a:ext>
              </a:extLst>
            </xdr14:cNvPr>
            <xdr14:cNvContentPartPr/>
          </xdr14:nvContentPartPr>
          <xdr14:nvPr macro=""/>
          <xdr14:xfrm>
            <a:off x="14945400" y="7151400"/>
            <a:ext cx="360" cy="360"/>
          </xdr14:xfrm>
        </xdr:contentPart>
      </mc:Choice>
      <mc:Fallback xmlns="">
        <xdr:pic>
          <xdr:nvPicPr>
            <xdr:cNvPr id="76" name="Ink 75">
              <a:extLst>
                <a:ext uri="{FF2B5EF4-FFF2-40B4-BE49-F238E27FC236}">
                  <a16:creationId xmlns:a16="http://schemas.microsoft.com/office/drawing/2014/main" id="{E6CB7D38-30E8-45F4-9C13-835DA58CB916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4936760" y="71424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261051</xdr:colOff>
      <xdr:row>16</xdr:row>
      <xdr:rowOff>75686</xdr:rowOff>
    </xdr:from>
    <xdr:to>
      <xdr:col>17</xdr:col>
      <xdr:colOff>261411</xdr:colOff>
      <xdr:row>16</xdr:row>
      <xdr:rowOff>76046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4566D2B6-1DD1-49AE-9990-5C67F6228A8B}"/>
                </a:ext>
              </a:extLst>
            </xdr14:cNvPr>
            <xdr14:cNvContentPartPr/>
          </xdr14:nvContentPartPr>
          <xdr14:nvPr macro=""/>
          <xdr14:xfrm>
            <a:off x="11135880" y="3036600"/>
            <a:ext cx="360" cy="360"/>
          </xdr14:xfrm>
        </xdr:contentPart>
      </mc:Choice>
      <mc:Fallback xmlns="">
        <xdr:pic>
          <xdr:nvPicPr>
            <xdr:cNvPr id="77" name="Ink 76">
              <a:extLst>
                <a:ext uri="{FF2B5EF4-FFF2-40B4-BE49-F238E27FC236}">
                  <a16:creationId xmlns:a16="http://schemas.microsoft.com/office/drawing/2014/main" id="{4566D2B6-1DD1-49AE-9990-5C67F6228A8B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1126880" y="30276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206246</xdr:colOff>
      <xdr:row>27</xdr:row>
      <xdr:rowOff>97457</xdr:rowOff>
    </xdr:from>
    <xdr:to>
      <xdr:col>20</xdr:col>
      <xdr:colOff>206606</xdr:colOff>
      <xdr:row>27</xdr:row>
      <xdr:rowOff>97817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B0E2A34A-6988-4139-B8E4-D36AFDBE815B}"/>
                </a:ext>
              </a:extLst>
            </xdr14:cNvPr>
            <xdr14:cNvContentPartPr/>
          </xdr14:nvContentPartPr>
          <xdr14:nvPr macro=""/>
          <xdr14:xfrm>
            <a:off x="14292360" y="5094000"/>
            <a:ext cx="360" cy="360"/>
          </xdr14:xfrm>
        </xdr:contentPart>
      </mc:Choice>
      <mc:Fallback xmlns="">
        <xdr:pic>
          <xdr:nvPicPr>
            <xdr:cNvPr id="78" name="Ink 77">
              <a:extLst>
                <a:ext uri="{FF2B5EF4-FFF2-40B4-BE49-F238E27FC236}">
                  <a16:creationId xmlns:a16="http://schemas.microsoft.com/office/drawing/2014/main" id="{B0E2A34A-6988-4139-B8E4-D36AFDBE815B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4283720" y="50853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843643</xdr:colOff>
      <xdr:row>18</xdr:row>
      <xdr:rowOff>136071</xdr:rowOff>
    </xdr:from>
    <xdr:to>
      <xdr:col>21</xdr:col>
      <xdr:colOff>272143</xdr:colOff>
      <xdr:row>18</xdr:row>
      <xdr:rowOff>136071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CC1D953F-ED88-4DF9-8456-C350A28E2D1E}"/>
            </a:ext>
          </a:extLst>
        </xdr:cNvPr>
        <xdr:cNvCxnSpPr/>
      </xdr:nvCxnSpPr>
      <xdr:spPr>
        <a:xfrm flipH="1">
          <a:off x="12164786" y="3565071"/>
          <a:ext cx="3075214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306979</xdr:colOff>
      <xdr:row>1</xdr:row>
      <xdr:rowOff>161109</xdr:rowOff>
    </xdr:from>
    <xdr:to>
      <xdr:col>2</xdr:col>
      <xdr:colOff>866504</xdr:colOff>
      <xdr:row>7</xdr:row>
      <xdr:rowOff>73480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94482-7431-428B-AEBE-FC5DEAB91723}"/>
            </a:ext>
          </a:extLst>
        </xdr:cNvPr>
        <xdr:cNvSpPr/>
      </xdr:nvSpPr>
      <xdr:spPr>
        <a:xfrm>
          <a:off x="916579" y="351609"/>
          <a:ext cx="1178650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455839</xdr:colOff>
      <xdr:row>3</xdr:row>
      <xdr:rowOff>79374</xdr:rowOff>
    </xdr:from>
    <xdr:to>
      <xdr:col>12</xdr:col>
      <xdr:colOff>766716</xdr:colOff>
      <xdr:row>7</xdr:row>
      <xdr:rowOff>136071</xdr:rowOff>
    </xdr:to>
    <xdr:sp macro="" textlink="">
      <xdr:nvSpPr>
        <xdr:cNvPr id="6" name="Rounded Rectangle 8">
          <a:extLst>
            <a:ext uri="{FF2B5EF4-FFF2-40B4-BE49-F238E27FC236}">
              <a16:creationId xmlns:a16="http://schemas.microsoft.com/office/drawing/2014/main" id="{7BCDF2C5-F01F-4025-9E8E-7F6FEDA85263}"/>
            </a:ext>
          </a:extLst>
        </xdr:cNvPr>
        <xdr:cNvSpPr/>
      </xdr:nvSpPr>
      <xdr:spPr>
        <a:xfrm>
          <a:off x="10552339" y="650874"/>
          <a:ext cx="3318056" cy="81869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511628</xdr:colOff>
      <xdr:row>9</xdr:row>
      <xdr:rowOff>163920</xdr:rowOff>
    </xdr:from>
    <xdr:to>
      <xdr:col>9</xdr:col>
      <xdr:colOff>843643</xdr:colOff>
      <xdr:row>23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CFDC905-A8AB-4329-9A3F-5CFBDCD738DE}"/>
            </a:ext>
          </a:extLst>
        </xdr:cNvPr>
        <xdr:cNvSpPr txBox="1"/>
      </xdr:nvSpPr>
      <xdr:spPr>
        <a:xfrm>
          <a:off x="511628" y="1878420"/>
          <a:ext cx="9026979" cy="27207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Givens:</a:t>
          </a:r>
        </a:p>
        <a:p>
          <a:endParaRPr lang="en-US" sz="2400" b="0" baseline="0">
            <a:solidFill>
              <a:schemeClr val="tx1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n =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10</a:t>
          </a: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N = 15</a:t>
          </a:r>
        </a:p>
        <a:p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+mn-ea"/>
              <a:cs typeface="+mn-cs"/>
            </a:rPr>
            <a:t>How many different samples are possible when the order is important</a:t>
          </a:r>
        </a:p>
        <a:p>
          <a:endParaRPr lang="en-US" sz="2400" b="1" baseline="0">
            <a:solidFill>
              <a:srgbClr val="002060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 b="1" baseline="0">
            <a:solidFill>
              <a:srgbClr val="002060"/>
            </a:solidFill>
            <a:effectLst/>
            <a:latin typeface="Lucida Bright" panose="02040602050505020304" pitchFamily="18" charset="0"/>
            <a:ea typeface="+mn-ea"/>
            <a:cs typeface="+mn-cs"/>
          </a:endParaRPr>
        </a:p>
        <a:p>
          <a:endParaRPr lang="en-US" sz="2400" b="1">
            <a:solidFill>
              <a:srgbClr val="002060"/>
            </a:solidFill>
            <a:effectLst/>
            <a:latin typeface="Lucida Bright" panose="020406020505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endParaRPr lang="en-US" sz="2400">
            <a:effectLst/>
            <a:latin typeface="Lucida Bright" panose="02040602050505020304" pitchFamily="18" charset="0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400">
            <a:effectLst/>
            <a:latin typeface="Lucida Bright" panose="02040602050505020304" pitchFamily="18" charset="0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0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306979</xdr:colOff>
      <xdr:row>1</xdr:row>
      <xdr:rowOff>161109</xdr:rowOff>
    </xdr:from>
    <xdr:to>
      <xdr:col>2</xdr:col>
      <xdr:colOff>866504</xdr:colOff>
      <xdr:row>7</xdr:row>
      <xdr:rowOff>73480</xdr:rowOff>
    </xdr:to>
    <xdr:sp macro="" textlink="">
      <xdr:nvSpPr>
        <xdr:cNvPr id="22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D4C1EC-3B8C-4B0C-942F-535EB1942594}"/>
            </a:ext>
          </a:extLst>
        </xdr:cNvPr>
        <xdr:cNvSpPr/>
      </xdr:nvSpPr>
      <xdr:spPr>
        <a:xfrm>
          <a:off x="916579" y="351609"/>
          <a:ext cx="1178650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9</xdr:col>
      <xdr:colOff>1238249</xdr:colOff>
      <xdr:row>4</xdr:row>
      <xdr:rowOff>40277</xdr:rowOff>
    </xdr:from>
    <xdr:to>
      <xdr:col>9</xdr:col>
      <xdr:colOff>1238249</xdr:colOff>
      <xdr:row>36</xdr:row>
      <xdr:rowOff>169817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520AEF5-CDA6-4F19-9BA9-50E92FE299E3}"/>
            </a:ext>
          </a:extLst>
        </xdr:cNvPr>
        <xdr:cNvCxnSpPr/>
      </xdr:nvCxnSpPr>
      <xdr:spPr>
        <a:xfrm flipH="1">
          <a:off x="9933213" y="802277"/>
          <a:ext cx="0" cy="747739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0</xdr:rowOff>
    </xdr:from>
    <xdr:to>
      <xdr:col>9</xdr:col>
      <xdr:colOff>27214</xdr:colOff>
      <xdr:row>7</xdr:row>
      <xdr:rowOff>13607</xdr:rowOff>
    </xdr:to>
    <xdr:sp macro="" textlink="">
      <xdr:nvSpPr>
        <xdr:cNvPr id="28" name="Rounded Rectangle 1">
          <a:extLst>
            <a:ext uri="{FF2B5EF4-FFF2-40B4-BE49-F238E27FC236}">
              <a16:creationId xmlns:a16="http://schemas.microsoft.com/office/drawing/2014/main" id="{408D529C-1638-484C-BAE2-F12DDF706871}"/>
            </a:ext>
          </a:extLst>
        </xdr:cNvPr>
        <xdr:cNvSpPr/>
      </xdr:nvSpPr>
      <xdr:spPr>
        <a:xfrm>
          <a:off x="3184071" y="381000"/>
          <a:ext cx="5538107" cy="96610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Check 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5</a:t>
          </a:r>
        </a:p>
      </xdr:txBody>
    </xdr:sp>
    <xdr:clientData/>
  </xdr:twoCellAnchor>
  <xdr:twoCellAnchor>
    <xdr:from>
      <xdr:col>0</xdr:col>
      <xdr:colOff>340179</xdr:colOff>
      <xdr:row>8</xdr:row>
      <xdr:rowOff>163285</xdr:rowOff>
    </xdr:from>
    <xdr:to>
      <xdr:col>9</xdr:col>
      <xdr:colOff>1034143</xdr:colOff>
      <xdr:row>24</xdr:row>
      <xdr:rowOff>231322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A1D9DC0-E72E-4D7B-8A6D-667B4E60DDF7}"/>
            </a:ext>
          </a:extLst>
        </xdr:cNvPr>
        <xdr:cNvSpPr/>
      </xdr:nvSpPr>
      <xdr:spPr>
        <a:xfrm>
          <a:off x="340179" y="1687285"/>
          <a:ext cx="9388928" cy="3429001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693965</xdr:colOff>
      <xdr:row>9</xdr:row>
      <xdr:rowOff>95250</xdr:rowOff>
    </xdr:from>
    <xdr:to>
      <xdr:col>13</xdr:col>
      <xdr:colOff>40822</xdr:colOff>
      <xdr:row>16</xdr:row>
      <xdr:rowOff>68036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2B07B4A-A0F1-76A3-DB2B-D0250826DD9F}"/>
            </a:ext>
          </a:extLst>
        </xdr:cNvPr>
        <xdr:cNvSpPr txBox="1"/>
      </xdr:nvSpPr>
      <xdr:spPr>
        <a:xfrm>
          <a:off x="10790465" y="1809750"/>
          <a:ext cx="3469821" cy="1306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PERMU(15,10)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440691</xdr:colOff>
      <xdr:row>2</xdr:row>
      <xdr:rowOff>81643</xdr:rowOff>
    </xdr:from>
    <xdr:to>
      <xdr:col>9</xdr:col>
      <xdr:colOff>381000</xdr:colOff>
      <xdr:row>6</xdr:row>
      <xdr:rowOff>157843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820FE7B-194D-4E15-B9E8-AB2B2C17F731}"/>
            </a:ext>
          </a:extLst>
        </xdr:cNvPr>
        <xdr:cNvSpPr/>
      </xdr:nvSpPr>
      <xdr:spPr>
        <a:xfrm>
          <a:off x="2898141" y="462643"/>
          <a:ext cx="4921884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0">
              <a:solidFill>
                <a:srgbClr val="C00000"/>
              </a:solidFill>
              <a:latin typeface="Lucida Bright" panose="02040602050505020304" pitchFamily="18" charset="0"/>
            </a:rPr>
            <a:t>9</a:t>
          </a:r>
        </a:p>
      </xdr:txBody>
    </xdr:sp>
    <xdr:clientData/>
  </xdr:twoCellAnchor>
  <xdr:twoCellAnchor>
    <xdr:from>
      <xdr:col>0</xdr:col>
      <xdr:colOff>481148</xdr:colOff>
      <xdr:row>9</xdr:row>
      <xdr:rowOff>178528</xdr:rowOff>
    </xdr:from>
    <xdr:to>
      <xdr:col>10</xdr:col>
      <xdr:colOff>0</xdr:colOff>
      <xdr:row>30</xdr:row>
      <xdr:rowOff>149678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46DB152-1F4A-44A7-B22A-4FF45A8E21F3}"/>
            </a:ext>
          </a:extLst>
        </xdr:cNvPr>
        <xdr:cNvSpPr txBox="1"/>
      </xdr:nvSpPr>
      <xdr:spPr>
        <a:xfrm>
          <a:off x="481148" y="1893028"/>
          <a:ext cx="10037173" cy="5182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Givens: The dispensing operations of one of a bank's ATM stations follow the normal distribution with: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μ =$4,200 per day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𝞼 = $720 per day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The ATM machine will send a notification in two instances: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a) When the available funds are less than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$2,500.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What % of days would this notification be sent to the bank?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b) When the available funds exceed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$6,000.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What % of days will this notification be sent to the bank?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400" b="0" baseline="0">
            <a:solidFill>
              <a:schemeClr val="tx1"/>
            </a:solidFill>
            <a:effectLst/>
            <a:latin typeface="Lucida Bright" panose="02040602050505020304" pitchFamily="18" charset="0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306979</xdr:colOff>
      <xdr:row>1</xdr:row>
      <xdr:rowOff>161109</xdr:rowOff>
    </xdr:from>
    <xdr:to>
      <xdr:col>2</xdr:col>
      <xdr:colOff>866504</xdr:colOff>
      <xdr:row>7</xdr:row>
      <xdr:rowOff>73480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1DD21-4C94-4AC3-94DC-ACE3E7806EC6}"/>
            </a:ext>
          </a:extLst>
        </xdr:cNvPr>
        <xdr:cNvSpPr/>
      </xdr:nvSpPr>
      <xdr:spPr>
        <a:xfrm>
          <a:off x="916579" y="351609"/>
          <a:ext cx="1178650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10</xdr:col>
      <xdr:colOff>225425</xdr:colOff>
      <xdr:row>9</xdr:row>
      <xdr:rowOff>37556</xdr:rowOff>
    </xdr:from>
    <xdr:to>
      <xdr:col>10</xdr:col>
      <xdr:colOff>299357</xdr:colOff>
      <xdr:row>57</xdr:row>
      <xdr:rowOff>27215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C6BE387-866C-4860-B34E-26603DDF81A6}"/>
            </a:ext>
          </a:extLst>
        </xdr:cNvPr>
        <xdr:cNvCxnSpPr/>
      </xdr:nvCxnSpPr>
      <xdr:spPr>
        <a:xfrm>
          <a:off x="10852604" y="1752056"/>
          <a:ext cx="73932" cy="1174623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1027338</xdr:colOff>
      <xdr:row>2</xdr:row>
      <xdr:rowOff>120196</xdr:rowOff>
    </xdr:from>
    <xdr:to>
      <xdr:col>14</xdr:col>
      <xdr:colOff>763994</xdr:colOff>
      <xdr:row>6</xdr:row>
      <xdr:rowOff>176893</xdr:rowOff>
    </xdr:to>
    <xdr:sp macro="" textlink="">
      <xdr:nvSpPr>
        <xdr:cNvPr id="6" name="Rounded Rectangle 8">
          <a:extLst>
            <a:ext uri="{FF2B5EF4-FFF2-40B4-BE49-F238E27FC236}">
              <a16:creationId xmlns:a16="http://schemas.microsoft.com/office/drawing/2014/main" id="{E04C8917-0CDC-4324-89B9-06EC126C7DE6}"/>
            </a:ext>
          </a:extLst>
        </xdr:cNvPr>
        <xdr:cNvSpPr/>
      </xdr:nvSpPr>
      <xdr:spPr>
        <a:xfrm>
          <a:off x="11609613" y="501196"/>
          <a:ext cx="3556181" cy="81869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204107</xdr:colOff>
      <xdr:row>9</xdr:row>
      <xdr:rowOff>40821</xdr:rowOff>
    </xdr:from>
    <xdr:to>
      <xdr:col>10</xdr:col>
      <xdr:colOff>0</xdr:colOff>
      <xdr:row>31</xdr:row>
      <xdr:rowOff>163285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7A338B0-CEE1-45C5-ABF7-C8DA0763698C}"/>
            </a:ext>
          </a:extLst>
        </xdr:cNvPr>
        <xdr:cNvSpPr/>
      </xdr:nvSpPr>
      <xdr:spPr>
        <a:xfrm>
          <a:off x="204107" y="1755321"/>
          <a:ext cx="10423072" cy="5619750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408215</xdr:colOff>
      <xdr:row>9</xdr:row>
      <xdr:rowOff>122464</xdr:rowOff>
    </xdr:from>
    <xdr:to>
      <xdr:col>17</xdr:col>
      <xdr:colOff>182337</xdr:colOff>
      <xdr:row>24</xdr:row>
      <xdr:rowOff>85726</xdr:rowOff>
    </xdr:to>
    <xdr:pic>
      <xdr:nvPicPr>
        <xdr:cNvPr id="8" name="BLOGGER_PHOTO_ID_5352780648353918402" descr="http://2.bp.blogspot.com/_QnCexi61Abk/Skjlo7G4bcI/AAAAAAAAAJs/KNxHUPqvx3M/s320/normal+blank.gif">
          <a:extLst>
            <a:ext uri="{FF2B5EF4-FFF2-40B4-BE49-F238E27FC236}">
              <a16:creationId xmlns:a16="http://schemas.microsoft.com/office/drawing/2014/main" id="{D7EFBE18-3240-4D9C-AFB7-778A3666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8072" y="1836964"/>
          <a:ext cx="4359729" cy="33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502103</xdr:colOff>
      <xdr:row>9</xdr:row>
      <xdr:rowOff>127907</xdr:rowOff>
    </xdr:from>
    <xdr:to>
      <xdr:col>11</xdr:col>
      <xdr:colOff>123825</xdr:colOff>
      <xdr:row>12</xdr:row>
      <xdr:rowOff>149679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253F84E-0065-3B35-2588-405AE0663637}"/>
            </a:ext>
          </a:extLst>
        </xdr:cNvPr>
        <xdr:cNvSpPr txBox="1"/>
      </xdr:nvSpPr>
      <xdr:spPr>
        <a:xfrm>
          <a:off x="11129282" y="1842407"/>
          <a:ext cx="914400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a)</a:t>
          </a:r>
        </a:p>
      </xdr:txBody>
    </xdr:sp>
    <xdr:clientData/>
  </xdr:twoCellAnchor>
  <xdr:oneCellAnchor>
    <xdr:from>
      <xdr:col>18</xdr:col>
      <xdr:colOff>639536</xdr:colOff>
      <xdr:row>10</xdr:row>
      <xdr:rowOff>149679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A68578E-AE76-B393-DA81-BB2F2B409297}"/>
            </a:ext>
          </a:extLst>
        </xdr:cNvPr>
        <xdr:cNvSpPr txBox="1"/>
      </xdr:nvSpPr>
      <xdr:spPr>
        <a:xfrm>
          <a:off x="17961429" y="2054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13</xdr:col>
      <xdr:colOff>108857</xdr:colOff>
      <xdr:row>7</xdr:row>
      <xdr:rowOff>108857</xdr:rowOff>
    </xdr:from>
    <xdr:to>
      <xdr:col>13</xdr:col>
      <xdr:colOff>190500</xdr:colOff>
      <xdr:row>26</xdr:row>
      <xdr:rowOff>95250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F8FE6CC6-F66F-008B-C9D3-1062291B0E97}"/>
            </a:ext>
          </a:extLst>
        </xdr:cNvPr>
        <xdr:cNvCxnSpPr/>
      </xdr:nvCxnSpPr>
      <xdr:spPr>
        <a:xfrm>
          <a:off x="14260286" y="1442357"/>
          <a:ext cx="81643" cy="43951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789213</xdr:colOff>
      <xdr:row>26</xdr:row>
      <xdr:rowOff>108857</xdr:rowOff>
    </xdr:from>
    <xdr:to>
      <xdr:col>14</xdr:col>
      <xdr:colOff>775607</xdr:colOff>
      <xdr:row>28</xdr:row>
      <xdr:rowOff>103414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1A9AF5A-7B43-4486-ACB5-C934A7DEA8AB}"/>
            </a:ext>
          </a:extLst>
        </xdr:cNvPr>
        <xdr:cNvSpPr txBox="1"/>
      </xdr:nvSpPr>
      <xdr:spPr>
        <a:xfrm>
          <a:off x="13824856" y="5851071"/>
          <a:ext cx="1401537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$4,200</a:t>
          </a:r>
        </a:p>
      </xdr:txBody>
    </xdr:sp>
    <xdr:clientData/>
  </xdr:twoCellAnchor>
  <xdr:twoCellAnchor>
    <xdr:from>
      <xdr:col>12</xdr:col>
      <xdr:colOff>234043</xdr:colOff>
      <xdr:row>7</xdr:row>
      <xdr:rowOff>152400</xdr:rowOff>
    </xdr:from>
    <xdr:to>
      <xdr:col>12</xdr:col>
      <xdr:colOff>315686</xdr:colOff>
      <xdr:row>26</xdr:row>
      <xdr:rowOff>138793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69E8F2DC-21E8-F667-41B4-433150F7AC59}"/>
            </a:ext>
          </a:extLst>
        </xdr:cNvPr>
        <xdr:cNvCxnSpPr/>
      </xdr:nvCxnSpPr>
      <xdr:spPr>
        <a:xfrm>
          <a:off x="13269686" y="1485900"/>
          <a:ext cx="81643" cy="43951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163287</xdr:colOff>
      <xdr:row>26</xdr:row>
      <xdr:rowOff>97972</xdr:rowOff>
    </xdr:from>
    <xdr:to>
      <xdr:col>12</xdr:col>
      <xdr:colOff>655865</xdr:colOff>
      <xdr:row>28</xdr:row>
      <xdr:rowOff>92529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8B6F32DE-F127-EA3C-52D7-049DCDE1F2DD}"/>
            </a:ext>
          </a:extLst>
        </xdr:cNvPr>
        <xdr:cNvSpPr txBox="1"/>
      </xdr:nvSpPr>
      <xdr:spPr>
        <a:xfrm>
          <a:off x="12083144" y="5840186"/>
          <a:ext cx="1608364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$2,500</a:t>
          </a:r>
        </a:p>
      </xdr:txBody>
    </xdr:sp>
    <xdr:clientData/>
  </xdr:twoCellAnchor>
  <xdr:twoCellAnchor>
    <xdr:from>
      <xdr:col>11</xdr:col>
      <xdr:colOff>462643</xdr:colOff>
      <xdr:row>21</xdr:row>
      <xdr:rowOff>217714</xdr:rowOff>
    </xdr:from>
    <xdr:to>
      <xdr:col>12</xdr:col>
      <xdr:colOff>299357</xdr:colOff>
      <xdr:row>21</xdr:row>
      <xdr:rowOff>217714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1D45E4FA-8562-E68C-711A-44EC06D7273D}"/>
            </a:ext>
          </a:extLst>
        </xdr:cNvPr>
        <xdr:cNvCxnSpPr/>
      </xdr:nvCxnSpPr>
      <xdr:spPr>
        <a:xfrm flipH="1">
          <a:off x="12382500" y="4299857"/>
          <a:ext cx="952500" cy="0"/>
        </a:xfrm>
        <a:prstGeom prst="straightConnector1">
          <a:avLst/>
        </a:prstGeom>
        <a:ln w="41275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244928</xdr:colOff>
      <xdr:row>28</xdr:row>
      <xdr:rowOff>258535</xdr:rowOff>
    </xdr:from>
    <xdr:to>
      <xdr:col>14</xdr:col>
      <xdr:colOff>762000</xdr:colOff>
      <xdr:row>30</xdr:row>
      <xdr:rowOff>266700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44F66EB-3B38-4A54-9F88-E5BD27016B74}"/>
            </a:ext>
          </a:extLst>
        </xdr:cNvPr>
        <xdr:cNvSpPr txBox="1"/>
      </xdr:nvSpPr>
      <xdr:spPr>
        <a:xfrm>
          <a:off x="12164785" y="6599464"/>
          <a:ext cx="3048001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>
              <a:latin typeface="Lucida Bright" panose="02040602050505020304" pitchFamily="18" charset="0"/>
            </a:rPr>
            <a:t>STANDARDIZE</a:t>
          </a:r>
        </a:p>
      </xdr:txBody>
    </xdr:sp>
    <xdr:clientData/>
  </xdr:twoCellAnchor>
  <xdr:twoCellAnchor>
    <xdr:from>
      <xdr:col>11</xdr:col>
      <xdr:colOff>302078</xdr:colOff>
      <xdr:row>31</xdr:row>
      <xdr:rowOff>220435</xdr:rowOff>
    </xdr:from>
    <xdr:to>
      <xdr:col>14</xdr:col>
      <xdr:colOff>819150</xdr:colOff>
      <xdr:row>33</xdr:row>
      <xdr:rowOff>174172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E39D6CF8-CD1D-3173-3A37-F981692526FD}"/>
            </a:ext>
          </a:extLst>
        </xdr:cNvPr>
        <xdr:cNvSpPr txBox="1"/>
      </xdr:nvSpPr>
      <xdr:spPr>
        <a:xfrm>
          <a:off x="12221935" y="7432221"/>
          <a:ext cx="3048001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>
              <a:latin typeface="Lucida Bright" panose="02040602050505020304" pitchFamily="18" charset="0"/>
            </a:rPr>
            <a:t>Answer</a:t>
          </a:r>
        </a:p>
      </xdr:txBody>
    </xdr:sp>
    <xdr:clientData/>
  </xdr:twoCellAnchor>
  <xdr:twoCellAnchor>
    <xdr:from>
      <xdr:col>0</xdr:col>
      <xdr:colOff>502103</xdr:colOff>
      <xdr:row>34</xdr:row>
      <xdr:rowOff>73479</xdr:rowOff>
    </xdr:from>
    <xdr:to>
      <xdr:col>2</xdr:col>
      <xdr:colOff>178253</xdr:colOff>
      <xdr:row>36</xdr:row>
      <xdr:rowOff>136072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723B51B-772B-A328-AB1A-D71E919E2011}"/>
            </a:ext>
          </a:extLst>
        </xdr:cNvPr>
        <xdr:cNvSpPr txBox="1"/>
      </xdr:nvSpPr>
      <xdr:spPr>
        <a:xfrm>
          <a:off x="502103" y="8115300"/>
          <a:ext cx="914400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b)</a:t>
          </a:r>
        </a:p>
      </xdr:txBody>
    </xdr:sp>
    <xdr:clientData/>
  </xdr:twoCellAnchor>
  <xdr:twoCellAnchor editAs="oneCell">
    <xdr:from>
      <xdr:col>2</xdr:col>
      <xdr:colOff>1197429</xdr:colOff>
      <xdr:row>32</xdr:row>
      <xdr:rowOff>108858</xdr:rowOff>
    </xdr:from>
    <xdr:to>
      <xdr:col>7</xdr:col>
      <xdr:colOff>1066801</xdr:colOff>
      <xdr:row>44</xdr:row>
      <xdr:rowOff>167371</xdr:rowOff>
    </xdr:to>
    <xdr:pic>
      <xdr:nvPicPr>
        <xdr:cNvPr id="25" name="BLOGGER_PHOTO_ID_5352780648353918402" descr="http://2.bp.blogspot.com/_QnCexi61Abk/Skjlo7G4bcI/AAAAAAAAAJs/KNxHUPqvx3M/s320/normal+blank.gif">
          <a:extLst>
            <a:ext uri="{FF2B5EF4-FFF2-40B4-BE49-F238E27FC236}">
              <a16:creationId xmlns:a16="http://schemas.microsoft.com/office/drawing/2014/main" id="{AE92185A-7C1C-4B0B-8C19-3030B5E56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9" y="7592787"/>
          <a:ext cx="4359729" cy="33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625928</xdr:colOff>
      <xdr:row>32</xdr:row>
      <xdr:rowOff>258535</xdr:rowOff>
    </xdr:from>
    <xdr:to>
      <xdr:col>5</xdr:col>
      <xdr:colOff>625928</xdr:colOff>
      <xdr:row>42</xdr:row>
      <xdr:rowOff>258536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D43507D4-2F37-4730-B405-69359CD20641}"/>
            </a:ext>
          </a:extLst>
        </xdr:cNvPr>
        <xdr:cNvCxnSpPr/>
      </xdr:nvCxnSpPr>
      <xdr:spPr>
        <a:xfrm>
          <a:off x="4422321" y="7742464"/>
          <a:ext cx="0" cy="27350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938893</xdr:colOff>
      <xdr:row>37</xdr:row>
      <xdr:rowOff>244929</xdr:rowOff>
    </xdr:from>
    <xdr:to>
      <xdr:col>6</xdr:col>
      <xdr:colOff>966107</xdr:colOff>
      <xdr:row>42</xdr:row>
      <xdr:rowOff>340179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1BE9E819-2598-44D2-A316-21A29EB0E3D8}"/>
            </a:ext>
          </a:extLst>
        </xdr:cNvPr>
        <xdr:cNvCxnSpPr/>
      </xdr:nvCxnSpPr>
      <xdr:spPr>
        <a:xfrm>
          <a:off x="5442857" y="9280072"/>
          <a:ext cx="27214" cy="12790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42</xdr:row>
      <xdr:rowOff>326571</xdr:rowOff>
    </xdr:from>
    <xdr:to>
      <xdr:col>6</xdr:col>
      <xdr:colOff>462644</xdr:colOff>
      <xdr:row>45</xdr:row>
      <xdr:rowOff>144236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50C0D05-EA99-4CF6-AEFE-630CC3A34B77}"/>
            </a:ext>
          </a:extLst>
        </xdr:cNvPr>
        <xdr:cNvSpPr txBox="1"/>
      </xdr:nvSpPr>
      <xdr:spPr>
        <a:xfrm>
          <a:off x="3565071" y="10545535"/>
          <a:ext cx="1401537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$4,200</a:t>
          </a:r>
        </a:p>
      </xdr:txBody>
    </xdr:sp>
    <xdr:clientData/>
  </xdr:twoCellAnchor>
  <xdr:twoCellAnchor>
    <xdr:from>
      <xdr:col>6</xdr:col>
      <xdr:colOff>506186</xdr:colOff>
      <xdr:row>42</xdr:row>
      <xdr:rowOff>342900</xdr:rowOff>
    </xdr:from>
    <xdr:to>
      <xdr:col>7</xdr:col>
      <xdr:colOff>683080</xdr:colOff>
      <xdr:row>45</xdr:row>
      <xdr:rowOff>160565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87A2437-659F-5686-73F1-8DCA05E41705}"/>
            </a:ext>
          </a:extLst>
        </xdr:cNvPr>
        <xdr:cNvSpPr txBox="1"/>
      </xdr:nvSpPr>
      <xdr:spPr>
        <a:xfrm>
          <a:off x="5010150" y="10561864"/>
          <a:ext cx="1401537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$6,000</a:t>
          </a:r>
        </a:p>
      </xdr:txBody>
    </xdr:sp>
    <xdr:clientData/>
  </xdr:twoCellAnchor>
  <xdr:twoCellAnchor>
    <xdr:from>
      <xdr:col>6</xdr:col>
      <xdr:colOff>1009650</xdr:colOff>
      <xdr:row>41</xdr:row>
      <xdr:rowOff>97972</xdr:rowOff>
    </xdr:from>
    <xdr:to>
      <xdr:col>8</xdr:col>
      <xdr:colOff>0</xdr:colOff>
      <xdr:row>41</xdr:row>
      <xdr:rowOff>122465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288984BA-B82E-3512-8AD1-A00D703160D6}"/>
            </a:ext>
          </a:extLst>
        </xdr:cNvPr>
        <xdr:cNvCxnSpPr/>
      </xdr:nvCxnSpPr>
      <xdr:spPr>
        <a:xfrm>
          <a:off x="5513614" y="10126436"/>
          <a:ext cx="1466850" cy="24493"/>
        </a:xfrm>
        <a:prstGeom prst="straightConnector1">
          <a:avLst/>
        </a:prstGeom>
        <a:ln w="41275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176892</xdr:colOff>
      <xdr:row>48</xdr:row>
      <xdr:rowOff>136072</xdr:rowOff>
    </xdr:from>
    <xdr:to>
      <xdr:col>5</xdr:col>
      <xdr:colOff>666750</xdr:colOff>
      <xdr:row>51</xdr:row>
      <xdr:rowOff>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CF91565-A7B3-4F79-9430-FBEAC835833A}"/>
            </a:ext>
          </a:extLst>
        </xdr:cNvPr>
        <xdr:cNvSpPr txBox="1"/>
      </xdr:nvSpPr>
      <xdr:spPr>
        <a:xfrm>
          <a:off x="1415142" y="11702143"/>
          <a:ext cx="3048001" cy="6123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>
              <a:latin typeface="Lucida Bright" panose="02040602050505020304" pitchFamily="18" charset="0"/>
            </a:rPr>
            <a:t>STANDARDIZE</a:t>
          </a:r>
        </a:p>
      </xdr:txBody>
    </xdr:sp>
    <xdr:clientData/>
  </xdr:twoCellAnchor>
  <xdr:twoCellAnchor>
    <xdr:from>
      <xdr:col>2</xdr:col>
      <xdr:colOff>168728</xdr:colOff>
      <xdr:row>52</xdr:row>
      <xdr:rowOff>73478</xdr:rowOff>
    </xdr:from>
    <xdr:to>
      <xdr:col>5</xdr:col>
      <xdr:colOff>658586</xdr:colOff>
      <xdr:row>55</xdr:row>
      <xdr:rowOff>95250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DD02D1D7-E232-EEA0-6C66-458073B3C4C9}"/>
            </a:ext>
          </a:extLst>
        </xdr:cNvPr>
        <xdr:cNvSpPr txBox="1"/>
      </xdr:nvSpPr>
      <xdr:spPr>
        <a:xfrm>
          <a:off x="1406978" y="12578442"/>
          <a:ext cx="3048001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800">
              <a:latin typeface="Lucida Bright" panose="02040602050505020304" pitchFamily="18" charset="0"/>
            </a:rPr>
            <a:t>Answer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440691</xdr:colOff>
      <xdr:row>2</xdr:row>
      <xdr:rowOff>81643</xdr:rowOff>
    </xdr:from>
    <xdr:to>
      <xdr:col>9</xdr:col>
      <xdr:colOff>381000</xdr:colOff>
      <xdr:row>6</xdr:row>
      <xdr:rowOff>157843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903584" y="462643"/>
          <a:ext cx="4947737" cy="8382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effectLst>
          <a:outerShdw blurRad="50800" dist="50800" dir="5400000" algn="ctr" rotWithShape="0">
            <a:schemeClr val="tx2">
              <a:lumMod val="50000"/>
            </a:schemeClr>
          </a:outerShdw>
        </a:effectLst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Check Problem </a:t>
          </a:r>
          <a:r>
            <a:rPr lang="en-US" sz="3200" b="1">
              <a:solidFill>
                <a:srgbClr val="FF0000"/>
              </a:solidFill>
              <a:latin typeface="Lucida Bright" panose="02040602050505020304" pitchFamily="18" charset="0"/>
            </a:rPr>
            <a:t>10</a:t>
          </a:r>
          <a:r>
            <a:rPr lang="en-US" sz="3200" b="0">
              <a:solidFill>
                <a:schemeClr val="accent4">
                  <a:lumMod val="50000"/>
                </a:schemeClr>
              </a:solidFill>
              <a:latin typeface="Lucida Bright" panose="02040602050505020304" pitchFamily="18" charset="0"/>
            </a:rPr>
            <a:t> </a:t>
          </a:r>
        </a:p>
      </xdr:txBody>
    </xdr:sp>
    <xdr:clientData/>
  </xdr:twoCellAnchor>
  <xdr:twoCellAnchor>
    <xdr:from>
      <xdr:col>0</xdr:col>
      <xdr:colOff>481148</xdr:colOff>
      <xdr:row>9</xdr:row>
      <xdr:rowOff>178528</xdr:rowOff>
    </xdr:from>
    <xdr:to>
      <xdr:col>10</xdr:col>
      <xdr:colOff>1061357</xdr:colOff>
      <xdr:row>27</xdr:row>
      <xdr:rowOff>217715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81148" y="1893028"/>
          <a:ext cx="9628959" cy="4407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 w="114300" prst="hardEdge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Givens: The dispensing operations of one of a bank's ATM stations follow the normal distribution with: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μ =$4,200 per day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𝞼 = $720 per day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The ATM machine will send a notification in two instances: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When the available funds are less than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$2,500 </a:t>
          </a: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and when the available funds exceed </a:t>
          </a:r>
          <a:r>
            <a:rPr lang="en-US" sz="2400" b="0" baseline="0">
              <a:solidFill>
                <a:srgbClr val="FF0000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$6,000.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2400" b="0" baseline="0">
              <a:solidFill>
                <a:schemeClr val="tx1"/>
              </a:solidFill>
              <a:effectLst/>
              <a:latin typeface="Lucida Bright" panose="02040602050505020304" pitchFamily="18" charset="0"/>
              <a:ea typeface="Calibri"/>
              <a:cs typeface="Times New Roman"/>
            </a:rPr>
            <a:t>What % of days the bank will not receive any notification?</a:t>
          </a:r>
        </a:p>
        <a:p>
          <a:pPr marL="0" marR="0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endParaRPr lang="en-US" sz="2400" b="0" baseline="0">
            <a:solidFill>
              <a:schemeClr val="tx1"/>
            </a:solidFill>
            <a:effectLst/>
            <a:latin typeface="Lucida Bright" panose="02040602050505020304" pitchFamily="18" charset="0"/>
            <a:ea typeface="Calibri"/>
            <a:cs typeface="Times New Roman"/>
          </a:endParaRPr>
        </a:p>
      </xdr:txBody>
    </xdr:sp>
    <xdr:clientData/>
  </xdr:twoCellAnchor>
  <xdr:twoCellAnchor>
    <xdr:from>
      <xdr:col>1</xdr:col>
      <xdr:colOff>306979</xdr:colOff>
      <xdr:row>1</xdr:row>
      <xdr:rowOff>161109</xdr:rowOff>
    </xdr:from>
    <xdr:to>
      <xdr:col>2</xdr:col>
      <xdr:colOff>866504</xdr:colOff>
      <xdr:row>7</xdr:row>
      <xdr:rowOff>73480</xdr:rowOff>
    </xdr:to>
    <xdr:sp macro="" textlink="">
      <xdr:nvSpPr>
        <xdr:cNvPr id="4" name="Left Arrow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16579" y="351609"/>
          <a:ext cx="1178650" cy="1055371"/>
        </a:xfrm>
        <a:prstGeom prst="leftArrow">
          <a:avLst/>
        </a:prstGeom>
        <a:solidFill>
          <a:schemeClr val="accent3">
            <a:lumMod val="50000"/>
          </a:schemeClr>
        </a:solidFill>
        <a:scene3d>
          <a:camera prst="orthographicFront"/>
          <a:lightRig rig="threePt" dir="t"/>
        </a:scene3d>
        <a:sp3d>
          <a:bevelT w="114300" prst="hardEdg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2400" b="1">
              <a:solidFill>
                <a:srgbClr val="FFFF00"/>
              </a:solidFill>
              <a:latin typeface="Lucida Bright" panose="02040602050505020304" pitchFamily="18" charset="0"/>
            </a:rPr>
            <a:t>Back</a:t>
          </a:r>
        </a:p>
      </xdr:txBody>
    </xdr:sp>
    <xdr:clientData/>
  </xdr:twoCellAnchor>
  <xdr:twoCellAnchor>
    <xdr:from>
      <xdr:col>11</xdr:col>
      <xdr:colOff>225425</xdr:colOff>
      <xdr:row>9</xdr:row>
      <xdr:rowOff>37556</xdr:rowOff>
    </xdr:from>
    <xdr:to>
      <xdr:col>11</xdr:col>
      <xdr:colOff>225425</xdr:colOff>
      <xdr:row>48</xdr:row>
      <xdr:rowOff>167096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H="1">
          <a:off x="11100254" y="1703070"/>
          <a:ext cx="0" cy="989402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1027338</xdr:colOff>
      <xdr:row>2</xdr:row>
      <xdr:rowOff>120196</xdr:rowOff>
    </xdr:from>
    <xdr:to>
      <xdr:col>15</xdr:col>
      <xdr:colOff>763994</xdr:colOff>
      <xdr:row>6</xdr:row>
      <xdr:rowOff>176893</xdr:rowOff>
    </xdr:to>
    <xdr:sp macro="" textlink="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0076088" y="501196"/>
          <a:ext cx="3560263" cy="818697"/>
        </a:xfrm>
        <a:prstGeom prst="roundRect">
          <a:avLst/>
        </a:prstGeom>
        <a:solidFill>
          <a:schemeClr val="accent2">
            <a:lumMod val="5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solidFill>
                <a:srgbClr val="FFC000"/>
              </a:solidFill>
              <a:latin typeface="Lucida Bright" panose="02040602050505020304" pitchFamily="18" charset="0"/>
            </a:rPr>
            <a:t>Workspace</a:t>
          </a:r>
        </a:p>
      </xdr:txBody>
    </xdr:sp>
    <xdr:clientData/>
  </xdr:twoCellAnchor>
  <xdr:twoCellAnchor>
    <xdr:from>
      <xdr:col>0</xdr:col>
      <xdr:colOff>326570</xdr:colOff>
      <xdr:row>8</xdr:row>
      <xdr:rowOff>68036</xdr:rowOff>
    </xdr:from>
    <xdr:to>
      <xdr:col>10</xdr:col>
      <xdr:colOff>1442357</xdr:colOff>
      <xdr:row>28</xdr:row>
      <xdr:rowOff>258535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8CDCD11-AEA0-420A-9024-CB27020BE134}"/>
            </a:ext>
          </a:extLst>
        </xdr:cNvPr>
        <xdr:cNvSpPr/>
      </xdr:nvSpPr>
      <xdr:spPr>
        <a:xfrm>
          <a:off x="326570" y="1592036"/>
          <a:ext cx="10164537" cy="5007428"/>
        </a:xfrm>
        <a:prstGeom prst="rect">
          <a:avLst/>
        </a:prstGeom>
        <a:solidFill>
          <a:schemeClr val="accent1">
            <a:alpha val="3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830036</xdr:colOff>
      <xdr:row>9</xdr:row>
      <xdr:rowOff>122464</xdr:rowOff>
    </xdr:from>
    <xdr:to>
      <xdr:col>12</xdr:col>
      <xdr:colOff>451758</xdr:colOff>
      <xdr:row>12</xdr:row>
      <xdr:rowOff>144236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B4506F4-4958-4B25-A29B-404FDAA60BF3}"/>
            </a:ext>
          </a:extLst>
        </xdr:cNvPr>
        <xdr:cNvSpPr txBox="1"/>
      </xdr:nvSpPr>
      <xdr:spPr>
        <a:xfrm>
          <a:off x="11457215" y="1836964"/>
          <a:ext cx="914400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800">
              <a:latin typeface="Lucida Bright" panose="02040602050505020304" pitchFamily="18" charset="0"/>
            </a:rPr>
            <a:t>c)</a:t>
          </a:r>
        </a:p>
      </xdr:txBody>
    </xdr:sp>
    <xdr:clientData/>
  </xdr:twoCellAnchor>
  <xdr:twoCellAnchor editAs="oneCell">
    <xdr:from>
      <xdr:col>13</xdr:col>
      <xdr:colOff>95250</xdr:colOff>
      <xdr:row>11</xdr:row>
      <xdr:rowOff>27214</xdr:rowOff>
    </xdr:from>
    <xdr:to>
      <xdr:col>19</xdr:col>
      <xdr:colOff>168729</xdr:colOff>
      <xdr:row>25</xdr:row>
      <xdr:rowOff>31298</xdr:rowOff>
    </xdr:to>
    <xdr:pic>
      <xdr:nvPicPr>
        <xdr:cNvPr id="10" name="BLOGGER_PHOTO_ID_5352780648353918402" descr="http://2.bp.blogspot.com/_QnCexi61Abk/Skjlo7G4bcI/AAAAAAAAAJs/KNxHUPqvx3M/s320/normal+blank.gif">
          <a:extLst>
            <a:ext uri="{FF2B5EF4-FFF2-40B4-BE49-F238E27FC236}">
              <a16:creationId xmlns:a16="http://schemas.microsoft.com/office/drawing/2014/main" id="{7C87C35E-16B3-493F-B33B-1F6E8391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2122714"/>
          <a:ext cx="4359729" cy="33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639535</xdr:colOff>
      <xdr:row>22</xdr:row>
      <xdr:rowOff>190500</xdr:rowOff>
    </xdr:from>
    <xdr:to>
      <xdr:col>15</xdr:col>
      <xdr:colOff>653143</xdr:colOff>
      <xdr:row>24</xdr:row>
      <xdr:rowOff>13607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928C7AD-DAEE-4B10-BE9B-1BA939825E11}"/>
            </a:ext>
          </a:extLst>
        </xdr:cNvPr>
        <xdr:cNvCxnSpPr/>
      </xdr:nvCxnSpPr>
      <xdr:spPr>
        <a:xfrm>
          <a:off x="15090321" y="4708071"/>
          <a:ext cx="13608" cy="4354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136071</xdr:colOff>
      <xdr:row>22</xdr:row>
      <xdr:rowOff>68036</xdr:rowOff>
    </xdr:from>
    <xdr:to>
      <xdr:col>17</xdr:col>
      <xdr:colOff>163286</xdr:colOff>
      <xdr:row>24</xdr:row>
      <xdr:rowOff>244929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EA72E0FB-A725-45AC-B12F-D547745870D5}"/>
            </a:ext>
          </a:extLst>
        </xdr:cNvPr>
        <xdr:cNvCxnSpPr/>
      </xdr:nvCxnSpPr>
      <xdr:spPr>
        <a:xfrm>
          <a:off x="16042821" y="4585607"/>
          <a:ext cx="27215" cy="7892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993321</xdr:colOff>
      <xdr:row>22</xdr:row>
      <xdr:rowOff>122465</xdr:rowOff>
    </xdr:from>
    <xdr:to>
      <xdr:col>13</xdr:col>
      <xdr:colOff>1006928</xdr:colOff>
      <xdr:row>24</xdr:row>
      <xdr:rowOff>285750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BC48827-EEFC-43D5-8E9C-CDF00304A614}"/>
            </a:ext>
          </a:extLst>
        </xdr:cNvPr>
        <xdr:cNvCxnSpPr/>
      </xdr:nvCxnSpPr>
      <xdr:spPr>
        <a:xfrm flipH="1">
          <a:off x="14028964" y="4640036"/>
          <a:ext cx="13607" cy="7756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966106</xdr:colOff>
      <xdr:row>22</xdr:row>
      <xdr:rowOff>81643</xdr:rowOff>
    </xdr:from>
    <xdr:to>
      <xdr:col>17</xdr:col>
      <xdr:colOff>163286</xdr:colOff>
      <xdr:row>22</xdr:row>
      <xdr:rowOff>95250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8ADC6935-9DEB-AF87-37E6-4F04C07A5EC2}"/>
            </a:ext>
          </a:extLst>
        </xdr:cNvPr>
        <xdr:cNvCxnSpPr/>
      </xdr:nvCxnSpPr>
      <xdr:spPr>
        <a:xfrm>
          <a:off x="14001749" y="4599214"/>
          <a:ext cx="2068287" cy="13607"/>
        </a:xfrm>
        <a:prstGeom prst="straightConnector1">
          <a:avLst/>
        </a:prstGeom>
        <a:ln w="38100"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272142</xdr:colOff>
      <xdr:row>25</xdr:row>
      <xdr:rowOff>231322</xdr:rowOff>
    </xdr:from>
    <xdr:to>
      <xdr:col>15</xdr:col>
      <xdr:colOff>176892</xdr:colOff>
      <xdr:row>27</xdr:row>
      <xdr:rowOff>212272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6620E2E-08C6-44AC-B8A6-48C736096CEF}"/>
            </a:ext>
          </a:extLst>
        </xdr:cNvPr>
        <xdr:cNvSpPr txBox="1"/>
      </xdr:nvSpPr>
      <xdr:spPr>
        <a:xfrm>
          <a:off x="13307785" y="5701393"/>
          <a:ext cx="1319893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$2,500</a:t>
          </a:r>
        </a:p>
      </xdr:txBody>
    </xdr:sp>
    <xdr:clientData/>
  </xdr:twoCellAnchor>
  <xdr:twoCellAnchor>
    <xdr:from>
      <xdr:col>16</xdr:col>
      <xdr:colOff>16327</xdr:colOff>
      <xdr:row>25</xdr:row>
      <xdr:rowOff>193222</xdr:rowOff>
    </xdr:from>
    <xdr:to>
      <xdr:col>18</xdr:col>
      <xdr:colOff>190500</xdr:colOff>
      <xdr:row>27</xdr:row>
      <xdr:rowOff>174172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32044BA-A295-039C-23AF-91E4EEFCFC56}"/>
            </a:ext>
          </a:extLst>
        </xdr:cNvPr>
        <xdr:cNvSpPr txBox="1"/>
      </xdr:nvSpPr>
      <xdr:spPr>
        <a:xfrm>
          <a:off x="15487648" y="5663293"/>
          <a:ext cx="1208316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latin typeface="Lucida Bright" panose="02040602050505020304" pitchFamily="18" charset="0"/>
            </a:rPr>
            <a:t>$6,000</a:t>
          </a:r>
        </a:p>
      </xdr:txBody>
    </xdr:sp>
    <xdr:clientData/>
  </xdr:twoCellAnchor>
  <xdr:twoCellAnchor>
    <xdr:from>
      <xdr:col>13</xdr:col>
      <xdr:colOff>315684</xdr:colOff>
      <xdr:row>28</xdr:row>
      <xdr:rowOff>247649</xdr:rowOff>
    </xdr:from>
    <xdr:to>
      <xdr:col>17</xdr:col>
      <xdr:colOff>462642</xdr:colOff>
      <xdr:row>30</xdr:row>
      <xdr:rowOff>255814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0A692FD-02D9-846F-21B6-8F458EFB5182}"/>
            </a:ext>
          </a:extLst>
        </xdr:cNvPr>
        <xdr:cNvSpPr txBox="1"/>
      </xdr:nvSpPr>
      <xdr:spPr>
        <a:xfrm>
          <a:off x="13351327" y="6588578"/>
          <a:ext cx="3018065" cy="5932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>
              <a:latin typeface="Lucida Bright" panose="02040602050505020304" pitchFamily="18" charset="0"/>
            </a:rPr>
            <a:t>=</a:t>
          </a:r>
          <a:r>
            <a:rPr lang="en-US" sz="2400" baseline="0">
              <a:latin typeface="Lucida Bright" panose="02040602050505020304" pitchFamily="18" charset="0"/>
            </a:rPr>
            <a:t> 0.9938-0.0091 =</a:t>
          </a:r>
          <a:endParaRPr lang="en-US" sz="2400">
            <a:latin typeface="Lucida Bright" panose="02040602050505020304" pitchFamily="18" charset="0"/>
          </a:endParaRP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3-08T22:41:38.291"/>
    </inkml:context>
    <inkml:brush xml:id="br0">
      <inkml:brushProperty name="width" value="0.05" units="cm"/>
      <inkml:brushProperty name="height" value="0.05" units="cm"/>
      <inkml:brushProperty name="color" value="#FFC114"/>
    </inkml:brush>
  </inkml:definitions>
  <inkml:trace contextRef="#ctx0" brushRef="#br0">1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3-08T22:46:18.145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3-08T22:46:21.329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0 0 24575,'0'0'-8191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2-03-08T22:46:22.712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showRowColHeaders="0" zoomScale="54" zoomScaleNormal="54" workbookViewId="0"/>
  </sheetViews>
  <sheetFormatPr defaultColWidth="9.140625" defaultRowHeight="15" x14ac:dyDescent="0.25"/>
  <cols>
    <col min="1" max="16384" width="9.140625" style="11"/>
  </cols>
  <sheetData>
    <row r="1" spans="1:1" x14ac:dyDescent="0.25">
      <c r="A1" s="11" t="s">
        <v>0</v>
      </c>
    </row>
    <row r="22" spans="5:15" x14ac:dyDescent="0.25"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5:15" x14ac:dyDescent="0.25"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5:15" x14ac:dyDescent="0.25"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5:15" x14ac:dyDescent="0.25"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5:15" x14ac:dyDescent="0.25"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5:15" x14ac:dyDescent="0.25"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5:15" x14ac:dyDescent="0.25"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5:15" x14ac:dyDescent="0.25"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</sheetData>
  <mergeCells count="1">
    <mergeCell ref="E22:O29"/>
  </mergeCells>
  <pageMargins left="0.7" right="0.7" top="0.75" bottom="0.75" header="0.3" footer="0.3"/>
  <pageSetup scale="4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L12:S37"/>
  <sheetViews>
    <sheetView zoomScale="70" zoomScaleNormal="70" workbookViewId="0">
      <selection activeCell="Q18" sqref="Q18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8.28515625" style="3" customWidth="1"/>
    <col min="8" max="8" width="18.7109375" style="3" customWidth="1"/>
    <col min="9" max="9" width="25.7109375" style="3" customWidth="1"/>
    <col min="10" max="10" width="21" style="3" customWidth="1"/>
    <col min="11" max="11" width="19.28515625" style="3" customWidth="1"/>
    <col min="12" max="12" width="25.7109375" style="3" customWidth="1"/>
    <col min="13" max="13" width="16.7109375" style="3" customWidth="1"/>
    <col min="14" max="14" width="4.5703125" style="3" customWidth="1"/>
    <col min="15" max="15" width="11.5703125" style="3" customWidth="1"/>
    <col min="16" max="16" width="6.5703125" style="3" customWidth="1"/>
    <col min="17" max="17" width="9" style="3" customWidth="1"/>
    <col min="18" max="18" width="12.140625" style="3" customWidth="1"/>
    <col min="19" max="19" width="10.85546875" style="3" customWidth="1"/>
    <col min="20" max="20" width="11.42578125" style="3" customWidth="1"/>
    <col min="21" max="21" width="9.7109375" style="3" customWidth="1"/>
    <col min="22" max="22" width="11.7109375" style="3" customWidth="1"/>
    <col min="23" max="23" width="9.85546875" style="3" customWidth="1"/>
    <col min="24" max="24" width="10" style="3" customWidth="1"/>
    <col min="25" max="16384" width="9.140625" style="3"/>
  </cols>
  <sheetData>
    <row r="12" spans="12:19" x14ac:dyDescent="0.25">
      <c r="P12" s="75">
        <f>COMBIN(15,10)</f>
        <v>3003</v>
      </c>
      <c r="Q12" s="75"/>
      <c r="R12" s="75"/>
      <c r="S12" s="75"/>
    </row>
    <row r="13" spans="12:19" x14ac:dyDescent="0.25">
      <c r="P13" s="75"/>
      <c r="Q13" s="75"/>
      <c r="R13" s="75"/>
      <c r="S13" s="75"/>
    </row>
    <row r="14" spans="12:19" x14ac:dyDescent="0.25">
      <c r="L14" s="74"/>
      <c r="P14" s="75"/>
      <c r="Q14" s="75"/>
      <c r="R14" s="75"/>
      <c r="S14" s="75"/>
    </row>
    <row r="15" spans="12:19" x14ac:dyDescent="0.25">
      <c r="L15" s="74"/>
      <c r="P15" s="75"/>
      <c r="Q15" s="75"/>
      <c r="R15" s="75"/>
      <c r="S15" s="75"/>
    </row>
    <row r="18" spans="12:13" x14ac:dyDescent="0.25">
      <c r="L18" s="74"/>
    </row>
    <row r="19" spans="12:13" x14ac:dyDescent="0.25">
      <c r="L19" s="74"/>
    </row>
    <row r="24" spans="12:13" ht="22.9" customHeight="1" x14ac:dyDescent="0.35">
      <c r="L24" s="16"/>
    </row>
    <row r="25" spans="12:13" ht="21.6" customHeight="1" x14ac:dyDescent="0.25"/>
    <row r="28" spans="12:13" ht="22.9" customHeight="1" x14ac:dyDescent="0.25"/>
    <row r="29" spans="12:13" ht="19.149999999999999" customHeight="1" x14ac:dyDescent="0.25"/>
    <row r="30" spans="12:13" ht="36" customHeight="1" x14ac:dyDescent="0.25">
      <c r="M30" s="2"/>
    </row>
    <row r="31" spans="12:13" ht="33" customHeight="1" x14ac:dyDescent="0.25">
      <c r="M31" s="4"/>
    </row>
    <row r="32" spans="12:13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ht="31.5" customHeight="1" x14ac:dyDescent="0.25">
      <c r="M36" s="4"/>
    </row>
    <row r="37" spans="13:13" x14ac:dyDescent="0.25">
      <c r="M37" s="4"/>
    </row>
  </sheetData>
  <mergeCells count="3">
    <mergeCell ref="L14:L15"/>
    <mergeCell ref="L18:L19"/>
    <mergeCell ref="P12:S15"/>
  </mergeCells>
  <pageMargins left="0.7" right="0.7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9:N68"/>
  <sheetViews>
    <sheetView zoomScale="70" zoomScaleNormal="70" workbookViewId="0">
      <selection activeCell="P28" sqref="P28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36.7109375" style="3" customWidth="1"/>
    <col min="5" max="5" width="30.7109375" style="3" customWidth="1"/>
    <col min="6" max="6" width="24.5703125" style="3" customWidth="1"/>
    <col min="7" max="7" width="19.85546875" style="3" customWidth="1"/>
    <col min="8" max="8" width="13.5703125" style="3" customWidth="1"/>
    <col min="9" max="9" width="34.85546875" style="3" customWidth="1"/>
    <col min="10" max="10" width="23.85546875" style="3" customWidth="1"/>
    <col min="11" max="11" width="22.7109375" style="3" customWidth="1"/>
    <col min="12" max="12" width="20.5703125" style="3" customWidth="1"/>
    <col min="13" max="13" width="16.28515625" style="3" customWidth="1"/>
    <col min="14" max="14" width="17" style="3" customWidth="1"/>
    <col min="15" max="15" width="6.28515625" style="3" customWidth="1"/>
    <col min="16" max="16" width="17.28515625" style="3" customWidth="1"/>
    <col min="17" max="17" width="6.28515625" style="3" customWidth="1"/>
    <col min="18" max="18" width="14.7109375" style="3" customWidth="1"/>
    <col min="19" max="19" width="9.140625" style="3"/>
    <col min="20" max="20" width="17.42578125" style="3" customWidth="1"/>
    <col min="21" max="16384" width="9.140625" style="3"/>
  </cols>
  <sheetData>
    <row r="19" spans="4:14" ht="52.5" customHeight="1" x14ac:dyDescent="0.25">
      <c r="D19" s="29" t="s">
        <v>8</v>
      </c>
      <c r="E19" s="29" t="s">
        <v>1</v>
      </c>
      <c r="I19" s="29" t="s">
        <v>8</v>
      </c>
      <c r="J19" s="29" t="s">
        <v>1</v>
      </c>
      <c r="K19" s="37" t="s">
        <v>25</v>
      </c>
    </row>
    <row r="20" spans="4:14" ht="31.5" customHeight="1" x14ac:dyDescent="0.35">
      <c r="D20" s="27" t="s">
        <v>2</v>
      </c>
      <c r="E20" s="26">
        <v>400</v>
      </c>
      <c r="I20" s="27" t="s">
        <v>2</v>
      </c>
      <c r="J20" s="26">
        <v>400</v>
      </c>
      <c r="K20" s="38">
        <f>J20/J24</f>
        <v>0.08</v>
      </c>
    </row>
    <row r="21" spans="4:14" ht="37.5" customHeight="1" x14ac:dyDescent="0.35">
      <c r="D21" s="27" t="s">
        <v>3</v>
      </c>
      <c r="E21" s="28">
        <v>1900</v>
      </c>
      <c r="I21" s="27" t="s">
        <v>3</v>
      </c>
      <c r="J21" s="28">
        <v>1900</v>
      </c>
      <c r="K21" s="39">
        <f>J21/J24</f>
        <v>0.38</v>
      </c>
      <c r="M21" s="90">
        <f>K21+K22</f>
        <v>0.67999999999999994</v>
      </c>
      <c r="N21" s="90"/>
    </row>
    <row r="22" spans="4:14" ht="32.25" customHeight="1" x14ac:dyDescent="0.35">
      <c r="D22" s="27" t="s">
        <v>4</v>
      </c>
      <c r="E22" s="28">
        <v>1500</v>
      </c>
      <c r="I22" s="27" t="s">
        <v>4</v>
      </c>
      <c r="J22" s="28">
        <v>1500</v>
      </c>
      <c r="K22" s="39">
        <f>J22/J24</f>
        <v>0.3</v>
      </c>
    </row>
    <row r="23" spans="4:14" ht="37.5" customHeight="1" x14ac:dyDescent="0.35">
      <c r="D23" s="27">
        <v>0</v>
      </c>
      <c r="E23" s="28">
        <v>1200</v>
      </c>
      <c r="I23" s="27">
        <v>0</v>
      </c>
      <c r="J23" s="28">
        <v>1200</v>
      </c>
      <c r="K23" s="38">
        <f>J23/J24</f>
        <v>0.24</v>
      </c>
    </row>
    <row r="24" spans="4:14" ht="43.5" customHeight="1" x14ac:dyDescent="0.25">
      <c r="J24" s="36">
        <f>J23+J22+J21+J20</f>
        <v>5000</v>
      </c>
      <c r="K24" s="36">
        <f>SUM(K20:K23)</f>
        <v>1</v>
      </c>
    </row>
    <row r="25" spans="4:14" ht="24" customHeight="1" x14ac:dyDescent="0.25"/>
    <row r="26" spans="4:14" ht="25.15" customHeight="1" x14ac:dyDescent="0.25"/>
    <row r="27" spans="4:14" ht="16.899999999999999" customHeight="1" x14ac:dyDescent="0.25"/>
    <row r="28" spans="4:14" ht="19.899999999999999" customHeight="1" x14ac:dyDescent="0.25"/>
    <row r="29" spans="4:14" ht="18.600000000000001" customHeight="1" x14ac:dyDescent="0.25"/>
    <row r="30" spans="4:14" ht="18" customHeight="1" x14ac:dyDescent="0.25"/>
    <row r="31" spans="4:14" ht="18" customHeight="1" x14ac:dyDescent="0.25"/>
    <row r="32" spans="4:14" ht="15.6" customHeight="1" x14ac:dyDescent="0.25">
      <c r="F32" s="6"/>
      <c r="G32" s="6"/>
      <c r="H32" s="6"/>
      <c r="I32" s="6"/>
    </row>
    <row r="33" spans="2:10" ht="15.6" customHeight="1" x14ac:dyDescent="0.25">
      <c r="E33" s="6"/>
      <c r="F33" s="6"/>
      <c r="G33" s="6"/>
      <c r="H33" s="6"/>
      <c r="I33" s="6"/>
    </row>
    <row r="34" spans="2:10" x14ac:dyDescent="0.25">
      <c r="E34" s="6"/>
      <c r="F34" s="6"/>
      <c r="G34" s="6"/>
      <c r="H34" s="6"/>
      <c r="I34" s="6"/>
    </row>
    <row r="35" spans="2:10" ht="51.6" customHeight="1" x14ac:dyDescent="0.25">
      <c r="E35" s="6"/>
      <c r="F35" s="6"/>
      <c r="G35" s="6"/>
      <c r="H35" s="6"/>
      <c r="I35" s="6"/>
    </row>
    <row r="36" spans="2:10" ht="24" customHeight="1" x14ac:dyDescent="0.25">
      <c r="E36" s="6"/>
      <c r="F36" s="6"/>
      <c r="G36" s="6"/>
      <c r="H36" s="6"/>
      <c r="I36" s="6"/>
    </row>
    <row r="37" spans="2:10" ht="24.6" customHeight="1" x14ac:dyDescent="0.25">
      <c r="E37" s="6"/>
      <c r="F37" s="6"/>
      <c r="G37" s="6"/>
      <c r="H37" s="6"/>
      <c r="I37" s="6"/>
    </row>
    <row r="38" spans="2:10" ht="22.15" customHeight="1" x14ac:dyDescent="0.25">
      <c r="E38" s="6"/>
      <c r="F38" s="6"/>
      <c r="G38" s="6"/>
      <c r="H38" s="6"/>
      <c r="I38" s="6"/>
    </row>
    <row r="39" spans="2:10" ht="21.6" customHeight="1" x14ac:dyDescent="0.25">
      <c r="E39" s="6"/>
      <c r="F39" s="6"/>
      <c r="G39" s="6"/>
      <c r="H39" s="6"/>
      <c r="I39" s="6"/>
      <c r="J39" s="2"/>
    </row>
    <row r="40" spans="2:10" ht="27.6" customHeight="1" x14ac:dyDescent="0.25">
      <c r="E40" s="6"/>
      <c r="F40" s="6"/>
      <c r="G40" s="6"/>
      <c r="H40" s="6"/>
      <c r="I40" s="6"/>
      <c r="J40" s="4"/>
    </row>
    <row r="41" spans="2:10" x14ac:dyDescent="0.25">
      <c r="C41" s="6"/>
      <c r="D41" s="6"/>
      <c r="E41" s="6"/>
      <c r="F41" s="6"/>
      <c r="G41" s="6"/>
      <c r="H41" s="6"/>
      <c r="I41" s="6"/>
      <c r="J41" s="4"/>
    </row>
    <row r="42" spans="2:10" x14ac:dyDescent="0.25">
      <c r="C42" s="6"/>
      <c r="D42" s="6"/>
      <c r="E42" s="6"/>
      <c r="F42" s="6"/>
      <c r="G42" s="6"/>
      <c r="H42" s="6"/>
      <c r="I42" s="6"/>
      <c r="J42" s="4"/>
    </row>
    <row r="43" spans="2:10" x14ac:dyDescent="0.25">
      <c r="C43" s="6"/>
      <c r="D43" s="6"/>
      <c r="E43" s="6"/>
      <c r="F43" s="6"/>
      <c r="G43" s="6"/>
      <c r="H43" s="6"/>
      <c r="J43" s="4"/>
    </row>
    <row r="44" spans="2:10" ht="15" customHeight="1" x14ac:dyDescent="0.25">
      <c r="C44" s="6"/>
      <c r="D44" s="6"/>
      <c r="E44" s="6"/>
      <c r="F44" s="6"/>
      <c r="G44" s="6"/>
      <c r="H44" s="6"/>
      <c r="J44" s="4"/>
    </row>
    <row r="45" spans="2:10" ht="14.45" customHeight="1" x14ac:dyDescent="0.25">
      <c r="B45" s="5"/>
      <c r="C45" s="6"/>
      <c r="D45" s="6"/>
      <c r="E45" s="6"/>
      <c r="F45" s="6"/>
      <c r="G45" s="6"/>
      <c r="H45" s="6"/>
      <c r="I45" s="6"/>
      <c r="J45" s="4"/>
    </row>
    <row r="46" spans="2:10" ht="14.45" customHeight="1" x14ac:dyDescent="0.25">
      <c r="B46" s="5"/>
      <c r="C46" s="6"/>
      <c r="D46" s="6"/>
      <c r="E46" s="6"/>
      <c r="F46" s="6"/>
      <c r="G46" s="6"/>
      <c r="H46" s="6"/>
      <c r="I46" s="6"/>
      <c r="J46" s="4"/>
    </row>
    <row r="47" spans="2:10" x14ac:dyDescent="0.25">
      <c r="C47" s="6"/>
      <c r="D47" s="6"/>
      <c r="E47" s="6"/>
      <c r="F47" s="6"/>
      <c r="G47" s="6"/>
      <c r="H47" s="6"/>
      <c r="I47" s="6"/>
      <c r="J47" s="4"/>
    </row>
    <row r="48" spans="2:10" x14ac:dyDescent="0.25">
      <c r="C48" s="6"/>
      <c r="D48" s="6"/>
      <c r="E48" s="6"/>
      <c r="F48" s="6"/>
      <c r="G48" s="6"/>
      <c r="H48" s="6"/>
      <c r="I48" s="6"/>
      <c r="J48" s="4"/>
    </row>
    <row r="49" spans="3:9" x14ac:dyDescent="0.25">
      <c r="C49" s="6"/>
      <c r="D49" s="6"/>
      <c r="E49" s="6"/>
      <c r="F49" s="6"/>
      <c r="G49" s="6"/>
      <c r="H49" s="6"/>
      <c r="I49" s="6"/>
    </row>
    <row r="50" spans="3:9" x14ac:dyDescent="0.25">
      <c r="C50" s="6"/>
      <c r="D50" s="6"/>
      <c r="E50" s="6"/>
      <c r="F50" s="6"/>
      <c r="G50" s="6"/>
      <c r="H50" s="6"/>
      <c r="I50" s="6"/>
    </row>
    <row r="51" spans="3:9" x14ac:dyDescent="0.25">
      <c r="C51" s="6"/>
      <c r="D51" s="6"/>
      <c r="E51" s="6"/>
      <c r="F51" s="6"/>
      <c r="G51" s="6"/>
      <c r="H51" s="6"/>
      <c r="I51" s="6"/>
    </row>
    <row r="52" spans="3:9" x14ac:dyDescent="0.25">
      <c r="C52" s="6"/>
      <c r="D52" s="6"/>
      <c r="E52" s="6"/>
      <c r="F52" s="6"/>
      <c r="G52" s="6"/>
      <c r="H52" s="6"/>
      <c r="I52" s="6"/>
    </row>
    <row r="53" spans="3:9" x14ac:dyDescent="0.25">
      <c r="C53" s="6"/>
      <c r="D53" s="6"/>
      <c r="E53" s="6"/>
      <c r="F53" s="6"/>
      <c r="G53" s="6"/>
      <c r="H53" s="6"/>
      <c r="I53" s="6"/>
    </row>
    <row r="54" spans="3:9" x14ac:dyDescent="0.25">
      <c r="C54" s="6"/>
      <c r="D54" s="6"/>
      <c r="E54" s="6"/>
      <c r="F54" s="6"/>
      <c r="G54" s="6"/>
      <c r="H54" s="6"/>
      <c r="I54" s="6"/>
    </row>
    <row r="55" spans="3:9" x14ac:dyDescent="0.25">
      <c r="C55" s="6"/>
      <c r="D55" s="6"/>
      <c r="E55" s="6"/>
      <c r="F55" s="6"/>
      <c r="G55" s="6"/>
      <c r="H55" s="6"/>
      <c r="I55" s="6"/>
    </row>
    <row r="56" spans="3:9" x14ac:dyDescent="0.25">
      <c r="C56" s="6"/>
      <c r="D56" s="6"/>
      <c r="E56" s="6"/>
      <c r="F56" s="6"/>
      <c r="G56" s="6"/>
      <c r="H56" s="6"/>
      <c r="I56" s="6"/>
    </row>
    <row r="57" spans="3:9" x14ac:dyDescent="0.25">
      <c r="C57" s="6"/>
      <c r="D57" s="6"/>
      <c r="E57" s="6"/>
      <c r="F57" s="6"/>
      <c r="G57" s="6"/>
      <c r="H57" s="6"/>
      <c r="I57" s="6"/>
    </row>
    <row r="58" spans="3:9" x14ac:dyDescent="0.25">
      <c r="C58" s="6"/>
      <c r="D58" s="6"/>
      <c r="E58" s="6"/>
      <c r="F58" s="6"/>
      <c r="G58" s="6"/>
      <c r="H58" s="6"/>
      <c r="I58" s="6"/>
    </row>
    <row r="59" spans="3:9" x14ac:dyDescent="0.25">
      <c r="C59" s="6"/>
      <c r="D59" s="6"/>
      <c r="E59" s="6"/>
      <c r="F59" s="6"/>
      <c r="G59" s="6"/>
      <c r="H59" s="6"/>
      <c r="I59" s="6"/>
    </row>
    <row r="60" spans="3:9" x14ac:dyDescent="0.25">
      <c r="C60" s="6"/>
      <c r="D60" s="6"/>
      <c r="E60" s="6"/>
      <c r="F60" s="6"/>
      <c r="G60" s="6"/>
      <c r="H60" s="6"/>
      <c r="I60" s="6"/>
    </row>
    <row r="61" spans="3:9" x14ac:dyDescent="0.25">
      <c r="C61" s="6"/>
      <c r="D61" s="6"/>
      <c r="E61" s="6"/>
      <c r="F61" s="6"/>
      <c r="G61" s="6"/>
      <c r="H61" s="6"/>
      <c r="I61" s="6"/>
    </row>
    <row r="62" spans="3:9" x14ac:dyDescent="0.25">
      <c r="C62" s="6"/>
      <c r="D62" s="6"/>
      <c r="E62" s="6"/>
      <c r="F62" s="6"/>
      <c r="G62" s="6"/>
      <c r="H62" s="6"/>
      <c r="I62" s="6"/>
    </row>
    <row r="63" spans="3:9" ht="15" customHeight="1" x14ac:dyDescent="0.25">
      <c r="C63" s="6"/>
      <c r="D63" s="6"/>
      <c r="E63" s="6"/>
      <c r="F63" s="6"/>
      <c r="G63" s="6"/>
      <c r="H63" s="6"/>
      <c r="I63" s="6"/>
    </row>
    <row r="64" spans="3:9" ht="15" customHeight="1" x14ac:dyDescent="0.25">
      <c r="C64" s="6"/>
      <c r="D64" s="6"/>
      <c r="E64" s="6"/>
      <c r="F64" s="6"/>
      <c r="G64" s="6"/>
      <c r="H64" s="6"/>
      <c r="I64" s="6"/>
    </row>
    <row r="65" spans="3:9" x14ac:dyDescent="0.25">
      <c r="C65" s="6"/>
      <c r="D65" s="6"/>
      <c r="E65" s="6"/>
      <c r="F65" s="6"/>
      <c r="G65" s="6"/>
      <c r="H65" s="6"/>
      <c r="I65" s="6"/>
    </row>
    <row r="66" spans="3:9" x14ac:dyDescent="0.25">
      <c r="C66" s="6"/>
      <c r="D66" s="6"/>
      <c r="E66" s="6"/>
      <c r="F66" s="6"/>
      <c r="G66" s="6"/>
      <c r="H66" s="6"/>
      <c r="I66" s="6"/>
    </row>
    <row r="67" spans="3:9" x14ac:dyDescent="0.25">
      <c r="C67" s="6"/>
      <c r="D67" s="6"/>
      <c r="E67" s="6"/>
      <c r="F67" s="6"/>
      <c r="G67" s="6"/>
      <c r="H67" s="6"/>
      <c r="I67" s="6"/>
    </row>
    <row r="68" spans="3:9" x14ac:dyDescent="0.25">
      <c r="C68" s="6"/>
      <c r="D68" s="6"/>
      <c r="E68" s="6"/>
      <c r="F68" s="6"/>
      <c r="G68" s="6"/>
      <c r="H68" s="6"/>
      <c r="I68" s="6"/>
    </row>
  </sheetData>
  <mergeCells count="1">
    <mergeCell ref="M21:N21"/>
  </mergeCells>
  <pageMargins left="0.7" right="0.7" top="0.75" bottom="0.75" header="0.3" footer="0.3"/>
  <pageSetup scale="37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C10:W58"/>
  <sheetViews>
    <sheetView zoomScale="70" zoomScaleNormal="70" workbookViewId="0">
      <selection activeCell="O27" sqref="O27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24.28515625" style="3" customWidth="1"/>
    <col min="4" max="4" width="24" style="3" customWidth="1"/>
    <col min="5" max="5" width="23.85546875" style="3" customWidth="1"/>
    <col min="6" max="6" width="15.85546875" style="3" customWidth="1"/>
    <col min="7" max="7" width="15.28515625" style="3" customWidth="1"/>
    <col min="8" max="8" width="14.5703125" style="3" customWidth="1"/>
    <col min="9" max="9" width="4.85546875" style="3" customWidth="1"/>
    <col min="10" max="10" width="22.28515625" style="3" customWidth="1"/>
    <col min="11" max="11" width="21.85546875" style="3" customWidth="1"/>
    <col min="12" max="12" width="23.5703125" style="3" customWidth="1"/>
    <col min="13" max="14" width="22" style="3" customWidth="1"/>
    <col min="15" max="15" width="30.85546875" style="3" customWidth="1"/>
    <col min="16" max="16" width="9.28515625" style="3" customWidth="1"/>
    <col min="17" max="17" width="9" style="3" customWidth="1"/>
    <col min="18" max="18" width="11.42578125" style="3" customWidth="1"/>
    <col min="19" max="19" width="12.85546875" style="3" customWidth="1"/>
    <col min="20" max="21" width="10.28515625" style="3" customWidth="1"/>
    <col min="22" max="23" width="9.28515625" style="3" customWidth="1"/>
    <col min="24" max="16384" width="9.140625" style="3"/>
  </cols>
  <sheetData>
    <row r="10" spans="22:23" ht="31.5" x14ac:dyDescent="0.5">
      <c r="V10" s="91"/>
      <c r="W10" s="91"/>
    </row>
    <row r="21" spans="3:17" ht="81" customHeight="1" x14ac:dyDescent="0.25">
      <c r="C21" s="30" t="s">
        <v>5</v>
      </c>
      <c r="D21" s="31" t="s">
        <v>6</v>
      </c>
      <c r="E21" s="31" t="s">
        <v>7</v>
      </c>
      <c r="J21" s="30" t="s">
        <v>5</v>
      </c>
      <c r="K21" s="31" t="s">
        <v>6</v>
      </c>
      <c r="L21" s="31" t="s">
        <v>7</v>
      </c>
      <c r="M21" s="31" t="s">
        <v>26</v>
      </c>
      <c r="N21" s="31" t="s">
        <v>27</v>
      </c>
    </row>
    <row r="22" spans="3:17" ht="33.75" customHeight="1" x14ac:dyDescent="0.25">
      <c r="C22" s="25" t="s">
        <v>9</v>
      </c>
      <c r="D22" s="25">
        <v>0.6</v>
      </c>
      <c r="E22" s="25">
        <v>0.05</v>
      </c>
      <c r="J22" s="25" t="s">
        <v>9</v>
      </c>
      <c r="K22" s="40">
        <v>0.6</v>
      </c>
      <c r="L22" s="40">
        <v>0.05</v>
      </c>
      <c r="M22" s="40">
        <f>K22*L22</f>
        <v>0.03</v>
      </c>
      <c r="N22" s="40">
        <f>M22/M24</f>
        <v>0.88235294117647045</v>
      </c>
    </row>
    <row r="23" spans="3:17" ht="47.25" customHeight="1" x14ac:dyDescent="0.25">
      <c r="C23" s="25" t="s">
        <v>10</v>
      </c>
      <c r="D23" s="25">
        <v>0.4</v>
      </c>
      <c r="E23" s="25">
        <v>0.01</v>
      </c>
      <c r="J23" s="25" t="s">
        <v>10</v>
      </c>
      <c r="K23" s="40">
        <v>0.4</v>
      </c>
      <c r="L23" s="40">
        <v>0.01</v>
      </c>
      <c r="M23" s="40">
        <f>K23*L23</f>
        <v>4.0000000000000001E-3</v>
      </c>
      <c r="N23" s="42">
        <f>M23/M24</f>
        <v>0.11764705882352941</v>
      </c>
    </row>
    <row r="24" spans="3:17" ht="45.75" customHeight="1" x14ac:dyDescent="0.25">
      <c r="C24" s="24"/>
      <c r="D24" s="24"/>
      <c r="E24" s="24"/>
      <c r="M24" s="41">
        <f>M22+M23</f>
        <v>3.4000000000000002E-2</v>
      </c>
      <c r="N24" s="41">
        <f>N22+N23</f>
        <v>0.99999999999999989</v>
      </c>
    </row>
    <row r="25" spans="3:17" ht="21" customHeight="1" x14ac:dyDescent="0.25">
      <c r="N25" s="92"/>
      <c r="O25" s="92"/>
    </row>
    <row r="26" spans="3:17" ht="21" customHeight="1" x14ac:dyDescent="0.25"/>
    <row r="27" spans="3:17" ht="33.6" customHeight="1" x14ac:dyDescent="0.25"/>
    <row r="28" spans="3:17" ht="21" customHeight="1" x14ac:dyDescent="0.25"/>
    <row r="29" spans="3:17" ht="21" customHeight="1" x14ac:dyDescent="0.45">
      <c r="P29" s="93"/>
      <c r="Q29" s="93"/>
    </row>
    <row r="30" spans="3:17" ht="21" customHeight="1" x14ac:dyDescent="0.25"/>
    <row r="31" spans="3:17" ht="21" customHeight="1" x14ac:dyDescent="0.25"/>
    <row r="32" spans="3:17" ht="21" customHeight="1" x14ac:dyDescent="0.25"/>
    <row r="33" spans="13:13" ht="24.6" customHeight="1" x14ac:dyDescent="0.25"/>
    <row r="34" spans="13:13" ht="23.45" customHeight="1" x14ac:dyDescent="0.25"/>
    <row r="35" spans="13:13" ht="21" customHeight="1" x14ac:dyDescent="0.25"/>
    <row r="36" spans="13:13" ht="25.15" customHeight="1" x14ac:dyDescent="0.25"/>
    <row r="37" spans="13:13" ht="22.9" customHeight="1" x14ac:dyDescent="0.25"/>
    <row r="38" spans="13:13" ht="21.6" customHeight="1" x14ac:dyDescent="0.25"/>
    <row r="40" spans="13:13" ht="22.9" customHeight="1" x14ac:dyDescent="0.25"/>
    <row r="41" spans="13:13" ht="18.600000000000001" customHeight="1" x14ac:dyDescent="0.25"/>
    <row r="42" spans="13:13" ht="18.600000000000001" customHeight="1" x14ac:dyDescent="0.25"/>
    <row r="43" spans="13:13" ht="19.149999999999999" customHeight="1" x14ac:dyDescent="0.25"/>
    <row r="44" spans="13:13" ht="16.899999999999999" customHeight="1" x14ac:dyDescent="0.25">
      <c r="M44" s="2"/>
    </row>
    <row r="45" spans="13:13" ht="15" customHeight="1" x14ac:dyDescent="0.25">
      <c r="M45" s="4"/>
    </row>
    <row r="46" spans="13:13" x14ac:dyDescent="0.25">
      <c r="M46" s="4"/>
    </row>
    <row r="47" spans="13:13" x14ac:dyDescent="0.25">
      <c r="M47" s="4"/>
    </row>
    <row r="48" spans="13:13" x14ac:dyDescent="0.25">
      <c r="M48" s="4"/>
    </row>
    <row r="49" spans="13:13" x14ac:dyDescent="0.25">
      <c r="M49" s="4"/>
    </row>
    <row r="50" spans="13:13" x14ac:dyDescent="0.25">
      <c r="M50" s="4"/>
    </row>
    <row r="51" spans="13:13" x14ac:dyDescent="0.25">
      <c r="M51" s="4"/>
    </row>
    <row r="56" spans="13:13" ht="14.45" customHeight="1" x14ac:dyDescent="0.25"/>
    <row r="57" spans="13:13" ht="14.45" customHeight="1" x14ac:dyDescent="0.25"/>
    <row r="58" spans="13:13" ht="14.45" customHeight="1" x14ac:dyDescent="0.25"/>
  </sheetData>
  <mergeCells count="3">
    <mergeCell ref="V10:W10"/>
    <mergeCell ref="N25:O25"/>
    <mergeCell ref="P29:Q29"/>
  </mergeCells>
  <pageMargins left="0.7" right="0.7" top="0.75" bottom="0.75" header="0.3" footer="0.3"/>
  <pageSetup scale="3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1:O43"/>
  <sheetViews>
    <sheetView zoomScale="70" zoomScaleNormal="70" workbookViewId="0"/>
  </sheetViews>
  <sheetFormatPr defaultColWidth="9.140625" defaultRowHeight="15" x14ac:dyDescent="0.25"/>
  <cols>
    <col min="1" max="1" width="9.140625" style="3"/>
    <col min="2" max="2" width="18.42578125" style="3" customWidth="1"/>
    <col min="3" max="3" width="15.7109375" style="3" customWidth="1"/>
    <col min="4" max="5" width="13.85546875" style="3" customWidth="1"/>
    <col min="6" max="6" width="16" style="3" customWidth="1"/>
    <col min="7" max="7" width="11.28515625" style="3" customWidth="1"/>
    <col min="8" max="8" width="12.42578125" style="3" customWidth="1"/>
    <col min="9" max="9" width="14.7109375" style="3" customWidth="1"/>
    <col min="10" max="10" width="15.7109375" style="3" customWidth="1"/>
    <col min="11" max="12" width="16.7109375" style="3" customWidth="1"/>
    <col min="13" max="13" width="21.140625" style="3" customWidth="1"/>
    <col min="14" max="14" width="30.5703125" style="3" customWidth="1"/>
    <col min="15" max="15" width="23.28515625" style="3" customWidth="1"/>
    <col min="16" max="16" width="11.5703125" style="3" customWidth="1"/>
    <col min="17" max="17" width="11.7109375" style="3" customWidth="1"/>
    <col min="18" max="18" width="11.140625" style="3" customWidth="1"/>
    <col min="19" max="19" width="12.5703125" style="3" customWidth="1"/>
    <col min="20" max="20" width="7" style="3" customWidth="1"/>
    <col min="21" max="21" width="9.140625" style="3"/>
    <col min="22" max="22" width="9.7109375" style="3" customWidth="1"/>
    <col min="23" max="16384" width="9.140625" style="3"/>
  </cols>
  <sheetData>
    <row r="11" spans="12:15" ht="15.75" thickBot="1" x14ac:dyDescent="0.3"/>
    <row r="12" spans="12:15" ht="22.5" x14ac:dyDescent="0.25">
      <c r="L12" s="32">
        <v>64.599999999999994</v>
      </c>
      <c r="N12" s="34" t="s">
        <v>11</v>
      </c>
      <c r="O12" s="34"/>
    </row>
    <row r="13" spans="12:15" ht="22.5" x14ac:dyDescent="0.25">
      <c r="L13" s="32">
        <v>65.5</v>
      </c>
      <c r="N13"/>
      <c r="O13"/>
    </row>
    <row r="14" spans="12:15" ht="22.5" x14ac:dyDescent="0.25">
      <c r="L14" s="32">
        <v>63.6</v>
      </c>
      <c r="N14" t="s">
        <v>12</v>
      </c>
      <c r="O14">
        <v>64.206249999999997</v>
      </c>
    </row>
    <row r="15" spans="12:15" ht="22.5" x14ac:dyDescent="0.25">
      <c r="L15" s="32">
        <v>64.7</v>
      </c>
      <c r="N15" t="s">
        <v>13</v>
      </c>
      <c r="O15">
        <v>0.17992330542020751</v>
      </c>
    </row>
    <row r="16" spans="12:15" ht="22.5" x14ac:dyDescent="0.25">
      <c r="L16" s="32">
        <v>64</v>
      </c>
      <c r="N16" t="s">
        <v>14</v>
      </c>
      <c r="O16">
        <v>64.300000000000011</v>
      </c>
    </row>
    <row r="17" spans="2:15" ht="22.5" x14ac:dyDescent="0.25">
      <c r="L17" s="32">
        <v>64.2</v>
      </c>
      <c r="N17" t="s">
        <v>15</v>
      </c>
      <c r="O17">
        <v>64.599999999999994</v>
      </c>
    </row>
    <row r="18" spans="2:15" ht="22.9" customHeight="1" x14ac:dyDescent="0.35">
      <c r="L18" s="32">
        <v>63</v>
      </c>
      <c r="N18" t="s">
        <v>16</v>
      </c>
      <c r="O18" s="43">
        <v>0.71969322168083005</v>
      </c>
    </row>
    <row r="19" spans="2:15" ht="25.15" customHeight="1" x14ac:dyDescent="0.3">
      <c r="B19" s="32">
        <v>64.599999999999994</v>
      </c>
      <c r="C19" s="32">
        <v>65.5</v>
      </c>
      <c r="D19" s="32">
        <v>63.6</v>
      </c>
      <c r="E19" s="32">
        <v>64.7</v>
      </c>
      <c r="F19" s="32">
        <v>64</v>
      </c>
      <c r="G19" s="32">
        <v>64.2</v>
      </c>
      <c r="H19" s="32">
        <v>63</v>
      </c>
      <c r="I19" s="32">
        <v>63.6</v>
      </c>
      <c r="L19" s="32">
        <v>63.6</v>
      </c>
      <c r="N19" s="35" t="s">
        <v>17</v>
      </c>
      <c r="O19" s="35">
        <v>0.51795833333333241</v>
      </c>
    </row>
    <row r="20" spans="2:15" ht="22.15" customHeight="1" x14ac:dyDescent="0.25">
      <c r="B20" s="32">
        <v>62.7</v>
      </c>
      <c r="C20" s="32">
        <v>64.7</v>
      </c>
      <c r="D20" s="32">
        <v>64</v>
      </c>
      <c r="E20" s="32">
        <v>64.5</v>
      </c>
      <c r="F20" s="32">
        <v>64.599999999999994</v>
      </c>
      <c r="G20" s="32">
        <v>65</v>
      </c>
      <c r="H20" s="32">
        <v>64.400000000000006</v>
      </c>
      <c r="I20" s="32">
        <v>64.2</v>
      </c>
      <c r="L20" s="32">
        <v>62.7</v>
      </c>
      <c r="N20" t="s">
        <v>18</v>
      </c>
      <c r="O20">
        <v>0.34392949909953874</v>
      </c>
    </row>
    <row r="21" spans="2:15" ht="24" customHeight="1" x14ac:dyDescent="0.25">
      <c r="L21" s="32">
        <v>64.7</v>
      </c>
      <c r="N21" t="s">
        <v>19</v>
      </c>
      <c r="O21">
        <v>-0.52623733594071986</v>
      </c>
    </row>
    <row r="22" spans="2:15" ht="21" customHeight="1" x14ac:dyDescent="0.25">
      <c r="L22" s="32">
        <v>64</v>
      </c>
      <c r="N22" t="s">
        <v>20</v>
      </c>
      <c r="O22">
        <v>2.7999999999999972</v>
      </c>
    </row>
    <row r="23" spans="2:15" ht="25.15" customHeight="1" x14ac:dyDescent="0.25">
      <c r="L23" s="32">
        <v>64.5</v>
      </c>
      <c r="N23" t="s">
        <v>21</v>
      </c>
      <c r="O23">
        <v>62.7</v>
      </c>
    </row>
    <row r="24" spans="2:15" ht="27" customHeight="1" x14ac:dyDescent="0.25">
      <c r="L24" s="32">
        <v>64.599999999999994</v>
      </c>
      <c r="N24" t="s">
        <v>22</v>
      </c>
      <c r="O24">
        <v>65.5</v>
      </c>
    </row>
    <row r="25" spans="2:15" ht="25.9" customHeight="1" x14ac:dyDescent="0.25">
      <c r="L25" s="32">
        <v>65</v>
      </c>
      <c r="N25" t="s">
        <v>23</v>
      </c>
      <c r="O25">
        <v>1027.3</v>
      </c>
    </row>
    <row r="26" spans="2:15" ht="25.5" customHeight="1" thickBot="1" x14ac:dyDescent="0.3">
      <c r="L26" s="32">
        <v>64.400000000000006</v>
      </c>
      <c r="N26" s="33" t="s">
        <v>24</v>
      </c>
      <c r="O26" s="33">
        <v>16</v>
      </c>
    </row>
    <row r="27" spans="2:15" ht="24.75" customHeight="1" x14ac:dyDescent="0.25">
      <c r="L27" s="32">
        <v>64.2</v>
      </c>
    </row>
    <row r="28" spans="2:15" ht="33" customHeight="1" x14ac:dyDescent="0.25"/>
    <row r="29" spans="2:15" ht="18.600000000000001" customHeight="1" x14ac:dyDescent="0.25"/>
    <row r="30" spans="2:15" ht="19.149999999999999" customHeight="1" x14ac:dyDescent="0.25"/>
    <row r="31" spans="2:15" ht="30" customHeight="1" x14ac:dyDescent="0.25"/>
    <row r="32" spans="2:15" ht="15" customHeight="1" x14ac:dyDescent="0.25"/>
    <row r="34" spans="12:12" x14ac:dyDescent="0.25">
      <c r="L34" s="4"/>
    </row>
    <row r="35" spans="12:12" x14ac:dyDescent="0.25">
      <c r="L35" s="4"/>
    </row>
    <row r="36" spans="12:12" x14ac:dyDescent="0.25">
      <c r="L36" s="4"/>
    </row>
    <row r="37" spans="12:12" x14ac:dyDescent="0.25">
      <c r="L37" s="4"/>
    </row>
    <row r="38" spans="12:12" x14ac:dyDescent="0.25">
      <c r="L38" s="4"/>
    </row>
    <row r="39" spans="12:12" ht="15" customHeight="1" x14ac:dyDescent="0.25"/>
    <row r="40" spans="12:12" ht="15" customHeight="1" x14ac:dyDescent="0.25"/>
    <row r="42" spans="12:12" ht="15" customHeight="1" x14ac:dyDescent="0.25"/>
    <row r="43" spans="12:12" ht="15" customHeight="1" x14ac:dyDescent="0.25"/>
  </sheetData>
  <pageMargins left="0.7" right="0.7" top="0.75" bottom="0.7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8"/>
  <sheetViews>
    <sheetView showRowColHeaders="0" zoomScale="60" zoomScaleNormal="60" workbookViewId="0"/>
  </sheetViews>
  <sheetFormatPr defaultColWidth="9.140625" defaultRowHeight="15" x14ac:dyDescent="0.25"/>
  <cols>
    <col min="1" max="16384" width="9.140625" style="1"/>
  </cols>
  <sheetData>
    <row r="1" spans="1:1" x14ac:dyDescent="0.25">
      <c r="A1" s="1" t="s">
        <v>0</v>
      </c>
    </row>
    <row r="17" spans="19:30" x14ac:dyDescent="0.25"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9:30" x14ac:dyDescent="0.25"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9:30" x14ac:dyDescent="0.25"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9:30" x14ac:dyDescent="0.25"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9:30" x14ac:dyDescent="0.25"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9:30" x14ac:dyDescent="0.25"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9:30" x14ac:dyDescent="0.25"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9:30" x14ac:dyDescent="0.25"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9:30" x14ac:dyDescent="0.25"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9:30" x14ac:dyDescent="0.25"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9:30" x14ac:dyDescent="0.25"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9:30" x14ac:dyDescent="0.25"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9:30" x14ac:dyDescent="0.25"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9:30" x14ac:dyDescent="0.25"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9:30" x14ac:dyDescent="0.25"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9:30" x14ac:dyDescent="0.25"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4:37" x14ac:dyDescent="0.25"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4:37" x14ac:dyDescent="0.25"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4:37" x14ac:dyDescent="0.25"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4:37" x14ac:dyDescent="0.25"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4:37" x14ac:dyDescent="0.25"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4:37" x14ac:dyDescent="0.25"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4:37" x14ac:dyDescent="0.25"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4:37" x14ac:dyDescent="0.25"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4:37" x14ac:dyDescent="0.25"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4:37" x14ac:dyDescent="0.25"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4:37" x14ac:dyDescent="0.25"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4:37" x14ac:dyDescent="0.25"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4:37" x14ac:dyDescent="0.25"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F45" s="7"/>
      <c r="AG45" s="7"/>
      <c r="AH45" s="7"/>
    </row>
    <row r="46" spans="14:37" x14ac:dyDescent="0.25"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F46" s="7"/>
      <c r="AG46" s="7"/>
      <c r="AH46" s="7"/>
      <c r="AI46" s="7"/>
      <c r="AJ46" s="7"/>
      <c r="AK46" s="7"/>
    </row>
    <row r="47" spans="14:37" x14ac:dyDescent="0.25">
      <c r="N47" s="7"/>
      <c r="O47" s="7"/>
      <c r="P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4:37" x14ac:dyDescent="0.25">
      <c r="N48" s="7"/>
      <c r="O48" s="7"/>
      <c r="P48" s="7"/>
    </row>
  </sheetData>
  <pageMargins left="0.7" right="0.7" top="0.75" bottom="0.75" header="0.3" footer="0.3"/>
  <pageSetup scale="2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M10:S37"/>
  <sheetViews>
    <sheetView zoomScale="60" zoomScaleNormal="60" workbookViewId="0">
      <selection activeCell="R25" sqref="R25:S26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7.42578125" style="3" customWidth="1"/>
    <col min="8" max="8" width="18.28515625" style="3" customWidth="1"/>
    <col min="9" max="9" width="4.85546875" style="3" customWidth="1"/>
    <col min="10" max="10" width="14.7109375" style="3" customWidth="1"/>
    <col min="11" max="11" width="15.7109375" style="3" customWidth="1"/>
    <col min="12" max="13" width="16.7109375" style="3" customWidth="1"/>
    <col min="14" max="14" width="15" style="3" customWidth="1"/>
    <col min="15" max="15" width="16.7109375" style="3" customWidth="1"/>
    <col min="16" max="16" width="10.140625" style="3" customWidth="1"/>
    <col min="17" max="18" width="9.85546875" style="3" customWidth="1"/>
    <col min="19" max="19" width="11.140625" style="3" customWidth="1"/>
    <col min="20" max="20" width="10.140625" style="3" customWidth="1"/>
    <col min="21" max="21" width="9.5703125" style="3" customWidth="1"/>
    <col min="22" max="22" width="10.42578125" style="3" customWidth="1"/>
    <col min="23" max="23" width="9.85546875" style="3" customWidth="1"/>
    <col min="24" max="16384" width="9.140625" style="3"/>
  </cols>
  <sheetData>
    <row r="10" spans="18:19" x14ac:dyDescent="0.25">
      <c r="R10" s="45">
        <f>82-62</f>
        <v>20</v>
      </c>
      <c r="S10" s="46"/>
    </row>
    <row r="11" spans="18:19" x14ac:dyDescent="0.25">
      <c r="R11" s="47"/>
      <c r="S11" s="48"/>
    </row>
    <row r="12" spans="18:19" ht="21" customHeight="1" x14ac:dyDescent="0.25">
      <c r="R12" s="49"/>
      <c r="S12" s="50"/>
    </row>
    <row r="16" spans="18:19" x14ac:dyDescent="0.25">
      <c r="R16" s="45">
        <f>1/20</f>
        <v>0.05</v>
      </c>
      <c r="S16" s="46"/>
    </row>
    <row r="17" spans="13:19" ht="22.5" customHeight="1" x14ac:dyDescent="0.25">
      <c r="R17" s="47"/>
      <c r="S17" s="48"/>
    </row>
    <row r="18" spans="13:19" ht="23.25" customHeight="1" x14ac:dyDescent="0.25">
      <c r="R18" s="49"/>
      <c r="S18" s="50"/>
    </row>
    <row r="19" spans="13:19" ht="24" customHeight="1" x14ac:dyDescent="0.25"/>
    <row r="20" spans="13:19" ht="23.45" customHeight="1" x14ac:dyDescent="0.25"/>
    <row r="21" spans="13:19" ht="24.75" customHeight="1" x14ac:dyDescent="0.25">
      <c r="R21" s="45">
        <f>67-64</f>
        <v>3</v>
      </c>
      <c r="S21" s="46"/>
    </row>
    <row r="22" spans="13:19" ht="25.15" customHeight="1" x14ac:dyDescent="0.25">
      <c r="R22" s="49"/>
      <c r="S22" s="50"/>
    </row>
    <row r="23" spans="13:19" ht="22.9" customHeight="1" x14ac:dyDescent="0.25"/>
    <row r="24" spans="13:19" ht="25.15" customHeight="1" x14ac:dyDescent="0.25"/>
    <row r="25" spans="13:19" x14ac:dyDescent="0.25">
      <c r="R25" s="51">
        <f>0.05*3</f>
        <v>0.15000000000000002</v>
      </c>
      <c r="S25" s="52"/>
    </row>
    <row r="26" spans="13:19" ht="27.75" customHeight="1" x14ac:dyDescent="0.25">
      <c r="R26" s="53"/>
      <c r="S26" s="54"/>
    </row>
    <row r="27" spans="13:19" ht="29.25" customHeight="1" x14ac:dyDescent="0.25"/>
    <row r="28" spans="13:19" ht="27" customHeight="1" x14ac:dyDescent="0.25"/>
    <row r="29" spans="13:19" ht="19.149999999999999" customHeight="1" x14ac:dyDescent="0.25"/>
    <row r="30" spans="13:19" ht="16.899999999999999" customHeight="1" x14ac:dyDescent="0.25">
      <c r="M30" s="2"/>
    </row>
    <row r="31" spans="13:19" ht="15" customHeight="1" x14ac:dyDescent="0.25">
      <c r="M31" s="4"/>
    </row>
    <row r="32" spans="13:19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x14ac:dyDescent="0.25">
      <c r="M36" s="4"/>
    </row>
    <row r="37" spans="13:13" x14ac:dyDescent="0.25">
      <c r="M37" s="4"/>
    </row>
  </sheetData>
  <mergeCells count="4">
    <mergeCell ref="R10:S12"/>
    <mergeCell ref="R16:S18"/>
    <mergeCell ref="R21:S22"/>
    <mergeCell ref="R25:S26"/>
  </mergeCells>
  <pageMargins left="0.7" right="0.7" top="0.75" bottom="0.75" header="0.3" footer="0.3"/>
  <pageSetup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1:S57"/>
  <sheetViews>
    <sheetView zoomScale="60" zoomScaleNormal="60" workbookViewId="0">
      <selection activeCell="R46" sqref="R46:S47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7" width="14.7109375" style="3" customWidth="1"/>
    <col min="8" max="9" width="15.140625" style="3" customWidth="1"/>
    <col min="10" max="10" width="14.42578125" style="3" customWidth="1"/>
    <col min="11" max="11" width="14.5703125" style="3" customWidth="1"/>
    <col min="12" max="12" width="4.85546875" style="3" customWidth="1"/>
    <col min="13" max="13" width="14.7109375" style="3" customWidth="1"/>
    <col min="14" max="14" width="15.7109375" style="3" customWidth="1"/>
    <col min="15" max="15" width="16.7109375" style="3" customWidth="1"/>
    <col min="16" max="16" width="4.5703125" style="3" customWidth="1"/>
    <col min="17" max="17" width="15.7109375" style="3" customWidth="1"/>
    <col min="18" max="18" width="7.7109375" style="3" customWidth="1"/>
    <col min="19" max="19" width="13" style="3" customWidth="1"/>
    <col min="20" max="20" width="10.7109375" style="3" customWidth="1"/>
    <col min="21" max="21" width="10.85546875" style="3" customWidth="1"/>
    <col min="22" max="22" width="11" style="3" customWidth="1"/>
    <col min="23" max="23" width="14.7109375" style="3" customWidth="1"/>
    <col min="24" max="24" width="12.28515625" style="3" customWidth="1"/>
    <col min="25" max="25" width="10.7109375" style="3" customWidth="1"/>
    <col min="26" max="16384" width="9.140625" style="3"/>
  </cols>
  <sheetData>
    <row r="11" spans="17:18" ht="15" customHeight="1" x14ac:dyDescent="0.25">
      <c r="Q11" s="59">
        <f>_xlfn.POISSON.DIST(1,2,0)</f>
        <v>0.27067056647322535</v>
      </c>
      <c r="R11" s="59"/>
    </row>
    <row r="12" spans="17:18" ht="15" customHeight="1" x14ac:dyDescent="0.25">
      <c r="Q12" s="59"/>
      <c r="R12" s="59"/>
    </row>
    <row r="13" spans="17:18" ht="15" customHeight="1" x14ac:dyDescent="0.25">
      <c r="Q13" s="59"/>
      <c r="R13" s="59"/>
    </row>
    <row r="16" spans="17:18" ht="15" customHeight="1" x14ac:dyDescent="0.25">
      <c r="Q16" s="59">
        <f>_xlfn.POISSON.DIST(0,2,0)</f>
        <v>0.1353352832366127</v>
      </c>
      <c r="R16" s="59"/>
    </row>
    <row r="17" spans="14:19" ht="15" customHeight="1" x14ac:dyDescent="0.25">
      <c r="Q17" s="59"/>
      <c r="R17" s="59"/>
    </row>
    <row r="18" spans="14:19" ht="15" customHeight="1" x14ac:dyDescent="0.25">
      <c r="Q18" s="59"/>
      <c r="R18" s="59"/>
    </row>
    <row r="23" spans="14:19" x14ac:dyDescent="0.25">
      <c r="N23" s="13"/>
    </row>
    <row r="24" spans="14:19" ht="24.6" customHeight="1" x14ac:dyDescent="0.25"/>
    <row r="25" spans="14:19" ht="23.45" customHeight="1" x14ac:dyDescent="0.25">
      <c r="R25" s="55">
        <f>_xlfn.POISSON.DIST(0,2,0)</f>
        <v>0.1353352832366127</v>
      </c>
      <c r="S25" s="56"/>
    </row>
    <row r="26" spans="14:19" ht="15" customHeight="1" x14ac:dyDescent="0.25">
      <c r="R26" s="60"/>
      <c r="S26" s="61"/>
    </row>
    <row r="27" spans="14:19" ht="15" customHeight="1" x14ac:dyDescent="0.25">
      <c r="R27" s="57"/>
      <c r="S27" s="58"/>
    </row>
    <row r="29" spans="14:19" ht="15" customHeight="1" x14ac:dyDescent="0.25">
      <c r="R29" s="55">
        <f>_xlfn.POISSON.DIST(1,2,0)</f>
        <v>0.27067056647322535</v>
      </c>
      <c r="S29" s="56"/>
    </row>
    <row r="30" spans="14:19" ht="15" customHeight="1" x14ac:dyDescent="0.25">
      <c r="R30" s="60"/>
      <c r="S30" s="61"/>
    </row>
    <row r="31" spans="14:19" ht="15" customHeight="1" x14ac:dyDescent="0.25">
      <c r="R31" s="57"/>
      <c r="S31" s="58"/>
    </row>
    <row r="33" spans="11:19" ht="28.9" customHeight="1" x14ac:dyDescent="0.25">
      <c r="R33" s="55">
        <f>_xlfn.POISSON.DIST(2,2,0)</f>
        <v>0.27067056647322546</v>
      </c>
      <c r="S33" s="56"/>
    </row>
    <row r="34" spans="11:19" ht="21" customHeight="1" x14ac:dyDescent="0.25">
      <c r="R34" s="57"/>
      <c r="S34" s="58"/>
    </row>
    <row r="35" spans="11:19" ht="16.5" customHeight="1" x14ac:dyDescent="0.25"/>
    <row r="36" spans="11:19" ht="23.45" customHeight="1" x14ac:dyDescent="0.25">
      <c r="R36" s="55">
        <f>_xlfn.POISSON.DIST(3,2,0)</f>
        <v>0.18044704431548364</v>
      </c>
      <c r="S36" s="56"/>
    </row>
    <row r="37" spans="11:19" ht="17.25" customHeight="1" x14ac:dyDescent="0.25">
      <c r="R37" s="57"/>
      <c r="S37" s="58"/>
    </row>
    <row r="38" spans="11:19" ht="13.5" customHeight="1" x14ac:dyDescent="0.25">
      <c r="K38" s="12"/>
    </row>
    <row r="39" spans="11:19" ht="22.9" customHeight="1" x14ac:dyDescent="0.25">
      <c r="R39" s="55">
        <f>_xlfn.POISSON.DIST(4,2,0)</f>
        <v>9.022352215774182E-2</v>
      </c>
      <c r="S39" s="56"/>
    </row>
    <row r="40" spans="11:19" ht="21.6" customHeight="1" x14ac:dyDescent="0.25">
      <c r="R40" s="57"/>
      <c r="S40" s="58"/>
    </row>
    <row r="42" spans="11:19" ht="22.9" customHeight="1" x14ac:dyDescent="0.25">
      <c r="R42" s="55">
        <f>_xlfn.POISSON.DIST(5,2,0)</f>
        <v>3.6089408863096716E-2</v>
      </c>
      <c r="S42" s="56"/>
    </row>
    <row r="43" spans="11:19" ht="22.9" customHeight="1" x14ac:dyDescent="0.25">
      <c r="R43" s="57"/>
      <c r="S43" s="58"/>
    </row>
    <row r="44" spans="11:19" ht="22.9" customHeight="1" x14ac:dyDescent="0.25"/>
    <row r="45" spans="11:19" ht="22.9" customHeight="1" x14ac:dyDescent="0.25"/>
    <row r="46" spans="11:19" ht="22.9" customHeight="1" x14ac:dyDescent="0.25">
      <c r="R46" s="62">
        <f>R25+R29+R33+R36+R39+R42</f>
        <v>0.98343639151938578</v>
      </c>
      <c r="S46" s="63"/>
    </row>
    <row r="47" spans="11:19" ht="18.600000000000001" customHeight="1" x14ac:dyDescent="0.25">
      <c r="R47" s="64"/>
      <c r="S47" s="65"/>
    </row>
    <row r="48" spans="11:19" ht="18.600000000000001" customHeight="1" x14ac:dyDescent="0.25"/>
    <row r="49" spans="2:15" ht="18.600000000000001" customHeight="1" x14ac:dyDescent="0.25"/>
    <row r="50" spans="2:15" ht="18.600000000000001" customHeight="1" x14ac:dyDescent="0.25"/>
    <row r="51" spans="2:15" ht="30" customHeight="1" x14ac:dyDescent="0.25"/>
    <row r="52" spans="2:15" ht="16.899999999999999" customHeight="1" x14ac:dyDescent="0.25"/>
    <row r="53" spans="2:15" ht="15" customHeight="1" x14ac:dyDescent="0.25"/>
    <row r="54" spans="2:15" ht="15" customHeight="1" x14ac:dyDescent="0.25">
      <c r="B54" s="66"/>
      <c r="C54" s="66"/>
      <c r="D54" s="66"/>
    </row>
    <row r="55" spans="2:15" ht="24.75" customHeight="1" x14ac:dyDescent="0.25">
      <c r="B55" s="66"/>
      <c r="C55" s="66"/>
      <c r="D55" s="66"/>
    </row>
    <row r="56" spans="2:15" x14ac:dyDescent="0.25">
      <c r="O56" s="4"/>
    </row>
    <row r="57" spans="2:15" x14ac:dyDescent="0.25">
      <c r="O57" s="4"/>
    </row>
  </sheetData>
  <mergeCells count="10">
    <mergeCell ref="R39:S40"/>
    <mergeCell ref="R42:S43"/>
    <mergeCell ref="R46:S47"/>
    <mergeCell ref="B54:D55"/>
    <mergeCell ref="R36:S37"/>
    <mergeCell ref="Q11:R13"/>
    <mergeCell ref="Q16:R18"/>
    <mergeCell ref="R25:S27"/>
    <mergeCell ref="R29:S31"/>
    <mergeCell ref="R33:S34"/>
  </mergeCells>
  <pageMargins left="0.7" right="0.7" top="0.75" bottom="0.75" header="0.3" footer="0.3"/>
  <pageSetup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F13:S51"/>
  <sheetViews>
    <sheetView zoomScale="70" zoomScaleNormal="70" workbookViewId="0">
      <selection activeCell="R37" sqref="R37:S39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7.28515625" style="3" customWidth="1"/>
    <col min="7" max="7" width="18.42578125" style="3" customWidth="1"/>
    <col min="8" max="8" width="14.5703125" style="3" customWidth="1"/>
    <col min="9" max="9" width="4.85546875" style="3" customWidth="1"/>
    <col min="10" max="11" width="14.7109375" style="3" customWidth="1"/>
    <col min="12" max="12" width="11.5703125" style="3" customWidth="1"/>
    <col min="13" max="13" width="20.42578125" style="3" customWidth="1"/>
    <col min="14" max="14" width="4.5703125" style="3" customWidth="1"/>
    <col min="15" max="15" width="16.85546875" style="3" customWidth="1"/>
    <col min="16" max="16" width="17.28515625" style="3" customWidth="1"/>
    <col min="17" max="17" width="17" style="3" customWidth="1"/>
    <col min="18" max="18" width="22.5703125" style="3" customWidth="1"/>
    <col min="19" max="19" width="18.42578125" style="3" customWidth="1"/>
    <col min="20" max="20" width="17.42578125" style="3" customWidth="1"/>
    <col min="21" max="21" width="14.7109375" style="3" customWidth="1"/>
    <col min="22" max="22" width="9.140625" style="3"/>
    <col min="23" max="23" width="17.42578125" style="3" customWidth="1"/>
    <col min="24" max="16384" width="9.140625" style="3"/>
  </cols>
  <sheetData>
    <row r="13" spans="18:19" ht="27" customHeight="1" x14ac:dyDescent="0.25"/>
    <row r="14" spans="18:19" ht="25.15" customHeight="1" x14ac:dyDescent="0.25">
      <c r="R14" s="59">
        <f>_xlfn.BINOM.DIST(3,7,0.65,0)</f>
        <v>0.14423819921874997</v>
      </c>
      <c r="S14" s="59"/>
    </row>
    <row r="15" spans="18:19" ht="20.45" customHeight="1" x14ac:dyDescent="0.25">
      <c r="R15" s="59"/>
      <c r="S15" s="59"/>
    </row>
    <row r="16" spans="18:19" ht="21" customHeight="1" x14ac:dyDescent="0.25">
      <c r="R16" s="59"/>
      <c r="S16" s="59"/>
    </row>
    <row r="17" spans="14:19" ht="25.15" customHeight="1" x14ac:dyDescent="0.25"/>
    <row r="18" spans="14:19" ht="22.9" customHeight="1" x14ac:dyDescent="0.25">
      <c r="N18" s="13"/>
    </row>
    <row r="20" spans="14:19" ht="22.9" customHeight="1" x14ac:dyDescent="0.25">
      <c r="R20" s="73">
        <f>_xlfn.BINOM.DIST(4,7,0.65,0)</f>
        <v>0.26787094140625001</v>
      </c>
      <c r="S20" s="73"/>
    </row>
    <row r="21" spans="14:19" ht="24.6" customHeight="1" x14ac:dyDescent="0.25">
      <c r="R21" s="73"/>
      <c r="S21" s="73"/>
    </row>
    <row r="22" spans="14:19" ht="9" customHeight="1" x14ac:dyDescent="0.25">
      <c r="R22" s="73"/>
      <c r="S22" s="73"/>
    </row>
    <row r="23" spans="14:19" ht="17.25" customHeight="1" x14ac:dyDescent="0.25"/>
    <row r="24" spans="14:19" ht="27.6" customHeight="1" x14ac:dyDescent="0.25">
      <c r="R24" s="73">
        <f>_xlfn.BINOM.DIST(5,7,0.65,0)</f>
        <v>0.29848476328125007</v>
      </c>
      <c r="S24" s="73"/>
    </row>
    <row r="25" spans="14:19" ht="15" customHeight="1" x14ac:dyDescent="0.25">
      <c r="R25" s="73"/>
      <c r="S25" s="73"/>
    </row>
    <row r="26" spans="14:19" ht="15" customHeight="1" x14ac:dyDescent="0.25">
      <c r="R26" s="73"/>
      <c r="S26" s="73"/>
    </row>
    <row r="28" spans="14:19" x14ac:dyDescent="0.25">
      <c r="R28" s="55">
        <f>_xlfn.BINOM.DIST(6,7,0.65,0)</f>
        <v>0.18477628203125004</v>
      </c>
      <c r="S28" s="56"/>
    </row>
    <row r="29" spans="14:19" ht="40.5" customHeight="1" x14ac:dyDescent="0.25">
      <c r="R29" s="57"/>
      <c r="S29" s="58"/>
    </row>
    <row r="31" spans="14:19" x14ac:dyDescent="0.25">
      <c r="R31" s="55">
        <f>_xlfn.BINOM.DIST(7,7,0.65,0)</f>
        <v>4.9022278906250008E-2</v>
      </c>
      <c r="S31" s="56"/>
    </row>
    <row r="32" spans="14:19" ht="37.5" customHeight="1" x14ac:dyDescent="0.25">
      <c r="R32" s="57"/>
      <c r="S32" s="58"/>
    </row>
    <row r="34" spans="15:19" ht="15" customHeight="1" x14ac:dyDescent="0.25"/>
    <row r="37" spans="15:19" ht="15" customHeight="1" x14ac:dyDescent="0.25">
      <c r="R37" s="67">
        <f>R20+R24+R28+R31</f>
        <v>0.80015426562500014</v>
      </c>
      <c r="S37" s="68"/>
    </row>
    <row r="38" spans="15:19" ht="15" customHeight="1" x14ac:dyDescent="0.25">
      <c r="R38" s="69"/>
      <c r="S38" s="70"/>
    </row>
    <row r="39" spans="15:19" x14ac:dyDescent="0.25">
      <c r="R39" s="71"/>
      <c r="S39" s="72"/>
    </row>
    <row r="42" spans="15:19" ht="15" customHeight="1" x14ac:dyDescent="0.25"/>
    <row r="43" spans="15:19" ht="15" customHeight="1" x14ac:dyDescent="0.25">
      <c r="O43" s="2"/>
    </row>
    <row r="44" spans="15:19" x14ac:dyDescent="0.25">
      <c r="O44" s="4"/>
    </row>
    <row r="45" spans="15:19" x14ac:dyDescent="0.25">
      <c r="O45" s="4"/>
    </row>
    <row r="46" spans="15:19" x14ac:dyDescent="0.25">
      <c r="O46" s="4"/>
    </row>
    <row r="51" spans="6:7" x14ac:dyDescent="0.25">
      <c r="F51" s="8"/>
      <c r="G51" s="8"/>
    </row>
  </sheetData>
  <mergeCells count="6">
    <mergeCell ref="R14:S16"/>
    <mergeCell ref="R37:S39"/>
    <mergeCell ref="R20:S22"/>
    <mergeCell ref="R24:S26"/>
    <mergeCell ref="R28:S29"/>
    <mergeCell ref="R31:S32"/>
  </mergeCells>
  <pageMargins left="0.7" right="0.7" top="0.75" bottom="0.75" header="0.3" footer="0.3"/>
  <pageSetup scale="4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O28:W50"/>
  <sheetViews>
    <sheetView showRowColHeaders="0" zoomScale="70" zoomScaleNormal="70" workbookViewId="0"/>
  </sheetViews>
  <sheetFormatPr defaultColWidth="9.140625" defaultRowHeight="15" x14ac:dyDescent="0.25"/>
  <cols>
    <col min="1" max="14" width="9.140625" style="9"/>
    <col min="15" max="15" width="10.28515625" style="9" customWidth="1"/>
    <col min="16" max="16" width="9.140625" style="9"/>
    <col min="17" max="17" width="12.5703125" style="9" bestFit="1" customWidth="1"/>
    <col min="18" max="18" width="9.140625" style="9"/>
    <col min="19" max="19" width="20.7109375" style="9" customWidth="1"/>
    <col min="20" max="20" width="17.140625" style="9" customWidth="1"/>
    <col min="21" max="21" width="16.7109375" style="9" customWidth="1"/>
    <col min="22" max="22" width="9.140625" style="9"/>
    <col min="23" max="23" width="20.5703125" style="9" customWidth="1"/>
    <col min="24" max="16384" width="9.140625" style="9"/>
  </cols>
  <sheetData>
    <row r="28" spans="15:23" ht="23.25" x14ac:dyDescent="0.25">
      <c r="W28" s="20">
        <f>NORMSINV(0.95)</f>
        <v>1.6448536269514715</v>
      </c>
    </row>
    <row r="30" spans="15:23" ht="31.5" x14ac:dyDescent="0.5">
      <c r="W30" s="21">
        <f>(1.6449*225)+1200</f>
        <v>1570.1025</v>
      </c>
    </row>
    <row r="31" spans="15:23" x14ac:dyDescent="0.25">
      <c r="O31" s="10"/>
      <c r="S31" s="10"/>
      <c r="W31" s="22"/>
    </row>
    <row r="32" spans="15:23" ht="33.75" x14ac:dyDescent="0.25">
      <c r="W32" s="23">
        <f>ROUNDUP(W30,0)</f>
        <v>1571</v>
      </c>
    </row>
    <row r="33" spans="19:20" x14ac:dyDescent="0.25">
      <c r="S33" s="10"/>
    </row>
    <row r="40" spans="19:20" ht="31.5" x14ac:dyDescent="0.5">
      <c r="T40" s="14"/>
    </row>
    <row r="50" spans="19:19" x14ac:dyDescent="0.25">
      <c r="S50" s="10"/>
    </row>
  </sheetData>
  <pageMargins left="0.7" right="0.7" top="0.75" bottom="0.75" header="0.3" footer="0.3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49AA-2EFB-4ABD-BE7C-E84C91145C21}">
  <sheetPr>
    <pageSetUpPr fitToPage="1"/>
  </sheetPr>
  <dimension ref="L11:S37"/>
  <sheetViews>
    <sheetView zoomScale="70" zoomScaleNormal="70" workbookViewId="0">
      <selection activeCell="V20" sqref="V20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8.28515625" style="3" customWidth="1"/>
    <col min="8" max="8" width="18.7109375" style="3" customWidth="1"/>
    <col min="9" max="9" width="25.7109375" style="3" customWidth="1"/>
    <col min="10" max="10" width="21" style="3" customWidth="1"/>
    <col min="11" max="11" width="19.28515625" style="3" customWidth="1"/>
    <col min="12" max="12" width="25.7109375" style="3" customWidth="1"/>
    <col min="13" max="13" width="16.7109375" style="3" customWidth="1"/>
    <col min="14" max="14" width="4.5703125" style="3" customWidth="1"/>
    <col min="15" max="15" width="11.5703125" style="3" customWidth="1"/>
    <col min="16" max="16" width="6.5703125" style="3" customWidth="1"/>
    <col min="17" max="17" width="9" style="3" customWidth="1"/>
    <col min="18" max="18" width="12.140625" style="3" customWidth="1"/>
    <col min="19" max="19" width="10.85546875" style="3" customWidth="1"/>
    <col min="20" max="20" width="11.42578125" style="3" customWidth="1"/>
    <col min="21" max="21" width="9.7109375" style="3" customWidth="1"/>
    <col min="22" max="22" width="11.7109375" style="3" customWidth="1"/>
    <col min="23" max="23" width="9.85546875" style="3" customWidth="1"/>
    <col min="24" max="24" width="10" style="3" customWidth="1"/>
    <col min="25" max="16384" width="9.140625" style="3"/>
  </cols>
  <sheetData>
    <row r="11" spans="12:19" ht="15" customHeight="1" x14ac:dyDescent="0.25">
      <c r="P11" s="75">
        <f>PERMUT(15,10)</f>
        <v>10897286400</v>
      </c>
      <c r="Q11" s="75"/>
      <c r="R11" s="75"/>
      <c r="S11" s="75"/>
    </row>
    <row r="12" spans="12:19" ht="15" customHeight="1" x14ac:dyDescent="0.25">
      <c r="P12" s="75"/>
      <c r="Q12" s="75"/>
      <c r="R12" s="75"/>
      <c r="S12" s="75"/>
    </row>
    <row r="13" spans="12:19" ht="15" customHeight="1" x14ac:dyDescent="0.25">
      <c r="P13" s="75"/>
      <c r="Q13" s="75"/>
      <c r="R13" s="75"/>
      <c r="S13" s="75"/>
    </row>
    <row r="14" spans="12:19" ht="15" customHeight="1" x14ac:dyDescent="0.25">
      <c r="L14" s="74"/>
      <c r="P14" s="75"/>
      <c r="Q14" s="75"/>
      <c r="R14" s="75"/>
      <c r="S14" s="75"/>
    </row>
    <row r="15" spans="12:19" x14ac:dyDescent="0.25">
      <c r="L15" s="74"/>
    </row>
    <row r="18" spans="12:13" x14ac:dyDescent="0.25">
      <c r="L18" s="74"/>
    </row>
    <row r="19" spans="12:13" x14ac:dyDescent="0.25">
      <c r="L19" s="74"/>
    </row>
    <row r="21" spans="12:13" ht="32.25" customHeight="1" x14ac:dyDescent="0.25"/>
    <row r="24" spans="12:13" ht="22.9" customHeight="1" x14ac:dyDescent="0.35">
      <c r="L24" s="16"/>
    </row>
    <row r="25" spans="12:13" ht="21.6" customHeight="1" x14ac:dyDescent="0.25"/>
    <row r="28" spans="12:13" ht="22.9" customHeight="1" x14ac:dyDescent="0.25"/>
    <row r="29" spans="12:13" ht="19.149999999999999" customHeight="1" x14ac:dyDescent="0.25"/>
    <row r="30" spans="12:13" ht="36" customHeight="1" x14ac:dyDescent="0.25">
      <c r="M30" s="2"/>
    </row>
    <row r="31" spans="12:13" ht="33" customHeight="1" x14ac:dyDescent="0.25">
      <c r="M31" s="4"/>
    </row>
    <row r="32" spans="12:13" x14ac:dyDescent="0.25">
      <c r="M32" s="4"/>
    </row>
    <row r="33" spans="13:13" x14ac:dyDescent="0.25">
      <c r="M33" s="4"/>
    </row>
    <row r="34" spans="13:13" x14ac:dyDescent="0.25">
      <c r="M34" s="4"/>
    </row>
    <row r="35" spans="13:13" x14ac:dyDescent="0.25">
      <c r="M35" s="4"/>
    </row>
    <row r="36" spans="13:13" ht="31.5" customHeight="1" x14ac:dyDescent="0.25">
      <c r="M36" s="4"/>
    </row>
    <row r="37" spans="13:13" x14ac:dyDescent="0.25">
      <c r="M37" s="4"/>
    </row>
  </sheetData>
  <mergeCells count="3">
    <mergeCell ref="L14:L15"/>
    <mergeCell ref="L18:L19"/>
    <mergeCell ref="P11:S14"/>
  </mergeCells>
  <pageMargins left="0.7" right="0.7" top="0.75" bottom="0.75" header="0.3" footer="0.3"/>
  <pageSetup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68F5-EB89-4A1A-8707-B853ADBAA988}">
  <sheetPr>
    <pageSetUpPr fitToPage="1"/>
  </sheetPr>
  <dimension ref="G21:R55"/>
  <sheetViews>
    <sheetView zoomScale="70" zoomScaleNormal="70" workbookViewId="0"/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8.28515625" style="3" customWidth="1"/>
    <col min="8" max="8" width="18.7109375" style="3" customWidth="1"/>
    <col min="9" max="9" width="7.28515625" style="3" customWidth="1"/>
    <col min="10" max="10" width="35.42578125" style="3" customWidth="1"/>
    <col min="11" max="11" width="19.28515625" style="3" customWidth="1"/>
    <col min="12" max="13" width="16.7109375" style="3" customWidth="1"/>
    <col min="14" max="14" width="4.5703125" style="3" customWidth="1"/>
    <col min="15" max="15" width="15.28515625" style="3" customWidth="1"/>
    <col min="16" max="16" width="6.5703125" style="3" customWidth="1"/>
    <col min="17" max="17" width="9" style="3" customWidth="1"/>
    <col min="18" max="18" width="12.140625" style="3" customWidth="1"/>
    <col min="19" max="19" width="10.85546875" style="3" customWidth="1"/>
    <col min="20" max="20" width="11.42578125" style="3" customWidth="1"/>
    <col min="21" max="21" width="9.7109375" style="3" customWidth="1"/>
    <col min="22" max="22" width="11.7109375" style="3" customWidth="1"/>
    <col min="23" max="23" width="9.85546875" style="3" customWidth="1"/>
    <col min="24" max="24" width="10" style="3" customWidth="1"/>
    <col min="25" max="16384" width="9.140625" style="3"/>
  </cols>
  <sheetData>
    <row r="21" spans="11:18" ht="21" customHeight="1" x14ac:dyDescent="0.25"/>
    <row r="22" spans="11:18" ht="33.75" customHeight="1" x14ac:dyDescent="0.25"/>
    <row r="23" spans="11:18" ht="27" customHeight="1" x14ac:dyDescent="0.35">
      <c r="K23" s="19"/>
      <c r="M23" s="17"/>
    </row>
    <row r="24" spans="11:18" ht="21" customHeight="1" x14ac:dyDescent="0.35">
      <c r="K24" s="19"/>
      <c r="L24" s="17"/>
      <c r="M24" s="17"/>
    </row>
    <row r="25" spans="11:18" ht="27.6" customHeight="1" x14ac:dyDescent="0.35">
      <c r="K25" s="19"/>
      <c r="L25" s="17"/>
      <c r="M25" s="17"/>
    </row>
    <row r="26" spans="11:18" ht="21" customHeight="1" x14ac:dyDescent="0.35">
      <c r="K26" s="19"/>
      <c r="L26" s="17"/>
      <c r="M26" s="17"/>
    </row>
    <row r="27" spans="11:18" ht="27" customHeight="1" x14ac:dyDescent="0.35">
      <c r="K27" s="19"/>
      <c r="L27" s="17"/>
      <c r="M27" s="18"/>
    </row>
    <row r="28" spans="11:18" ht="20.45" customHeight="1" x14ac:dyDescent="0.4">
      <c r="L28" s="15"/>
    </row>
    <row r="29" spans="11:18" ht="21" customHeight="1" x14ac:dyDescent="0.25"/>
    <row r="30" spans="11:18" ht="25.15" customHeight="1" x14ac:dyDescent="0.25">
      <c r="P30" s="76">
        <f>STANDARDIZE(2500,4200,720)</f>
        <v>-2.3611111111111112</v>
      </c>
      <c r="Q30" s="77"/>
      <c r="R30" s="78"/>
    </row>
    <row r="31" spans="11:18" ht="22.9" customHeight="1" x14ac:dyDescent="0.25">
      <c r="P31" s="79"/>
      <c r="Q31" s="80"/>
      <c r="R31" s="81"/>
    </row>
    <row r="32" spans="11:18" ht="21.6" customHeight="1" x14ac:dyDescent="0.25"/>
    <row r="33" spans="13:18" ht="29.25" customHeight="1" x14ac:dyDescent="0.25">
      <c r="P33" s="67">
        <f>_xlfn.NORM.S.DIST(-2.3611,1)</f>
        <v>9.1104082779026162E-3</v>
      </c>
      <c r="Q33" s="82"/>
      <c r="R33" s="68"/>
    </row>
    <row r="34" spans="13:18" x14ac:dyDescent="0.25">
      <c r="P34" s="71"/>
      <c r="Q34" s="83"/>
      <c r="R34" s="72"/>
    </row>
    <row r="35" spans="13:18" ht="22.9" customHeight="1" x14ac:dyDescent="0.25"/>
    <row r="36" spans="13:18" ht="19.149999999999999" customHeight="1" x14ac:dyDescent="0.25"/>
    <row r="37" spans="13:18" ht="36" customHeight="1" x14ac:dyDescent="0.25">
      <c r="M37" s="2"/>
    </row>
    <row r="38" spans="13:18" ht="33" customHeight="1" x14ac:dyDescent="0.25">
      <c r="M38" s="4"/>
    </row>
    <row r="39" spans="13:18" x14ac:dyDescent="0.25">
      <c r="M39" s="4"/>
    </row>
    <row r="40" spans="13:18" x14ac:dyDescent="0.25">
      <c r="M40" s="4"/>
    </row>
    <row r="41" spans="13:18" x14ac:dyDescent="0.25">
      <c r="M41" s="4"/>
    </row>
    <row r="42" spans="13:18" x14ac:dyDescent="0.25">
      <c r="M42" s="4"/>
    </row>
    <row r="43" spans="13:18" ht="31.5" customHeight="1" x14ac:dyDescent="0.25">
      <c r="M43" s="4"/>
    </row>
    <row r="44" spans="13:18" x14ac:dyDescent="0.25">
      <c r="M44" s="4"/>
    </row>
    <row r="50" spans="7:10" ht="15" customHeight="1" x14ac:dyDescent="0.25">
      <c r="G50" s="84">
        <f>STANDARDIZE(6000,4200,720)</f>
        <v>2.5</v>
      </c>
      <c r="H50" s="85"/>
    </row>
    <row r="51" spans="7:10" ht="29.25" customHeight="1" x14ac:dyDescent="0.25">
      <c r="G51" s="86"/>
      <c r="H51" s="87"/>
    </row>
    <row r="53" spans="7:10" ht="5.25" customHeight="1" x14ac:dyDescent="0.25"/>
    <row r="54" spans="7:10" ht="15" customHeight="1" x14ac:dyDescent="0.25">
      <c r="G54" s="76">
        <f>_xlfn.NORM.S.DIST(2.5,1)</f>
        <v>0.99379033467422384</v>
      </c>
      <c r="H54" s="78"/>
      <c r="J54" s="88">
        <f>1-G54</f>
        <v>6.2096653257761592E-3</v>
      </c>
    </row>
    <row r="55" spans="7:10" ht="25.5" customHeight="1" x14ac:dyDescent="0.25">
      <c r="G55" s="79"/>
      <c r="H55" s="81"/>
      <c r="J55" s="89"/>
    </row>
  </sheetData>
  <mergeCells count="5">
    <mergeCell ref="P30:R31"/>
    <mergeCell ref="P33:R34"/>
    <mergeCell ref="G50:H51"/>
    <mergeCell ref="G54:H55"/>
    <mergeCell ref="J54:J55"/>
  </mergeCells>
  <pageMargins left="0.7" right="0.7" top="0.75" bottom="0.75" header="0.3" footer="0.3"/>
  <pageSetup scale="4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N21:U44"/>
  <sheetViews>
    <sheetView tabSelected="1" zoomScale="70" zoomScaleNormal="70" workbookViewId="0">
      <selection activeCell="S30" sqref="S30:U31"/>
    </sheetView>
  </sheetViews>
  <sheetFormatPr defaultColWidth="9.140625" defaultRowHeight="15" x14ac:dyDescent="0.25"/>
  <cols>
    <col min="1" max="1" width="9.140625" style="3"/>
    <col min="2" max="2" width="9.28515625" style="3" customWidth="1"/>
    <col min="3" max="3" width="18.42578125" style="3" customWidth="1"/>
    <col min="4" max="4" width="10.7109375" style="3" customWidth="1"/>
    <col min="5" max="5" width="9.140625" style="3"/>
    <col min="6" max="6" width="10.5703125" style="3" customWidth="1"/>
    <col min="7" max="7" width="18.28515625" style="3" customWidth="1"/>
    <col min="8" max="8" width="18.7109375" style="3" customWidth="1"/>
    <col min="9" max="9" width="7.28515625" style="3" customWidth="1"/>
    <col min="10" max="11" width="23.5703125" style="3" customWidth="1"/>
    <col min="12" max="12" width="19.28515625" style="3" customWidth="1"/>
    <col min="13" max="14" width="16.7109375" style="3" customWidth="1"/>
    <col min="15" max="15" width="4.5703125" style="3" customWidth="1"/>
    <col min="16" max="16" width="15.28515625" style="3" customWidth="1"/>
    <col min="17" max="17" width="6.5703125" style="3" customWidth="1"/>
    <col min="18" max="18" width="9" style="3" customWidth="1"/>
    <col min="19" max="19" width="12.140625" style="3" customWidth="1"/>
    <col min="20" max="20" width="10.85546875" style="3" customWidth="1"/>
    <col min="21" max="21" width="11.42578125" style="3" customWidth="1"/>
    <col min="22" max="22" width="9.7109375" style="3" customWidth="1"/>
    <col min="23" max="23" width="11.7109375" style="3" customWidth="1"/>
    <col min="24" max="24" width="9.85546875" style="3" customWidth="1"/>
    <col min="25" max="25" width="10" style="3" customWidth="1"/>
    <col min="26" max="16384" width="9.140625" style="3"/>
  </cols>
  <sheetData>
    <row r="21" spans="19:21" ht="21" customHeight="1" x14ac:dyDescent="0.25"/>
    <row r="22" spans="19:21" ht="33.75" customHeight="1" x14ac:dyDescent="0.25"/>
    <row r="23" spans="19:21" ht="27" customHeight="1" x14ac:dyDescent="0.25"/>
    <row r="24" spans="19:21" ht="21" customHeight="1" x14ac:dyDescent="0.25"/>
    <row r="25" spans="19:21" ht="27.6" customHeight="1" x14ac:dyDescent="0.25"/>
    <row r="26" spans="19:21" ht="21" customHeight="1" x14ac:dyDescent="0.25"/>
    <row r="27" spans="19:21" ht="27" customHeight="1" x14ac:dyDescent="0.25"/>
    <row r="28" spans="19:21" ht="20.45" customHeight="1" x14ac:dyDescent="0.25"/>
    <row r="29" spans="19:21" ht="21" customHeight="1" x14ac:dyDescent="0.25"/>
    <row r="30" spans="19:21" ht="25.15" customHeight="1" x14ac:dyDescent="0.25">
      <c r="S30" s="67">
        <f>0.9938-0.0091</f>
        <v>0.98470000000000002</v>
      </c>
      <c r="T30" s="82"/>
      <c r="U30" s="68"/>
    </row>
    <row r="31" spans="19:21" ht="22.9" customHeight="1" x14ac:dyDescent="0.25">
      <c r="S31" s="71"/>
      <c r="T31" s="83"/>
      <c r="U31" s="72"/>
    </row>
    <row r="32" spans="19:21" ht="21.6" customHeight="1" x14ac:dyDescent="0.25"/>
    <row r="33" spans="14:14" ht="29.25" customHeight="1" x14ac:dyDescent="0.25"/>
    <row r="35" spans="14:14" ht="22.9" customHeight="1" x14ac:dyDescent="0.25"/>
    <row r="36" spans="14:14" ht="19.149999999999999" customHeight="1" x14ac:dyDescent="0.25"/>
    <row r="37" spans="14:14" ht="36" customHeight="1" x14ac:dyDescent="0.25">
      <c r="N37" s="2"/>
    </row>
    <row r="38" spans="14:14" ht="33" customHeight="1" x14ac:dyDescent="0.25">
      <c r="N38" s="4"/>
    </row>
    <row r="39" spans="14:14" x14ac:dyDescent="0.25">
      <c r="N39" s="4"/>
    </row>
    <row r="40" spans="14:14" x14ac:dyDescent="0.25">
      <c r="N40" s="4"/>
    </row>
    <row r="41" spans="14:14" x14ac:dyDescent="0.25">
      <c r="N41" s="4"/>
    </row>
    <row r="42" spans="14:14" x14ac:dyDescent="0.25">
      <c r="N42" s="4"/>
    </row>
    <row r="43" spans="14:14" ht="31.5" customHeight="1" x14ac:dyDescent="0.25">
      <c r="N43" s="4"/>
    </row>
    <row r="44" spans="14:14" x14ac:dyDescent="0.25">
      <c r="N44" s="4"/>
    </row>
  </sheetData>
  <mergeCells count="1">
    <mergeCell ref="S30:U31"/>
  </mergeCells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FirstPage</vt:lpstr>
      <vt:lpstr>Exam Content </vt:lpstr>
      <vt:lpstr>Problem 1</vt:lpstr>
      <vt:lpstr>Problem 2</vt:lpstr>
      <vt:lpstr>Problem 41</vt:lpstr>
      <vt:lpstr>Problem 4</vt:lpstr>
      <vt:lpstr>Problem 51</vt:lpstr>
      <vt:lpstr>Problem 9.1</vt:lpstr>
      <vt:lpstr>Problem 10.1</vt:lpstr>
      <vt:lpstr>Problem 6</vt:lpstr>
      <vt:lpstr>Problem 7</vt:lpstr>
      <vt:lpstr>Problem 8</vt:lpstr>
      <vt:lpstr>Problem 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Regents Park Publishers</dc:creator>
  <cp:lastModifiedBy>19498</cp:lastModifiedBy>
  <cp:lastPrinted>2023-10-02T01:56:01Z</cp:lastPrinted>
  <dcterms:created xsi:type="dcterms:W3CDTF">2014-10-23T14:45:36Z</dcterms:created>
  <dcterms:modified xsi:type="dcterms:W3CDTF">2023-10-02T05:09:54Z</dcterms:modified>
</cp:coreProperties>
</file>