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ink/ink1.xml" ContentType="application/inkml+xml"/>
  <Override PartName="/xl/ink/ink2.xml" ContentType="application/inkml+xml"/>
  <Override PartName="/xl/drawings/drawing13.xml" ContentType="application/vnd.openxmlformats-officedocument.drawing+xml"/>
  <Override PartName="/xl/ink/ink3.xml" ContentType="application/inkml+xml"/>
  <Override PartName="/xl/ink/ink4.xml" ContentType="application/inkml+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ink/ink5.xml" ContentType="application/inkml+xml"/>
  <Override PartName="/xl/ink/ink6.xml" ContentType="application/inkml+xml"/>
  <Override PartName="/xl/drawings/drawing15.xml" ContentType="application/vnd.openxmlformats-officedocument.drawing+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ink/ink21.xml" ContentType="application/inkml+xml"/>
  <Override PartName="/xl/drawings/drawing28.xml" ContentType="application/vnd.openxmlformats-officedocument.drawing+xml"/>
  <Override PartName="/xl/drawings/drawing29.xml" ContentType="application/vnd.openxmlformats-officedocument.drawing+xml"/>
  <Override PartName="/xl/ink/ink22.xml" ContentType="application/inkml+xml"/>
  <Override PartName="/xl/drawings/drawing30.xml" ContentType="application/vnd.openxmlformats-officedocument.drawing+xml"/>
  <Override PartName="/xl/drawings/drawing31.xml" ContentType="application/vnd.openxmlformats-officedocument.drawing+xml"/>
  <Override PartName="/xl/ink/ink23.xml" ContentType="application/inkml+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viking\home\dpodobas\My Documents\"/>
    </mc:Choice>
  </mc:AlternateContent>
  <xr:revisionPtr revIDLastSave="0" documentId="8_{41954DBA-6059-4181-B77B-2C5E5515D2E2}" xr6:coauthVersionLast="47" xr6:coauthVersionMax="47" xr10:uidLastSave="{00000000-0000-0000-0000-000000000000}"/>
  <bookViews>
    <workbookView showSheetTabs="0" xWindow="-120" yWindow="-120" windowWidth="29040" windowHeight="15720" xr2:uid="{00000000-000D-0000-FFFF-FFFF00000000}"/>
  </bookViews>
  <sheets>
    <sheet name="FirstPage" sheetId="21" r:id="rId1"/>
    <sheet name="Exam Content " sheetId="70" r:id="rId2"/>
    <sheet name="Problem 1" sheetId="104" r:id="rId3"/>
    <sheet name="Problem 18  " sheetId="130" r:id="rId4"/>
    <sheet name="Problem 18  (2)" sheetId="129" r:id="rId5"/>
    <sheet name="Problem 17 " sheetId="122" r:id="rId6"/>
    <sheet name="Problem 17 (2)" sheetId="121" r:id="rId7"/>
    <sheet name="Problem 16 " sheetId="123" r:id="rId8"/>
    <sheet name="Problem 16 (2)" sheetId="120" r:id="rId9"/>
    <sheet name="Problem 15 " sheetId="124" r:id="rId10"/>
    <sheet name="Problem 15 (2)" sheetId="118" r:id="rId11"/>
    <sheet name="Problem 19  " sheetId="132" r:id="rId12"/>
    <sheet name="Problem 19  (2)" sheetId="131" r:id="rId13"/>
    <sheet name="Problem 14 " sheetId="125" r:id="rId14"/>
    <sheet name="Problem 14 (2)" sheetId="117" r:id="rId15"/>
    <sheet name="Problem 13 " sheetId="126" r:id="rId16"/>
    <sheet name="Problem 13 (2)" sheetId="116" r:id="rId17"/>
    <sheet name="Problem 12 " sheetId="127" r:id="rId18"/>
    <sheet name="Problem 12 (2)" sheetId="119" r:id="rId19"/>
    <sheet name="Problem 11 " sheetId="128" r:id="rId20"/>
    <sheet name="Problem 11 (2)" sheetId="114" r:id="rId21"/>
    <sheet name="Problem 1 (2)" sheetId="76" r:id="rId22"/>
    <sheet name="Problem 2 (2)" sheetId="105" r:id="rId23"/>
    <sheet name="Problem 2" sheetId="80" r:id="rId24"/>
    <sheet name="Problem 3 (2)" sheetId="113" r:id="rId25"/>
    <sheet name="Problem 3" sheetId="50" r:id="rId26"/>
    <sheet name="Problem 4 (2)" sheetId="106" r:id="rId27"/>
    <sheet name="Problem 4" sheetId="79" r:id="rId28"/>
    <sheet name="Problem 5 (2)" sheetId="107" r:id="rId29"/>
    <sheet name="Problem 5" sheetId="74" r:id="rId30"/>
    <sheet name="Problem 6 (2)" sheetId="108" r:id="rId31"/>
    <sheet name="Problem 6" sheetId="81" r:id="rId32"/>
    <sheet name="Problem 7 (2)" sheetId="109" r:id="rId33"/>
    <sheet name="Problem 7" sheetId="78" r:id="rId34"/>
    <sheet name="Problem 8 (2)" sheetId="110" r:id="rId35"/>
    <sheet name="Problem 8" sheetId="75" r:id="rId36"/>
    <sheet name="Problem 9 (2)" sheetId="111" r:id="rId37"/>
    <sheet name="Problem 9" sheetId="103" r:id="rId38"/>
    <sheet name="Problem 10 (2)" sheetId="112" r:id="rId39"/>
    <sheet name="Problem 10" sheetId="97" r:id="rId40"/>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131" l="1"/>
  <c r="O11" i="129"/>
  <c r="P19" i="121" l="1"/>
  <c r="A1" i="130"/>
  <c r="A1" i="129"/>
  <c r="A1" i="124"/>
  <c r="A1" i="122"/>
  <c r="P39" i="121"/>
  <c r="P37" i="121"/>
  <c r="P16" i="121"/>
  <c r="A1" i="121"/>
  <c r="P37" i="120"/>
  <c r="P39" i="120"/>
  <c r="P16" i="120"/>
  <c r="A1" i="120"/>
  <c r="P37" i="118"/>
  <c r="P19" i="118"/>
  <c r="P16" i="118"/>
  <c r="P16" i="117"/>
  <c r="J16" i="117"/>
  <c r="J20" i="116"/>
  <c r="J20" i="119"/>
  <c r="Q37" i="119"/>
  <c r="J37" i="119"/>
  <c r="N20" i="119"/>
  <c r="A1" i="119"/>
  <c r="N20" i="114"/>
  <c r="J20" i="114"/>
  <c r="Q37" i="114"/>
  <c r="J37" i="114"/>
  <c r="A1" i="118"/>
  <c r="A1" i="117"/>
  <c r="A1" i="116"/>
  <c r="A1" i="114"/>
  <c r="W85" i="76" l="1"/>
  <c r="W66" i="76"/>
  <c r="W48" i="76"/>
  <c r="W37" i="76"/>
  <c r="W29" i="76"/>
  <c r="S19" i="76"/>
  <c r="F37" i="112"/>
  <c r="Q10" i="111"/>
  <c r="J40" i="110"/>
  <c r="J36" i="110"/>
  <c r="P27" i="109"/>
  <c r="P24" i="109"/>
  <c r="Q16" i="111"/>
  <c r="M10" i="109"/>
  <c r="P21" i="105"/>
  <c r="A1" i="105"/>
  <c r="G26" i="112"/>
  <c r="G27" i="112"/>
  <c r="G28" i="112"/>
  <c r="G29" i="112"/>
  <c r="Q20" i="111"/>
  <c r="O36" i="110"/>
  <c r="O33" i="110"/>
  <c r="O30" i="110"/>
  <c r="O26" i="110"/>
  <c r="O22" i="110"/>
  <c r="O18" i="110"/>
  <c r="O14" i="110"/>
  <c r="M17" i="109"/>
  <c r="O60" i="108"/>
  <c r="I60" i="108"/>
  <c r="R44" i="107"/>
  <c r="P34" i="107"/>
  <c r="W30" i="106"/>
  <c r="W45" i="106"/>
  <c r="W27" i="106"/>
  <c r="F30" i="112"/>
  <c r="F28" i="97"/>
  <c r="G30" i="112"/>
</calcChain>
</file>

<file path=xl/sharedStrings.xml><?xml version="1.0" encoding="utf-8"?>
<sst xmlns="http://schemas.openxmlformats.org/spreadsheetml/2006/main" count="31" uniqueCount="24">
  <si>
    <t xml:space="preserve">                                                                                                                                                                                                                                                                             </t>
  </si>
  <si>
    <t>Number of Cars Sold (x)</t>
  </si>
  <si>
    <t>Probability P(x)</t>
  </si>
  <si>
    <t>Total</t>
  </si>
  <si>
    <r>
      <t xml:space="preserve"> </t>
    </r>
    <r>
      <rPr>
        <sz val="24"/>
        <color theme="1"/>
        <rFont val="Times New Roman"/>
        <family val="1"/>
      </rPr>
      <t>μ</t>
    </r>
  </si>
  <si>
    <t>Probability</t>
  </si>
  <si>
    <t>miles</t>
  </si>
  <si>
    <t>Mean</t>
  </si>
  <si>
    <t>Standard Error</t>
  </si>
  <si>
    <t>Median</t>
  </si>
  <si>
    <t>Mode</t>
  </si>
  <si>
    <t>Standard Deviation</t>
  </si>
  <si>
    <t>Sample Variance</t>
  </si>
  <si>
    <t>Kurtosis</t>
  </si>
  <si>
    <t>Skewness</t>
  </si>
  <si>
    <t>Range</t>
  </si>
  <si>
    <t>Minimum</t>
  </si>
  <si>
    <t>Maximum</t>
  </si>
  <si>
    <t>Sum</t>
  </si>
  <si>
    <t>Count</t>
  </si>
  <si>
    <t>Descriptive Statistics</t>
  </si>
  <si>
    <t xml:space="preserve"> </t>
  </si>
  <si>
    <t>Q</t>
  </si>
  <si>
    <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</si>
</sst>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30"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2"/>
      <color theme="1"/>
      <name val="Calibri"/>
      <family val="2"/>
      <scheme val="minor"/>
    </font>
    <font>
      <sz val="8"/>
      <color theme="1"/>
      <name val="Calibri"/>
      <family val="2"/>
      <scheme val="minor"/>
    </font>
    <font>
      <sz val="18"/>
      <color theme="1"/>
      <name val="Calibri"/>
      <family val="2"/>
      <scheme val="minor"/>
    </font>
    <font>
      <sz val="11"/>
      <color theme="1"/>
      <name val="Lucida Bright"/>
      <family val="1"/>
    </font>
    <font>
      <b/>
      <sz val="28"/>
      <color rgb="FFFFC000"/>
      <name val="Lucida Bright"/>
      <family val="1"/>
    </font>
    <font>
      <b/>
      <sz val="36"/>
      <color rgb="FFFFFF00"/>
      <name val="Lucida Bright"/>
      <family val="1"/>
    </font>
    <font>
      <sz val="11"/>
      <color theme="1"/>
      <name val="Calibri"/>
      <family val="2"/>
      <scheme val="minor"/>
    </font>
    <font>
      <sz val="48"/>
      <color theme="5" tint="-0.499984740745262"/>
      <name val="Calibri"/>
      <family val="2"/>
      <scheme val="minor"/>
    </font>
    <font>
      <sz val="26"/>
      <color theme="1"/>
      <name val="Lucida Bright"/>
      <family val="1"/>
    </font>
    <font>
      <sz val="24"/>
      <color theme="1"/>
      <name val="Lucida Bright"/>
      <family val="1"/>
    </font>
    <font>
      <sz val="20"/>
      <color theme="1"/>
      <name val="Calibri"/>
      <family val="2"/>
      <scheme val="minor"/>
    </font>
    <font>
      <b/>
      <sz val="20"/>
      <color rgb="FFFFFF00"/>
      <name val="Calibri"/>
      <family val="2"/>
      <scheme val="minor"/>
    </font>
    <font>
      <b/>
      <sz val="20"/>
      <color rgb="FFFF0000"/>
      <name val="Calibri"/>
      <family val="2"/>
      <scheme val="minor"/>
    </font>
    <font>
      <b/>
      <sz val="22"/>
      <color rgb="FFC00000"/>
      <name val="Calibri"/>
      <family val="2"/>
      <scheme val="minor"/>
    </font>
    <font>
      <b/>
      <sz val="22"/>
      <color rgb="FFFFFF00"/>
      <name val="Calibri"/>
      <family val="2"/>
      <scheme val="minor"/>
    </font>
    <font>
      <b/>
      <sz val="26"/>
      <color rgb="FFC00000"/>
      <name val="Calibri"/>
      <family val="2"/>
      <scheme val="minor"/>
    </font>
    <font>
      <b/>
      <sz val="24"/>
      <color rgb="FFFFFF00"/>
      <name val="Calibri"/>
      <family val="2"/>
      <scheme val="minor"/>
    </font>
    <font>
      <sz val="24"/>
      <color theme="1"/>
      <name val="Times New Roman"/>
      <family val="1"/>
    </font>
    <font>
      <sz val="24"/>
      <color theme="1"/>
      <name val="Calibri"/>
      <family val="2"/>
      <scheme val="minor"/>
    </font>
    <font>
      <b/>
      <sz val="22"/>
      <color rgb="FFC00000"/>
      <name val="Lucida Bright"/>
      <family val="1"/>
    </font>
    <font>
      <b/>
      <sz val="24"/>
      <color rgb="FFC00000"/>
      <name val="Calibri"/>
      <family val="2"/>
      <scheme val="minor"/>
    </font>
    <font>
      <sz val="18"/>
      <color theme="1"/>
      <name val="Lucida Bright"/>
      <family val="1"/>
    </font>
    <font>
      <b/>
      <sz val="18"/>
      <color rgb="FFFFFF00"/>
      <name val="Lucida Bright"/>
      <family val="1"/>
    </font>
    <font>
      <i/>
      <sz val="24"/>
      <color theme="1"/>
      <name val="Calibri"/>
      <family val="2"/>
      <scheme val="minor"/>
    </font>
    <font>
      <b/>
      <sz val="22"/>
      <color rgb="FFFFFF00"/>
      <name val="Lucida Bright"/>
      <family val="1"/>
    </font>
    <font>
      <b/>
      <sz val="18"/>
      <color theme="1"/>
      <name val="Lucida Bright"/>
      <family val="1"/>
    </font>
    <font>
      <sz val="22"/>
      <color rgb="FFFFFF00"/>
      <name val="Lucida Bright"/>
      <family val="1"/>
    </font>
  </fonts>
  <fills count="10">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4">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4" fillId="2" borderId="0" xfId="0" applyFont="1" applyFill="1" applyProtection="1">
      <protection locked="0"/>
    </xf>
    <xf numFmtId="0" fontId="3" fillId="2" borderId="0" xfId="0" applyFont="1" applyFill="1" applyAlignment="1" applyProtection="1">
      <alignment horizontal="right" vertical="center"/>
      <protection locked="0"/>
    </xf>
    <xf numFmtId="0" fontId="6" fillId="2" borderId="0" xfId="0" applyFont="1" applyFill="1" applyProtection="1">
      <protection locked="0"/>
    </xf>
    <xf numFmtId="0" fontId="6" fillId="4" borderId="0" xfId="0" applyFont="1" applyFill="1"/>
    <xf numFmtId="0" fontId="0" fillId="2" borderId="0" xfId="0" applyFill="1" applyAlignment="1" applyProtection="1">
      <alignment horizontal="center" vertical="center"/>
      <protection locked="0"/>
    </xf>
    <xf numFmtId="0" fontId="0" fillId="2" borderId="0" xfId="0" applyFill="1"/>
    <xf numFmtId="2" fontId="0" fillId="2" borderId="0" xfId="0" applyNumberFormat="1" applyFill="1"/>
    <xf numFmtId="0" fontId="9" fillId="4" borderId="0" xfId="0" applyFont="1" applyFill="1"/>
    <xf numFmtId="0" fontId="11" fillId="2" borderId="0" xfId="0" applyFont="1" applyFill="1" applyProtection="1">
      <protection locked="0"/>
    </xf>
    <xf numFmtId="0" fontId="5" fillId="2" borderId="0" xfId="0" applyFont="1" applyFill="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165" fontId="0" fillId="2" borderId="0" xfId="0" applyNumberFormat="1" applyFill="1" applyProtection="1">
      <protection locked="0"/>
    </xf>
    <xf numFmtId="0" fontId="12" fillId="5" borderId="1" xfId="0" applyFont="1" applyFill="1" applyBorder="1" applyAlignment="1" applyProtection="1">
      <alignment horizontal="center" vertical="center" wrapText="1"/>
      <protection locked="0"/>
    </xf>
    <xf numFmtId="0" fontId="22" fillId="8" borderId="1" xfId="0" applyFont="1" applyFill="1" applyBorder="1" applyAlignment="1" applyProtection="1">
      <alignment horizontal="center" vertical="center"/>
      <protection locked="0"/>
    </xf>
    <xf numFmtId="165" fontId="19" fillId="6" borderId="1" xfId="0" applyNumberFormat="1" applyFont="1" applyFill="1" applyBorder="1" applyAlignment="1" applyProtection="1">
      <alignment horizontal="center" vertical="center"/>
      <protection locked="0"/>
    </xf>
    <xf numFmtId="0" fontId="24" fillId="0" borderId="0" xfId="0" applyFont="1"/>
    <xf numFmtId="0" fontId="24" fillId="0" borderId="13" xfId="0" applyFont="1" applyBorder="1"/>
    <xf numFmtId="0" fontId="25" fillId="7" borderId="1" xfId="0" applyFont="1" applyFill="1" applyBorder="1" applyAlignment="1">
      <alignment horizontal="center" vertical="center"/>
    </xf>
    <xf numFmtId="165" fontId="25" fillId="7" borderId="1" xfId="0" applyNumberFormat="1" applyFont="1" applyFill="1" applyBorder="1" applyAlignment="1">
      <alignment horizontal="center"/>
    </xf>
    <xf numFmtId="165" fontId="27" fillId="7" borderId="1" xfId="0" applyNumberFormat="1" applyFont="1" applyFill="1" applyBorder="1" applyAlignment="1" applyProtection="1">
      <alignment horizontal="center" vertical="center"/>
      <protection locked="0"/>
    </xf>
    <xf numFmtId="165" fontId="23" fillId="3" borderId="1" xfId="0" applyNumberFormat="1" applyFont="1" applyFill="1" applyBorder="1" applyAlignment="1" applyProtection="1">
      <alignment horizontal="center" vertical="center"/>
      <protection locked="0"/>
    </xf>
    <xf numFmtId="165" fontId="25" fillId="6" borderId="1" xfId="0" applyNumberFormat="1" applyFont="1" applyFill="1" applyBorder="1" applyAlignment="1" applyProtection="1">
      <alignment horizontal="center" vertical="center"/>
      <protection locked="0"/>
    </xf>
    <xf numFmtId="165" fontId="28" fillId="9" borderId="0" xfId="0" applyNumberFormat="1" applyFont="1" applyFill="1" applyAlignment="1" applyProtection="1">
      <alignment horizontal="center" vertical="center"/>
      <protection locked="0"/>
    </xf>
    <xf numFmtId="1" fontId="19" fillId="6" borderId="1" xfId="0" applyNumberFormat="1"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10" fillId="4" borderId="0" xfId="0" applyFont="1" applyFill="1" applyAlignment="1">
      <alignment horizontal="center" vertical="center"/>
    </xf>
    <xf numFmtId="4" fontId="7" fillId="2" borderId="0" xfId="0" applyNumberFormat="1" applyFont="1" applyFill="1" applyAlignment="1" applyProtection="1">
      <alignment horizontal="center" vertical="center"/>
      <protection locked="0"/>
    </xf>
    <xf numFmtId="164" fontId="8" fillId="2" borderId="0" xfId="0" applyNumberFormat="1" applyFont="1" applyFill="1" applyAlignment="1" applyProtection="1">
      <alignment horizontal="center" vertical="center" wrapText="1"/>
      <protection locked="0"/>
    </xf>
    <xf numFmtId="0" fontId="29" fillId="6" borderId="0" xfId="0" applyFont="1" applyFill="1" applyAlignment="1" applyProtection="1">
      <alignment horizontal="center" vertical="center"/>
      <protection locked="0"/>
    </xf>
    <xf numFmtId="2" fontId="23" fillId="3" borderId="15" xfId="0" applyNumberFormat="1" applyFont="1" applyFill="1" applyBorder="1" applyAlignment="1" applyProtection="1">
      <alignment horizontal="center" vertical="center"/>
      <protection locked="0"/>
    </xf>
    <xf numFmtId="2" fontId="23" fillId="3" borderId="16" xfId="0" applyNumberFormat="1" applyFont="1" applyFill="1" applyBorder="1" applyAlignment="1" applyProtection="1">
      <alignment horizontal="center" vertical="center"/>
      <protection locked="0"/>
    </xf>
    <xf numFmtId="2" fontId="23" fillId="3" borderId="17" xfId="0" applyNumberFormat="1" applyFont="1" applyFill="1" applyBorder="1" applyAlignment="1" applyProtection="1">
      <alignment horizontal="center" vertical="center"/>
      <protection locked="0"/>
    </xf>
    <xf numFmtId="2" fontId="19" fillId="6" borderId="15" xfId="0" applyNumberFormat="1" applyFont="1" applyFill="1" applyBorder="1" applyAlignment="1" applyProtection="1">
      <alignment horizontal="center" vertical="center"/>
      <protection locked="0"/>
    </xf>
    <xf numFmtId="2" fontId="19" fillId="6" borderId="16" xfId="0" applyNumberFormat="1" applyFont="1" applyFill="1" applyBorder="1" applyAlignment="1" applyProtection="1">
      <alignment horizontal="center" vertical="center"/>
      <protection locked="0"/>
    </xf>
    <xf numFmtId="2" fontId="19" fillId="6" borderId="17" xfId="0" applyNumberFormat="1" applyFont="1" applyFill="1" applyBorder="1" applyAlignment="1" applyProtection="1">
      <alignment horizontal="center" vertical="center"/>
      <protection locked="0"/>
    </xf>
    <xf numFmtId="1" fontId="19" fillId="6" borderId="15" xfId="0" applyNumberFormat="1" applyFont="1" applyFill="1" applyBorder="1" applyAlignment="1" applyProtection="1">
      <alignment horizontal="center" vertical="center"/>
      <protection locked="0"/>
    </xf>
    <xf numFmtId="1" fontId="19" fillId="6" borderId="16" xfId="0" applyNumberFormat="1" applyFont="1" applyFill="1" applyBorder="1" applyAlignment="1" applyProtection="1">
      <alignment horizontal="center" vertical="center"/>
      <protection locked="0"/>
    </xf>
    <xf numFmtId="1" fontId="19" fillId="6" borderId="17" xfId="0" applyNumberFormat="1" applyFont="1" applyFill="1" applyBorder="1" applyAlignment="1" applyProtection="1">
      <alignment horizontal="center" vertical="center"/>
      <protection locked="0"/>
    </xf>
    <xf numFmtId="165" fontId="14" fillId="7" borderId="0" xfId="0" applyNumberFormat="1" applyFont="1" applyFill="1" applyAlignment="1" applyProtection="1">
      <alignment horizontal="center" vertical="center"/>
      <protection locked="0"/>
    </xf>
    <xf numFmtId="165" fontId="15" fillId="3" borderId="2" xfId="0" applyNumberFormat="1" applyFont="1" applyFill="1" applyBorder="1" applyAlignment="1">
      <alignment horizontal="center" vertical="center"/>
    </xf>
    <xf numFmtId="165" fontId="15" fillId="3" borderId="3" xfId="0" applyNumberFormat="1" applyFont="1" applyFill="1" applyBorder="1" applyAlignment="1">
      <alignment horizontal="center" vertical="center"/>
    </xf>
    <xf numFmtId="165" fontId="14" fillId="6" borderId="2" xfId="0" applyNumberFormat="1" applyFont="1" applyFill="1" applyBorder="1" applyAlignment="1">
      <alignment horizontal="center" vertical="center"/>
    </xf>
    <xf numFmtId="165" fontId="14" fillId="6"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4" xfId="0" applyFont="1" applyFill="1" applyBorder="1" applyAlignment="1">
      <alignment horizontal="center" vertical="center"/>
    </xf>
    <xf numFmtId="0" fontId="0" fillId="2" borderId="0" xfId="0" applyFill="1" applyAlignment="1" applyProtection="1">
      <alignment horizontal="center"/>
      <protection locked="0"/>
    </xf>
    <xf numFmtId="165" fontId="16" fillId="3" borderId="5" xfId="0" applyNumberFormat="1" applyFont="1" applyFill="1" applyBorder="1" applyAlignment="1" applyProtection="1">
      <alignment horizontal="center" vertical="center"/>
      <protection locked="0"/>
    </xf>
    <xf numFmtId="165" fontId="16" fillId="3" borderId="6" xfId="0" applyNumberFormat="1" applyFont="1" applyFill="1" applyBorder="1" applyAlignment="1" applyProtection="1">
      <alignment horizontal="center" vertical="center"/>
      <protection locked="0"/>
    </xf>
    <xf numFmtId="165" fontId="16" fillId="3" borderId="9" xfId="0" applyNumberFormat="1" applyFont="1" applyFill="1" applyBorder="1" applyAlignment="1" applyProtection="1">
      <alignment horizontal="center" vertical="center"/>
      <protection locked="0"/>
    </xf>
    <xf numFmtId="165" fontId="16" fillId="3" borderId="10" xfId="0" applyNumberFormat="1" applyFont="1" applyFill="1" applyBorder="1" applyAlignment="1" applyProtection="1">
      <alignment horizontal="center" vertical="center"/>
      <protection locked="0"/>
    </xf>
    <xf numFmtId="3" fontId="17" fillId="6" borderId="0" xfId="0" applyNumberFormat="1" applyFont="1" applyFill="1" applyAlignment="1" applyProtection="1">
      <alignment horizontal="center" vertical="center"/>
      <protection locked="0"/>
    </xf>
    <xf numFmtId="0" fontId="21" fillId="2" borderId="0" xfId="0" applyFont="1" applyFill="1" applyAlignment="1" applyProtection="1">
      <alignment horizontal="left" vertical="center"/>
      <protection locked="0"/>
    </xf>
    <xf numFmtId="0" fontId="17" fillId="7" borderId="5" xfId="0" applyFont="1" applyFill="1" applyBorder="1" applyAlignment="1" applyProtection="1">
      <alignment horizontal="center" vertical="center"/>
      <protection locked="0"/>
    </xf>
    <xf numFmtId="0" fontId="17" fillId="7" borderId="6" xfId="0" applyFont="1" applyFill="1" applyBorder="1" applyAlignment="1" applyProtection="1">
      <alignment horizontal="center" vertical="center"/>
      <protection locked="0"/>
    </xf>
    <xf numFmtId="0" fontId="17" fillId="7" borderId="7" xfId="0" applyFont="1" applyFill="1" applyBorder="1" applyAlignment="1" applyProtection="1">
      <alignment horizontal="center" vertical="center"/>
      <protection locked="0"/>
    </xf>
    <xf numFmtId="0" fontId="17" fillId="7" borderId="8" xfId="0" applyFont="1" applyFill="1" applyBorder="1" applyAlignment="1" applyProtection="1">
      <alignment horizontal="center" vertical="center"/>
      <protection locked="0"/>
    </xf>
    <xf numFmtId="0" fontId="17" fillId="7" borderId="9" xfId="0" applyFont="1" applyFill="1" applyBorder="1" applyAlignment="1" applyProtection="1">
      <alignment horizontal="center" vertical="center"/>
      <protection locked="0"/>
    </xf>
    <xf numFmtId="0" fontId="17" fillId="7" borderId="10"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19" fillId="7" borderId="0" xfId="0" applyFont="1" applyFill="1" applyAlignment="1" applyProtection="1">
      <alignment horizontal="center" vertical="center"/>
      <protection locked="0"/>
    </xf>
    <xf numFmtId="2" fontId="19" fillId="7" borderId="0" xfId="0" applyNumberFormat="1" applyFont="1" applyFill="1" applyAlignment="1" applyProtection="1">
      <alignment horizontal="center" vertical="center"/>
      <protection locked="0"/>
    </xf>
    <xf numFmtId="165" fontId="19" fillId="7" borderId="0" xfId="0" applyNumberFormat="1" applyFont="1" applyFill="1" applyAlignment="1" applyProtection="1">
      <alignment horizontal="center" vertical="center"/>
      <protection locked="0"/>
    </xf>
    <xf numFmtId="165" fontId="23" fillId="3" borderId="5" xfId="0" applyNumberFormat="1" applyFont="1" applyFill="1" applyBorder="1" applyAlignment="1" applyProtection="1">
      <alignment horizontal="center" vertical="center"/>
      <protection locked="0"/>
    </xf>
    <xf numFmtId="165" fontId="23" fillId="3" borderId="11" xfId="0" applyNumberFormat="1" applyFont="1" applyFill="1" applyBorder="1" applyAlignment="1" applyProtection="1">
      <alignment horizontal="center" vertical="center"/>
      <protection locked="0"/>
    </xf>
    <xf numFmtId="165" fontId="23" fillId="3" borderId="6" xfId="0" applyNumberFormat="1" applyFont="1" applyFill="1" applyBorder="1" applyAlignment="1" applyProtection="1">
      <alignment horizontal="center" vertical="center"/>
      <protection locked="0"/>
    </xf>
    <xf numFmtId="165" fontId="23" fillId="3" borderId="9" xfId="0" applyNumberFormat="1" applyFont="1" applyFill="1" applyBorder="1" applyAlignment="1" applyProtection="1">
      <alignment horizontal="center" vertical="center"/>
      <protection locked="0"/>
    </xf>
    <xf numFmtId="165" fontId="23" fillId="3" borderId="4" xfId="0" applyNumberFormat="1" applyFont="1" applyFill="1" applyBorder="1" applyAlignment="1" applyProtection="1">
      <alignment horizontal="center" vertical="center"/>
      <protection locked="0"/>
    </xf>
    <xf numFmtId="165" fontId="23" fillId="3" borderId="10" xfId="0" applyNumberFormat="1" applyFont="1" applyFill="1" applyBorder="1" applyAlignment="1" applyProtection="1">
      <alignment horizontal="center" vertical="center"/>
      <protection locked="0"/>
    </xf>
    <xf numFmtId="165" fontId="19" fillId="6" borderId="5" xfId="0" applyNumberFormat="1" applyFont="1" applyFill="1" applyBorder="1" applyAlignment="1" applyProtection="1">
      <alignment horizontal="center" vertical="center"/>
      <protection locked="0"/>
    </xf>
    <xf numFmtId="165" fontId="19" fillId="6" borderId="11" xfId="0" applyNumberFormat="1" applyFont="1" applyFill="1" applyBorder="1" applyAlignment="1" applyProtection="1">
      <alignment horizontal="center" vertical="center"/>
      <protection locked="0"/>
    </xf>
    <xf numFmtId="165" fontId="19" fillId="6" borderId="6" xfId="0" applyNumberFormat="1" applyFont="1" applyFill="1" applyBorder="1" applyAlignment="1" applyProtection="1">
      <alignment horizontal="center" vertical="center"/>
      <protection locked="0"/>
    </xf>
    <xf numFmtId="165" fontId="19" fillId="6" borderId="9" xfId="0" applyNumberFormat="1" applyFont="1" applyFill="1" applyBorder="1" applyAlignment="1" applyProtection="1">
      <alignment horizontal="center" vertical="center"/>
      <protection locked="0"/>
    </xf>
    <xf numFmtId="165" fontId="19" fillId="6" borderId="4" xfId="0" applyNumberFormat="1" applyFont="1" applyFill="1" applyBorder="1" applyAlignment="1" applyProtection="1">
      <alignment horizontal="center" vertical="center"/>
      <protection locked="0"/>
    </xf>
    <xf numFmtId="165" fontId="19" fillId="6" borderId="10" xfId="0" applyNumberFormat="1" applyFont="1" applyFill="1" applyBorder="1" applyAlignment="1" applyProtection="1">
      <alignment horizontal="center" vertical="center"/>
      <protection locked="0"/>
    </xf>
    <xf numFmtId="0" fontId="26" fillId="0" borderId="14"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rendlineLbl>
          </c:trendline>
          <c:xVal>
            <c:numRef>
              <c:f>'Problem 19  (2)'!$D$27:$D$33</c:f>
              <c:numCache>
                <c:formatCode>General</c:formatCode>
                <c:ptCount val="7"/>
                <c:pt idx="0">
                  <c:v>1</c:v>
                </c:pt>
                <c:pt idx="1">
                  <c:v>2</c:v>
                </c:pt>
                <c:pt idx="2">
                  <c:v>3</c:v>
                </c:pt>
                <c:pt idx="3">
                  <c:v>4</c:v>
                </c:pt>
                <c:pt idx="4">
                  <c:v>5</c:v>
                </c:pt>
                <c:pt idx="5">
                  <c:v>6</c:v>
                </c:pt>
                <c:pt idx="6">
                  <c:v>7</c:v>
                </c:pt>
              </c:numCache>
            </c:numRef>
          </c:xVal>
          <c:yVal>
            <c:numRef>
              <c:f>'Problem 19  (2)'!$E$27:$E$33</c:f>
              <c:numCache>
                <c:formatCode>General</c:formatCode>
                <c:ptCount val="7"/>
                <c:pt idx="0">
                  <c:v>14</c:v>
                </c:pt>
                <c:pt idx="1">
                  <c:v>18</c:v>
                </c:pt>
                <c:pt idx="2">
                  <c:v>7</c:v>
                </c:pt>
                <c:pt idx="3">
                  <c:v>8</c:v>
                </c:pt>
                <c:pt idx="4">
                  <c:v>19</c:v>
                </c:pt>
                <c:pt idx="5">
                  <c:v>20</c:v>
                </c:pt>
                <c:pt idx="6">
                  <c:v>21</c:v>
                </c:pt>
              </c:numCache>
            </c:numRef>
          </c:yVal>
          <c:smooth val="0"/>
          <c:extLst>
            <c:ext xmlns:c16="http://schemas.microsoft.com/office/drawing/2014/chart" uri="{C3380CC4-5D6E-409C-BE32-E72D297353CC}">
              <c16:uniqueId val="{00000000-A967-4CB1-8E6F-4B1D94575DBF}"/>
            </c:ext>
          </c:extLst>
        </c:ser>
        <c:dLbls>
          <c:showLegendKey val="0"/>
          <c:showVal val="0"/>
          <c:showCatName val="0"/>
          <c:showSerName val="0"/>
          <c:showPercent val="0"/>
          <c:showBubbleSize val="0"/>
        </c:dLbls>
        <c:axId val="1743219247"/>
        <c:axId val="1743220911"/>
      </c:scatterChart>
      <c:valAx>
        <c:axId val="1743219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3220911"/>
        <c:crosses val="autoZero"/>
        <c:crossBetween val="midCat"/>
      </c:valAx>
      <c:valAx>
        <c:axId val="17432209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321924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2" Type="http://schemas.openxmlformats.org/officeDocument/2006/relationships/hyperlink" Target="#'Problem 15 (2)'!A1"/><Relationship Id="rId1" Type="http://schemas.openxmlformats.org/officeDocument/2006/relationships/hyperlink" Target="#'Exam Content '!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Problem 15 '!A1"/></Relationships>
</file>

<file path=xl/drawings/_rels/drawing12.xml.rels><?xml version="1.0" encoding="UTF-8" standalone="yes"?>
<Relationships xmlns="http://schemas.openxmlformats.org/package/2006/relationships"><Relationship Id="rId2" Type="http://schemas.openxmlformats.org/officeDocument/2006/relationships/customXml" Target="../ink/ink1.xml"/><Relationship Id="rId29" Type="http://schemas.openxmlformats.org/officeDocument/2006/relationships/customXml" Target="../ink/ink2.xml"/><Relationship Id="rId1" Type="http://schemas.openxmlformats.org/officeDocument/2006/relationships/hyperlink" Target="#'Exam Content '!A1"/><Relationship Id="rId28" Type="http://schemas.openxmlformats.org/officeDocument/2006/relationships/image" Target="../media/image15.png"/><Relationship Id="rId30" Type="http://schemas.openxmlformats.org/officeDocument/2006/relationships/hyperlink" Target="#'Problem 19  (2)'!A1"/></Relationships>
</file>

<file path=xl/drawings/_rels/drawing13.xml.rels><?xml version="1.0" encoding="UTF-8" standalone="yes"?>
<Relationships xmlns="http://schemas.openxmlformats.org/package/2006/relationships"><Relationship Id="rId2" Type="http://schemas.openxmlformats.org/officeDocument/2006/relationships/customXml" Target="../ink/ink3.xml"/><Relationship Id="rId29" Type="http://schemas.openxmlformats.org/officeDocument/2006/relationships/customXml" Target="../ink/ink4.xml"/><Relationship Id="rId1" Type="http://schemas.openxmlformats.org/officeDocument/2006/relationships/hyperlink" Target="#'Problem 19  '!A1"/><Relationship Id="rId28" Type="http://schemas.openxmlformats.org/officeDocument/2006/relationships/image" Target="../media/image15.png"/><Relationship Id="rId30"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2" Type="http://schemas.openxmlformats.org/officeDocument/2006/relationships/customXml" Target="../ink/ink5.xml"/><Relationship Id="rId29" Type="http://schemas.openxmlformats.org/officeDocument/2006/relationships/customXml" Target="../ink/ink6.xml"/><Relationship Id="rId1" Type="http://schemas.openxmlformats.org/officeDocument/2006/relationships/hyperlink" Target="#'Exam Content '!A1"/><Relationship Id="rId28" Type="http://schemas.openxmlformats.org/officeDocument/2006/relationships/image" Target="../media/image15.png"/><Relationship Id="rId30" Type="http://schemas.openxmlformats.org/officeDocument/2006/relationships/hyperlink" Target="#'Problem 14 (2)'!A1"/></Relationships>
</file>

<file path=xl/drawings/_rels/drawing15.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customXml" Target="../ink/ink12.xml"/><Relationship Id="rId18" Type="http://schemas.openxmlformats.org/officeDocument/2006/relationships/image" Target="../media/image10.png"/><Relationship Id="rId26" Type="http://schemas.openxmlformats.org/officeDocument/2006/relationships/image" Target="../media/image14.png"/><Relationship Id="rId3" Type="http://schemas.openxmlformats.org/officeDocument/2006/relationships/customXml" Target="../ink/ink7.xml"/><Relationship Id="rId21" Type="http://schemas.openxmlformats.org/officeDocument/2006/relationships/customXml" Target="../ink/ink16.xml"/><Relationship Id="rId7" Type="http://schemas.openxmlformats.org/officeDocument/2006/relationships/customXml" Target="../ink/ink9.xml"/><Relationship Id="rId12" Type="http://schemas.openxmlformats.org/officeDocument/2006/relationships/image" Target="../media/image7.png"/><Relationship Id="rId17" Type="http://schemas.openxmlformats.org/officeDocument/2006/relationships/customXml" Target="../ink/ink14.xml"/><Relationship Id="rId25" Type="http://schemas.openxmlformats.org/officeDocument/2006/relationships/customXml" Target="../ink/ink18.xml"/><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1.png"/><Relationship Id="rId29" Type="http://schemas.openxmlformats.org/officeDocument/2006/relationships/customXml" Target="../ink/ink20.xml"/><Relationship Id="rId1" Type="http://schemas.openxmlformats.org/officeDocument/2006/relationships/hyperlink" Target="#'Problem 14 '!A1"/><Relationship Id="rId6" Type="http://schemas.openxmlformats.org/officeDocument/2006/relationships/image" Target="../media/image4.png"/><Relationship Id="rId11" Type="http://schemas.openxmlformats.org/officeDocument/2006/relationships/customXml" Target="../ink/ink11.xml"/><Relationship Id="rId24" Type="http://schemas.openxmlformats.org/officeDocument/2006/relationships/image" Target="../media/image13.png"/><Relationship Id="rId5" Type="http://schemas.openxmlformats.org/officeDocument/2006/relationships/customXml" Target="../ink/ink8.xml"/><Relationship Id="rId15" Type="http://schemas.openxmlformats.org/officeDocument/2006/relationships/customXml" Target="../ink/ink13.xml"/><Relationship Id="rId23" Type="http://schemas.openxmlformats.org/officeDocument/2006/relationships/customXml" Target="../ink/ink17.xml"/><Relationship Id="rId28" Type="http://schemas.openxmlformats.org/officeDocument/2006/relationships/image" Target="../media/image15.png"/><Relationship Id="rId10" Type="http://schemas.openxmlformats.org/officeDocument/2006/relationships/image" Target="../media/image6.png"/><Relationship Id="rId19" Type="http://schemas.openxmlformats.org/officeDocument/2006/relationships/customXml" Target="../ink/ink15.xml"/><Relationship Id="rId4" Type="http://schemas.openxmlformats.org/officeDocument/2006/relationships/image" Target="../media/image3.png"/><Relationship Id="rId9" Type="http://schemas.openxmlformats.org/officeDocument/2006/relationships/customXml" Target="../ink/ink10.xml"/><Relationship Id="rId14" Type="http://schemas.openxmlformats.org/officeDocument/2006/relationships/image" Target="../media/image8.png"/><Relationship Id="rId22" Type="http://schemas.openxmlformats.org/officeDocument/2006/relationships/image" Target="../media/image12.png"/><Relationship Id="rId27" Type="http://schemas.openxmlformats.org/officeDocument/2006/relationships/customXml" Target="../ink/ink19.xml"/></Relationships>
</file>

<file path=xl/drawings/_rels/drawing16.xml.rels><?xml version="1.0" encoding="UTF-8" standalone="yes"?>
<Relationships xmlns="http://schemas.openxmlformats.org/package/2006/relationships"><Relationship Id="rId2" Type="http://schemas.openxmlformats.org/officeDocument/2006/relationships/hyperlink" Target="#'Problem 13 (2)'!A1"/><Relationship Id="rId1" Type="http://schemas.openxmlformats.org/officeDocument/2006/relationships/hyperlink" Target="#'Exam Content '!A1"/></Relationships>
</file>

<file path=xl/drawings/_rels/drawing17.xml.rels><?xml version="1.0" encoding="UTF-8" standalone="yes"?>
<Relationships xmlns="http://schemas.openxmlformats.org/package/2006/relationships"><Relationship Id="rId1" Type="http://schemas.openxmlformats.org/officeDocument/2006/relationships/hyperlink" Target="#'Problem 13 '!A1"/></Relationships>
</file>

<file path=xl/drawings/_rels/drawing18.xml.rels><?xml version="1.0" encoding="UTF-8" standalone="yes"?>
<Relationships xmlns="http://schemas.openxmlformats.org/package/2006/relationships"><Relationship Id="rId2" Type="http://schemas.openxmlformats.org/officeDocument/2006/relationships/hyperlink" Target="#'Problem 12 (2)'!A1"/><Relationship Id="rId1" Type="http://schemas.openxmlformats.org/officeDocument/2006/relationships/hyperlink" Target="#'Exam Content '!A1"/></Relationships>
</file>

<file path=xl/drawings/_rels/drawing1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Problem 12 '!A1"/></Relationships>
</file>

<file path=xl/drawings/_rels/drawing2.xml.rels><?xml version="1.0" encoding="UTF-8" standalone="yes"?>
<Relationships xmlns="http://schemas.openxmlformats.org/package/2006/relationships"><Relationship Id="rId8" Type="http://schemas.openxmlformats.org/officeDocument/2006/relationships/hyperlink" Target="#'Problem 8'!A1"/><Relationship Id="rId13" Type="http://schemas.openxmlformats.org/officeDocument/2006/relationships/hyperlink" Target="#'Problem 14 '!A1"/><Relationship Id="rId3" Type="http://schemas.openxmlformats.org/officeDocument/2006/relationships/hyperlink" Target="#'Problem 3'!A1"/><Relationship Id="rId7" Type="http://schemas.openxmlformats.org/officeDocument/2006/relationships/hyperlink" Target="#'Problem 7'!A1"/><Relationship Id="rId12" Type="http://schemas.openxmlformats.org/officeDocument/2006/relationships/hyperlink" Target="#'Problem 13 '!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Problem 10'!A1"/><Relationship Id="rId11" Type="http://schemas.openxmlformats.org/officeDocument/2006/relationships/hyperlink" Target="#'9'!A1"/><Relationship Id="rId5" Type="http://schemas.openxmlformats.org/officeDocument/2006/relationships/hyperlink" Target="#'Problem 5'!A1"/><Relationship Id="rId15" Type="http://schemas.openxmlformats.org/officeDocument/2006/relationships/hyperlink" Target="#'Problem 19  '!A1"/><Relationship Id="rId10" Type="http://schemas.openxmlformats.org/officeDocument/2006/relationships/hyperlink" Target="#'Problem 9'!A1"/><Relationship Id="rId4" Type="http://schemas.openxmlformats.org/officeDocument/2006/relationships/hyperlink" Target="#'Problem 4'!A1"/><Relationship Id="rId9" Type="http://schemas.openxmlformats.org/officeDocument/2006/relationships/hyperlink" Target="#FirstPage!A1"/><Relationship Id="rId14" Type="http://schemas.openxmlformats.org/officeDocument/2006/relationships/hyperlink" Target="#'Problem 18  '!A1"/></Relationships>
</file>

<file path=xl/drawings/_rels/drawing20.xml.rels><?xml version="1.0" encoding="UTF-8" standalone="yes"?>
<Relationships xmlns="http://schemas.openxmlformats.org/package/2006/relationships"><Relationship Id="rId2" Type="http://schemas.openxmlformats.org/officeDocument/2006/relationships/hyperlink" Target="#'Problem 11 (2)'!A1"/><Relationship Id="rId1" Type="http://schemas.openxmlformats.org/officeDocument/2006/relationships/hyperlink" Target="#'Exam Content '!A1"/></Relationships>
</file>

<file path=xl/drawings/_rels/drawing2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Problem 11 '!A1"/></Relationships>
</file>

<file path=xl/drawings/_rels/drawing22.xml.rels><?xml version="1.0" encoding="UTF-8" standalone="yes"?>
<Relationships xmlns="http://schemas.openxmlformats.org/package/2006/relationships"><Relationship Id="rId1" Type="http://schemas.openxmlformats.org/officeDocument/2006/relationships/hyperlink" Target="#'Problem 1'!A1"/></Relationships>
</file>

<file path=xl/drawings/_rels/drawing23.xml.rels><?xml version="1.0" encoding="UTF-8" standalone="yes"?>
<Relationships xmlns="http://schemas.openxmlformats.org/package/2006/relationships"><Relationship Id="rId1" Type="http://schemas.openxmlformats.org/officeDocument/2006/relationships/hyperlink" Target="#'Problem 2'!A1"/></Relationships>
</file>

<file path=xl/drawings/_rels/drawing24.xml.rels><?xml version="1.0" encoding="UTF-8" standalone="yes"?>
<Relationships xmlns="http://schemas.openxmlformats.org/package/2006/relationships"><Relationship Id="rId2" Type="http://schemas.openxmlformats.org/officeDocument/2006/relationships/hyperlink" Target="#'Problem 2 (2)'!A1"/><Relationship Id="rId1" Type="http://schemas.openxmlformats.org/officeDocument/2006/relationships/hyperlink" Target="#'Exam Content '!A1"/></Relationships>
</file>

<file path=xl/drawings/_rels/drawing25.xml.rels><?xml version="1.0" encoding="UTF-8" standalone="yes"?>
<Relationships xmlns="http://schemas.openxmlformats.org/package/2006/relationships"><Relationship Id="rId1" Type="http://schemas.openxmlformats.org/officeDocument/2006/relationships/hyperlink" Target="#'Problem 3'!A1"/></Relationships>
</file>

<file path=xl/drawings/_rels/drawing26.xml.rels><?xml version="1.0" encoding="UTF-8" standalone="yes"?>
<Relationships xmlns="http://schemas.openxmlformats.org/package/2006/relationships"><Relationship Id="rId2" Type="http://schemas.openxmlformats.org/officeDocument/2006/relationships/hyperlink" Target="#'Problem 3 (2)'!A1"/><Relationship Id="rId1" Type="http://schemas.openxmlformats.org/officeDocument/2006/relationships/hyperlink" Target="#'Exam Content '!A1"/></Relationships>
</file>

<file path=xl/drawings/_rels/drawing27.xml.rels><?xml version="1.0" encoding="UTF-8" standalone="yes"?>
<Relationships xmlns="http://schemas.openxmlformats.org/package/2006/relationships"><Relationship Id="rId3" Type="http://schemas.openxmlformats.org/officeDocument/2006/relationships/customXml" Target="../ink/ink21.xml"/><Relationship Id="rId2" Type="http://schemas.openxmlformats.org/officeDocument/2006/relationships/image" Target="../media/image16.png"/><Relationship Id="rId1" Type="http://schemas.openxmlformats.org/officeDocument/2006/relationships/hyperlink" Target="#'Problem 4'!A1"/><Relationship Id="rId4" Type="http://schemas.openxmlformats.org/officeDocument/2006/relationships/image" Target="../media/image20.png"/></Relationships>
</file>

<file path=xl/drawings/_rels/drawing28.xml.rels><?xml version="1.0" encoding="UTF-8" standalone="yes"?>
<Relationships xmlns="http://schemas.openxmlformats.org/package/2006/relationships"><Relationship Id="rId2" Type="http://schemas.openxmlformats.org/officeDocument/2006/relationships/hyperlink" Target="#'Problem 4 (2)'!A1"/><Relationship Id="rId1" Type="http://schemas.openxmlformats.org/officeDocument/2006/relationships/hyperlink" Target="#'Exam Content '!A1"/></Relationships>
</file>

<file path=xl/drawings/_rels/drawing29.xml.rels><?xml version="1.0" encoding="UTF-8" standalone="yes"?>
<Relationships xmlns="http://schemas.openxmlformats.org/package/2006/relationships"><Relationship Id="rId3" Type="http://schemas.openxmlformats.org/officeDocument/2006/relationships/customXml" Target="../ink/ink22.xml"/><Relationship Id="rId2" Type="http://schemas.openxmlformats.org/officeDocument/2006/relationships/image" Target="../media/image16.png"/><Relationship Id="rId1" Type="http://schemas.openxmlformats.org/officeDocument/2006/relationships/hyperlink" Target="#'Problem 5'!A1"/><Relationship Id="rId4" Type="http://schemas.openxmlformats.org/officeDocument/2006/relationships/image" Target="../media/image30.png"/></Relationships>
</file>

<file path=xl/drawings/_rels/drawing3.xml.rels><?xml version="1.0" encoding="UTF-8" standalone="yes"?>
<Relationships xmlns="http://schemas.openxmlformats.org/package/2006/relationships"><Relationship Id="rId2" Type="http://schemas.openxmlformats.org/officeDocument/2006/relationships/hyperlink" Target="#'Problem 1 (2)'!A1"/><Relationship Id="rId1" Type="http://schemas.openxmlformats.org/officeDocument/2006/relationships/hyperlink" Target="#'Exam Content '!A1"/></Relationships>
</file>

<file path=xl/drawings/_rels/drawing30.xml.rels><?xml version="1.0" encoding="UTF-8" standalone="yes"?>
<Relationships xmlns="http://schemas.openxmlformats.org/package/2006/relationships"><Relationship Id="rId2" Type="http://schemas.openxmlformats.org/officeDocument/2006/relationships/hyperlink" Target="#'Problem 5 (2)'!A1"/><Relationship Id="rId1" Type="http://schemas.openxmlformats.org/officeDocument/2006/relationships/hyperlink" Target="#'Exam Content '!A1"/></Relationships>
</file>

<file path=xl/drawings/_rels/drawing31.xml.rels><?xml version="1.0" encoding="UTF-8" standalone="yes"?>
<Relationships xmlns="http://schemas.openxmlformats.org/package/2006/relationships"><Relationship Id="rId3" Type="http://schemas.openxmlformats.org/officeDocument/2006/relationships/customXml" Target="../ink/ink23.xml"/><Relationship Id="rId2" Type="http://schemas.openxmlformats.org/officeDocument/2006/relationships/image" Target="../media/image16.png"/><Relationship Id="rId1" Type="http://schemas.openxmlformats.org/officeDocument/2006/relationships/hyperlink" Target="#'Problem 6'!A1"/><Relationship Id="rId4" Type="http://schemas.openxmlformats.org/officeDocument/2006/relationships/image" Target="../media/image40.png"/></Relationships>
</file>

<file path=xl/drawings/_rels/drawing32.xml.rels><?xml version="1.0" encoding="UTF-8" standalone="yes"?>
<Relationships xmlns="http://schemas.openxmlformats.org/package/2006/relationships"><Relationship Id="rId2" Type="http://schemas.openxmlformats.org/officeDocument/2006/relationships/hyperlink" Target="#'Problem 6 (2)'!A1"/><Relationship Id="rId1" Type="http://schemas.openxmlformats.org/officeDocument/2006/relationships/hyperlink" Target="#'Exam Content '!A1"/></Relationships>
</file>

<file path=xl/drawings/_rels/drawing33.xml.rels><?xml version="1.0" encoding="UTF-8" standalone="yes"?>
<Relationships xmlns="http://schemas.openxmlformats.org/package/2006/relationships"><Relationship Id="rId1" Type="http://schemas.openxmlformats.org/officeDocument/2006/relationships/hyperlink" Target="#'Problem 7'!A1"/></Relationships>
</file>

<file path=xl/drawings/_rels/drawing34.xml.rels><?xml version="1.0" encoding="UTF-8" standalone="yes"?>
<Relationships xmlns="http://schemas.openxmlformats.org/package/2006/relationships"><Relationship Id="rId2" Type="http://schemas.openxmlformats.org/officeDocument/2006/relationships/hyperlink" Target="#'Problem 7 (2)'!A1"/><Relationship Id="rId1" Type="http://schemas.openxmlformats.org/officeDocument/2006/relationships/hyperlink" Target="#'Exam Content '!A1"/></Relationships>
</file>

<file path=xl/drawings/_rels/drawing35.xml.rels><?xml version="1.0" encoding="UTF-8" standalone="yes"?>
<Relationships xmlns="http://schemas.openxmlformats.org/package/2006/relationships"><Relationship Id="rId1" Type="http://schemas.openxmlformats.org/officeDocument/2006/relationships/hyperlink" Target="#'Problem 8'!A1"/></Relationships>
</file>

<file path=xl/drawings/_rels/drawing36.xml.rels><?xml version="1.0" encoding="UTF-8" standalone="yes"?>
<Relationships xmlns="http://schemas.openxmlformats.org/package/2006/relationships"><Relationship Id="rId2" Type="http://schemas.openxmlformats.org/officeDocument/2006/relationships/hyperlink" Target="#'Problem 8 (2)'!A1"/><Relationship Id="rId1" Type="http://schemas.openxmlformats.org/officeDocument/2006/relationships/hyperlink" Target="#'Exam Content '!A1"/></Relationships>
</file>

<file path=xl/drawings/_rels/drawing37.xml.rels><?xml version="1.0" encoding="UTF-8" standalone="yes"?>
<Relationships xmlns="http://schemas.openxmlformats.org/package/2006/relationships"><Relationship Id="rId1" Type="http://schemas.openxmlformats.org/officeDocument/2006/relationships/hyperlink" Target="#'Problem 9'!A1"/></Relationships>
</file>

<file path=xl/drawings/_rels/drawing38.xml.rels><?xml version="1.0" encoding="UTF-8" standalone="yes"?>
<Relationships xmlns="http://schemas.openxmlformats.org/package/2006/relationships"><Relationship Id="rId2" Type="http://schemas.openxmlformats.org/officeDocument/2006/relationships/hyperlink" Target="#'Problem 9 (2)'!A1"/><Relationship Id="rId1" Type="http://schemas.openxmlformats.org/officeDocument/2006/relationships/hyperlink" Target="#'Exam Content '!A1"/></Relationships>
</file>

<file path=xl/drawings/_rels/drawing39.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2" Type="http://schemas.openxmlformats.org/officeDocument/2006/relationships/hyperlink" Target="#'Problem 18  (2)'!A1"/><Relationship Id="rId1" Type="http://schemas.openxmlformats.org/officeDocument/2006/relationships/hyperlink" Target="#'Exam Content '!A1"/></Relationships>
</file>

<file path=xl/drawings/_rels/drawing40.xml.rels><?xml version="1.0" encoding="UTF-8" standalone="yes"?>
<Relationships xmlns="http://schemas.openxmlformats.org/package/2006/relationships"><Relationship Id="rId2" Type="http://schemas.openxmlformats.org/officeDocument/2006/relationships/hyperlink" Target="#'Problem 10 (2)'!A1"/><Relationship Id="rId1" Type="http://schemas.openxmlformats.org/officeDocument/2006/relationships/hyperlink" Target="#'Exam Content '!A1"/></Relationships>
</file>

<file path=xl/drawings/_rels/drawing5.xml.rels><?xml version="1.0" encoding="UTF-8" standalone="yes"?>
<Relationships xmlns="http://schemas.openxmlformats.org/package/2006/relationships"><Relationship Id="rId1" Type="http://schemas.openxmlformats.org/officeDocument/2006/relationships/hyperlink" Target="#'Problem 18  '!A1"/></Relationships>
</file>

<file path=xl/drawings/_rels/drawing6.xml.rels><?xml version="1.0" encoding="UTF-8" standalone="yes"?>
<Relationships xmlns="http://schemas.openxmlformats.org/package/2006/relationships"><Relationship Id="rId2" Type="http://schemas.openxmlformats.org/officeDocument/2006/relationships/hyperlink" Target="#'Problem 17 (2)'!A1"/><Relationship Id="rId1" Type="http://schemas.openxmlformats.org/officeDocument/2006/relationships/hyperlink" Target="#'Exam Content '!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Problem 17 '!A1"/></Relationships>
</file>

<file path=xl/drawings/_rels/drawing8.xml.rels><?xml version="1.0" encoding="UTF-8" standalone="yes"?>
<Relationships xmlns="http://schemas.openxmlformats.org/package/2006/relationships"><Relationship Id="rId2" Type="http://schemas.openxmlformats.org/officeDocument/2006/relationships/hyperlink" Target="#'Problem 16 (2)'!A1"/><Relationship Id="rId1" Type="http://schemas.openxmlformats.org/officeDocument/2006/relationships/hyperlink" Target="#'Exam Content '!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Problem 16 '!A1"/></Relationships>
</file>

<file path=xl/drawings/drawing1.xml><?xml version="1.0" encoding="utf-8"?>
<xdr:wsDr xmlns:xdr="http://schemas.openxmlformats.org/drawingml/2006/spreadsheetDrawing" xmlns:a="http://schemas.openxmlformats.org/drawingml/2006/main">
  <xdr:twoCellAnchor>
    <xdr:from>
      <xdr:col>14</xdr:col>
      <xdr:colOff>226333</xdr:colOff>
      <xdr:row>2</xdr:row>
      <xdr:rowOff>0</xdr:rowOff>
    </xdr:from>
    <xdr:to>
      <xdr:col>27</xdr:col>
      <xdr:colOff>390525</xdr:colOff>
      <xdr:row>8</xdr:row>
      <xdr:rowOff>168275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9370333" y="620939"/>
          <a:ext cx="8088992" cy="1452336"/>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1"/>
              </a:solidFill>
              <a:latin typeface="Lucida Bright" panose="02040602050505020304" pitchFamily="18" charset="0"/>
            </a:rPr>
            <a:t>CSUSM</a:t>
          </a:r>
          <a:endParaRPr lang="en-US" sz="4000" b="1">
            <a:solidFill>
              <a:schemeClr val="tx1"/>
            </a:solidFill>
            <a:latin typeface="Lucida Bright" panose="02040602050505020304" pitchFamily="18" charset="0"/>
          </a:endParaRPr>
        </a:p>
      </xdr:txBody>
    </xdr:sp>
    <xdr:clientData/>
  </xdr:twoCellAnchor>
  <xdr:twoCellAnchor>
    <xdr:from>
      <xdr:col>18</xdr:col>
      <xdr:colOff>159660</xdr:colOff>
      <xdr:row>42</xdr:row>
      <xdr:rowOff>15622</xdr:rowOff>
    </xdr:from>
    <xdr:to>
      <xdr:col>23</xdr:col>
      <xdr:colOff>595089</xdr:colOff>
      <xdr:row>48</xdr:row>
      <xdr:rowOff>154163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1335660" y="7720289"/>
          <a:ext cx="3539873" cy="12392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14</xdr:col>
      <xdr:colOff>252236</xdr:colOff>
      <xdr:row>22</xdr:row>
      <xdr:rowOff>41729</xdr:rowOff>
    </xdr:from>
    <xdr:to>
      <xdr:col>27</xdr:col>
      <xdr:colOff>125236</xdr:colOff>
      <xdr:row>37</xdr:row>
      <xdr:rowOff>42335</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8944680" y="4077507"/>
          <a:ext cx="7944556" cy="275227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chemeClr val="accent1">
                  <a:lumMod val="50000"/>
                </a:schemeClr>
              </a:solidFill>
              <a:latin typeface="Lucida Bright" panose="02040602050505020304" pitchFamily="18" charset="0"/>
            </a:rPr>
            <a:t>Test 1 Pretest 1</a:t>
          </a:r>
        </a:p>
        <a:p>
          <a:pPr algn="ctr"/>
          <a:r>
            <a:rPr lang="en-US" sz="2800" b="1" baseline="0">
              <a:solidFill>
                <a:srgbClr val="C00000"/>
              </a:solidFill>
              <a:latin typeface="Lucida Bright" panose="02040602050505020304" pitchFamily="18" charset="0"/>
            </a:rPr>
            <a:t>with</a:t>
          </a:r>
          <a:r>
            <a:rPr lang="en-US" sz="5400" b="1" baseline="0">
              <a:solidFill>
                <a:srgbClr val="C00000"/>
              </a:solidFill>
              <a:latin typeface="Lucida Bright" panose="02040602050505020304" pitchFamily="18" charset="0"/>
            </a:rPr>
            <a:t> Answers </a:t>
          </a:r>
          <a:r>
            <a:rPr lang="en-US" sz="2400" b="1" baseline="0">
              <a:solidFill>
                <a:srgbClr val="C00000"/>
              </a:solidFill>
              <a:latin typeface="Lucida Bright" panose="02040602050505020304" pitchFamily="18" charset="0"/>
            </a:rPr>
            <a:t>v.1</a:t>
          </a: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18</xdr:col>
      <xdr:colOff>3380</xdr:colOff>
      <xdr:row>11</xdr:row>
      <xdr:rowOff>156029</xdr:rowOff>
    </xdr:from>
    <xdr:to>
      <xdr:col>23</xdr:col>
      <xdr:colOff>438809</xdr:colOff>
      <xdr:row>18</xdr:row>
      <xdr:rowOff>111125</xdr:rowOff>
    </xdr:to>
    <xdr:sp macro="" textlink="">
      <xdr:nvSpPr>
        <xdr:cNvPr id="12" name="Rounded Rectangle 3">
          <a:extLst>
            <a:ext uri="{FF2B5EF4-FFF2-40B4-BE49-F238E27FC236}">
              <a16:creationId xmlns:a16="http://schemas.microsoft.com/office/drawing/2014/main" id="{00000000-0008-0000-0000-00000C000000}"/>
            </a:ext>
          </a:extLst>
        </xdr:cNvPr>
        <xdr:cNvSpPr/>
      </xdr:nvSpPr>
      <xdr:spPr>
        <a:xfrm>
          <a:off x="11179380" y="2173918"/>
          <a:ext cx="3539873" cy="12392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1">
              <a:solidFill>
                <a:schemeClr val="tx2">
                  <a:lumMod val="50000"/>
                </a:schemeClr>
              </a:solidFill>
              <a:latin typeface="Lucida Bright" panose="02040602050505020304" pitchFamily="18" charset="0"/>
            </a:rPr>
            <a:t>BUS</a:t>
          </a:r>
          <a:r>
            <a:rPr lang="en-US" sz="4400" b="1" baseline="0">
              <a:solidFill>
                <a:schemeClr val="tx2">
                  <a:lumMod val="50000"/>
                </a:schemeClr>
              </a:solidFill>
              <a:latin typeface="Lucida Bright" panose="02040602050505020304" pitchFamily="18" charset="0"/>
            </a:rPr>
            <a:t> 324</a:t>
          </a:r>
          <a:endParaRPr lang="en-US" sz="4400" b="1">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42FE8F95-C08C-475D-8EA9-19F5C0143A61}"/>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34</xdr:row>
      <xdr:rowOff>161924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9FF4C6E-5C91-4837-96CD-C7FBD473EC1E}"/>
                </a:ext>
              </a:extLst>
            </xdr:cNvPr>
            <xdr:cNvSpPr txBox="1"/>
          </xdr:nvSpPr>
          <xdr:spPr>
            <a:xfrm>
              <a:off x="394607" y="1908991"/>
              <a:ext cx="6785883" cy="47489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81. </a:t>
              </a:r>
            </a:p>
            <a:p>
              <a14:m>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 </m:t>
                  </m:r>
                </m:oMath>
              </a14:m>
              <a:r>
                <a:rPr lang="en-US" sz="2000" baseline="0">
                  <a:latin typeface="Calibri" panose="020F0502020204030204" pitchFamily="34" charset="0"/>
                  <a:cs typeface="Calibri" panose="020F0502020204030204" pitchFamily="34" charset="0"/>
                </a:rPr>
                <a:t>975</a:t>
              </a: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a:t>
              </a:r>
              <a:r>
                <a:rPr lang="en-US" sz="1800" baseline="0">
                  <a:latin typeface="Lucida Bright" panose="02040602050505020304" pitchFamily="18" charset="0"/>
                </a:rPr>
                <a:t>9</a:t>
              </a:r>
              <a:r>
                <a:rPr lang="en-US" sz="1800" b="0" baseline="0">
                  <a:latin typeface="Lucida Bright" panose="02040602050505020304" pitchFamily="18" charset="0"/>
                </a:rPr>
                <a:t>0</a:t>
              </a: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baseline="0">
                  <a:solidFill>
                    <a:srgbClr val="002060"/>
                  </a:solidFill>
                  <a:effectLst/>
                  <a:latin typeface="Lucida Bright" panose="02040602050505020304" pitchFamily="18" charset="0"/>
                  <a:ea typeface="+mn-ea"/>
                  <a:cs typeface="+mn-cs"/>
                </a:rPr>
                <a:t>Hypothesis Testing (z distribution)</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99FF4C6E-5C91-4837-96CD-C7FBD473EC1E}"/>
                </a:ext>
              </a:extLst>
            </xdr:cNvPr>
            <xdr:cNvSpPr txBox="1"/>
          </xdr:nvSpPr>
          <xdr:spPr>
            <a:xfrm>
              <a:off x="394607" y="1908991"/>
              <a:ext cx="6785883" cy="47489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81. </a:t>
              </a:r>
            </a:p>
            <a:p>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 </a:t>
              </a:r>
              <a:r>
                <a:rPr lang="en-US" sz="2000" baseline="0">
                  <a:latin typeface="Calibri" panose="020F0502020204030204" pitchFamily="34" charset="0"/>
                  <a:cs typeface="Calibri" panose="020F0502020204030204" pitchFamily="34" charset="0"/>
                </a:rPr>
                <a:t>975</a:t>
              </a:r>
            </a:p>
            <a:p>
              <a:r>
                <a:rPr lang="en-US" sz="2000" i="0" baseline="0">
                  <a:latin typeface="Cambria Math" panose="02040503050406030204" pitchFamily="18" charset="0"/>
                </a:rPr>
                <a:t>𝜎</a:t>
              </a:r>
              <a:r>
                <a:rPr lang="en-US" sz="2000" baseline="0">
                  <a:latin typeface="Lucida Bright" panose="02040602050505020304" pitchFamily="18" charset="0"/>
                </a:rPr>
                <a:t> = </a:t>
              </a:r>
              <a:r>
                <a:rPr lang="en-US" sz="1800" baseline="0">
                  <a:latin typeface="Lucida Bright" panose="02040602050505020304" pitchFamily="18" charset="0"/>
                </a:rPr>
                <a:t>9</a:t>
              </a:r>
              <a:r>
                <a:rPr lang="en-US" sz="1800" b="0" baseline="0">
                  <a:latin typeface="Lucida Bright" panose="02040602050505020304" pitchFamily="18" charset="0"/>
                </a:rPr>
                <a:t>0</a:t>
              </a: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baseline="0">
                  <a:solidFill>
                    <a:srgbClr val="002060"/>
                  </a:solidFill>
                  <a:effectLst/>
                  <a:latin typeface="Lucida Bright" panose="02040602050505020304" pitchFamily="18" charset="0"/>
                  <a:ea typeface="+mn-ea"/>
                  <a:cs typeface="+mn-cs"/>
                </a:rPr>
                <a:t>Hypothesis Testing (z distribution)</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C1BD9F08-4A9B-44BF-A170-396C66E64D41}"/>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09E873B4-E5EE-42C3-8851-A199AC199F38}"/>
            </a:ext>
          </a:extLst>
        </xdr:cNvPr>
        <xdr:cNvCxnSpPr/>
      </xdr:nvCxnSpPr>
      <xdr:spPr>
        <a:xfrm flipH="1">
          <a:off x="7410450" y="1625782"/>
          <a:ext cx="0" cy="10546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404133</xdr:colOff>
      <xdr:row>42</xdr:row>
      <xdr:rowOff>137342</xdr:rowOff>
    </xdr:from>
    <xdr:to>
      <xdr:col>14</xdr:col>
      <xdr:colOff>0</xdr:colOff>
      <xdr:row>45</xdr:row>
      <xdr:rowOff>28575</xdr:rowOff>
    </xdr:to>
    <xdr:sp macro="" textlink="">
      <xdr:nvSpPr>
        <xdr:cNvPr id="20" name="TextBox 19">
          <a:extLst>
            <a:ext uri="{FF2B5EF4-FFF2-40B4-BE49-F238E27FC236}">
              <a16:creationId xmlns:a16="http://schemas.microsoft.com/office/drawing/2014/main" id="{AF29C2F8-7BEA-4482-BB79-0EFB675E136E}"/>
            </a:ext>
          </a:extLst>
        </xdr:cNvPr>
        <xdr:cNvSpPr txBox="1"/>
      </xdr:nvSpPr>
      <xdr:spPr>
        <a:xfrm>
          <a:off x="7719333" y="9319442"/>
          <a:ext cx="5143227" cy="7065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tx1"/>
              </a:solidFill>
              <a:latin typeface="Lucida Bright" panose="02040602050505020304" pitchFamily="18" charset="0"/>
            </a:rPr>
            <a:t>Reject Ho</a:t>
          </a:r>
        </a:p>
      </xdr:txBody>
    </xdr:sp>
    <xdr:clientData/>
  </xdr:twoCellAnchor>
  <xdr:twoCellAnchor>
    <xdr:from>
      <xdr:col>14</xdr:col>
      <xdr:colOff>247650</xdr:colOff>
      <xdr:row>2</xdr:row>
      <xdr:rowOff>47625</xdr:rowOff>
    </xdr:from>
    <xdr:to>
      <xdr:col>15</xdr:col>
      <xdr:colOff>1368878</xdr:colOff>
      <xdr:row>6</xdr:row>
      <xdr:rowOff>112486</xdr:rowOff>
    </xdr:to>
    <xdr:sp macro="" textlink="">
      <xdr:nvSpPr>
        <xdr:cNvPr id="21" name="Rounded Rectangle 6">
          <a:hlinkClick xmlns:r="http://schemas.openxmlformats.org/officeDocument/2006/relationships" r:id="rId2"/>
          <a:extLst>
            <a:ext uri="{FF2B5EF4-FFF2-40B4-BE49-F238E27FC236}">
              <a16:creationId xmlns:a16="http://schemas.microsoft.com/office/drawing/2014/main" id="{C18C960A-2138-4E77-BDCB-0BEE260264BB}"/>
            </a:ext>
          </a:extLst>
        </xdr:cNvPr>
        <xdr:cNvSpPr/>
      </xdr:nvSpPr>
      <xdr:spPr>
        <a:xfrm>
          <a:off x="13134975" y="409575"/>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11</xdr:col>
      <xdr:colOff>95250</xdr:colOff>
      <xdr:row>2</xdr:row>
      <xdr:rowOff>95250</xdr:rowOff>
    </xdr:from>
    <xdr:to>
      <xdr:col>13</xdr:col>
      <xdr:colOff>565693</xdr:colOff>
      <xdr:row>6</xdr:row>
      <xdr:rowOff>65223</xdr:rowOff>
    </xdr:to>
    <xdr:sp macro="" textlink="">
      <xdr:nvSpPr>
        <xdr:cNvPr id="22" name="Rounded Rectangle 6">
          <a:extLst>
            <a:ext uri="{FF2B5EF4-FFF2-40B4-BE49-F238E27FC236}">
              <a16:creationId xmlns:a16="http://schemas.microsoft.com/office/drawing/2014/main" id="{796452D3-07DA-439B-9319-0F9E12BB0284}"/>
            </a:ext>
          </a:extLst>
        </xdr:cNvPr>
        <xdr:cNvSpPr/>
      </xdr:nvSpPr>
      <xdr:spPr>
        <a:xfrm>
          <a:off x="9753600" y="457200"/>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9411A247-31B2-43D1-99B3-FCFC78E422AE}"/>
            </a:ext>
          </a:extLst>
        </xdr:cNvPr>
        <xdr:cNvSpPr/>
      </xdr:nvSpPr>
      <xdr:spPr>
        <a:xfrm>
          <a:off x="3626033" y="333647"/>
          <a:ext cx="5422718" cy="892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15</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99242</xdr:rowOff>
    </xdr:from>
    <xdr:to>
      <xdr:col>7</xdr:col>
      <xdr:colOff>884465</xdr:colOff>
      <xdr:row>32</xdr:row>
      <xdr:rowOff>219075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C83702A-8ADB-44FD-95A8-E4FF138E7F75}"/>
                </a:ext>
              </a:extLst>
            </xdr:cNvPr>
            <xdr:cNvSpPr txBox="1"/>
          </xdr:nvSpPr>
          <xdr:spPr>
            <a:xfrm>
              <a:off x="394607" y="1908992"/>
              <a:ext cx="6785883" cy="4415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(z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81. </a:t>
              </a:r>
            </a:p>
            <a:p>
              <a14:m>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 </m:t>
                  </m:r>
                </m:oMath>
              </a14:m>
              <a:r>
                <a:rPr lang="en-US" sz="2000" baseline="0">
                  <a:latin typeface="Calibri" panose="020F0502020204030204" pitchFamily="34" charset="0"/>
                  <a:cs typeface="Calibri" panose="020F0502020204030204" pitchFamily="34" charset="0"/>
                </a:rPr>
                <a:t>975</a:t>
              </a: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a:t>
              </a:r>
              <a:r>
                <a:rPr lang="en-US" sz="1800" baseline="0">
                  <a:latin typeface="Lucida Bright" panose="02040602050505020304" pitchFamily="18" charset="0"/>
                </a:rPr>
                <a:t>9</a:t>
              </a:r>
              <a:r>
                <a:rPr lang="en-US" sz="1800" b="0" baseline="0">
                  <a:latin typeface="Lucida Bright" panose="02040602050505020304" pitchFamily="18" charset="0"/>
                </a:rPr>
                <a:t>0</a:t>
              </a: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8C83702A-8ADB-44FD-95A8-E4FF138E7F75}"/>
                </a:ext>
              </a:extLst>
            </xdr:cNvPr>
            <xdr:cNvSpPr txBox="1"/>
          </xdr:nvSpPr>
          <xdr:spPr>
            <a:xfrm>
              <a:off x="394607" y="1908992"/>
              <a:ext cx="6785883" cy="4415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(z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81. </a:t>
              </a:r>
            </a:p>
            <a:p>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 </a:t>
              </a:r>
              <a:r>
                <a:rPr lang="en-US" sz="2000" baseline="0">
                  <a:latin typeface="Calibri" panose="020F0502020204030204" pitchFamily="34" charset="0"/>
                  <a:cs typeface="Calibri" panose="020F0502020204030204" pitchFamily="34" charset="0"/>
                </a:rPr>
                <a:t>975</a:t>
              </a:r>
            </a:p>
            <a:p>
              <a:pPr/>
              <a:r>
                <a:rPr lang="en-US" sz="2000" i="0" baseline="0">
                  <a:latin typeface="Cambria Math" panose="02040503050406030204" pitchFamily="18" charset="0"/>
                </a:rPr>
                <a:t>𝜎</a:t>
              </a:r>
              <a:r>
                <a:rPr lang="en-US" sz="2000" baseline="0">
                  <a:latin typeface="Lucida Bright" panose="02040602050505020304" pitchFamily="18" charset="0"/>
                </a:rPr>
                <a:t> = </a:t>
              </a:r>
              <a:r>
                <a:rPr lang="en-US" sz="1800" baseline="0">
                  <a:latin typeface="Lucida Bright" panose="02040602050505020304" pitchFamily="18" charset="0"/>
                </a:rPr>
                <a:t>9</a:t>
              </a:r>
              <a:r>
                <a:rPr lang="en-US" sz="1800" b="0" baseline="0">
                  <a:latin typeface="Lucida Bright" panose="02040602050505020304" pitchFamily="18" charset="0"/>
                </a:rPr>
                <a:t>0</a:t>
              </a:r>
            </a:p>
            <a:p>
              <a:pPr/>
              <a:r>
                <a:rPr lang="en-US" sz="1800" b="0" baseline="0">
                  <a:latin typeface="Lucida Bright" panose="02040602050505020304" pitchFamily="18" charset="0"/>
                  <a:cs typeface="Calibri" panose="020F0502020204030204" pitchFamily="34" charset="0"/>
                </a:rPr>
                <a:t>α =0.05</a:t>
              </a:r>
            </a:p>
            <a:p>
              <a:pPr/>
              <a:endParaRPr lang="en-US" sz="1800" b="0" baseline="0">
                <a:latin typeface="Lucida Bright" panose="02040602050505020304" pitchFamily="18" charset="0"/>
                <a:cs typeface="Calibri" panose="020F0502020204030204" pitchFamily="34" charset="0"/>
              </a:endParaRPr>
            </a:p>
            <a:p>
              <a:pPr/>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pPr/>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73C9EEF7-917D-431A-9AEF-B386871494A4}"/>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5071F42A-9E3A-4B3D-83AA-6F6FC859B970}"/>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146957</xdr:colOff>
      <xdr:row>2</xdr:row>
      <xdr:rowOff>59871</xdr:rowOff>
    </xdr:from>
    <xdr:to>
      <xdr:col>15</xdr:col>
      <xdr:colOff>257355</xdr:colOff>
      <xdr:row>6</xdr:row>
      <xdr:rowOff>29844</xdr:rowOff>
    </xdr:to>
    <xdr:sp macro="" textlink="">
      <xdr:nvSpPr>
        <xdr:cNvPr id="6" name="Rounded Rectangle 6">
          <a:extLst>
            <a:ext uri="{FF2B5EF4-FFF2-40B4-BE49-F238E27FC236}">
              <a16:creationId xmlns:a16="http://schemas.microsoft.com/office/drawing/2014/main" id="{7E9AA5B5-53C9-4107-8423-F8DB61AABF9B}"/>
            </a:ext>
          </a:extLst>
        </xdr:cNvPr>
        <xdr:cNvSpPr/>
      </xdr:nvSpPr>
      <xdr:spPr>
        <a:xfrm>
          <a:off x="9805307" y="421821"/>
          <a:ext cx="365369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308883</xdr:colOff>
      <xdr:row>11</xdr:row>
      <xdr:rowOff>108767</xdr:rowOff>
    </xdr:from>
    <xdr:to>
      <xdr:col>14</xdr:col>
      <xdr:colOff>219076</xdr:colOff>
      <xdr:row>18</xdr:row>
      <xdr:rowOff>295275</xdr:rowOff>
    </xdr:to>
    <xdr:sp macro="" textlink="">
      <xdr:nvSpPr>
        <xdr:cNvPr id="7" name="TextBox 6">
          <a:extLst>
            <a:ext uri="{FF2B5EF4-FFF2-40B4-BE49-F238E27FC236}">
              <a16:creationId xmlns:a16="http://schemas.microsoft.com/office/drawing/2014/main" id="{49857A0C-DDF5-4078-A120-2435FC8C0667}"/>
            </a:ext>
          </a:extLst>
        </xdr:cNvPr>
        <xdr:cNvSpPr txBox="1"/>
      </xdr:nvSpPr>
      <xdr:spPr>
        <a:xfrm>
          <a:off x="7643133" y="2099492"/>
          <a:ext cx="5463268" cy="16724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000" b="0" baseline="0">
              <a:solidFill>
                <a:schemeClr val="tx1"/>
              </a:solidFill>
              <a:latin typeface="Calibri" panose="020F0502020204030204" pitchFamily="34" charset="0"/>
              <a:ea typeface="Cambria" panose="02040503050406030204" pitchFamily="18" charset="0"/>
              <a:cs typeface="Calibri" panose="020F0502020204030204" pitchFamily="34" charset="0"/>
            </a:rPr>
            <a:t>α</a:t>
          </a:r>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 = 0.05</a:t>
          </a:r>
        </a:p>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α/2 = 0.025</a:t>
          </a:r>
        </a:p>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NORMSINV(0.025) = -1.9600</a:t>
          </a:r>
        </a:p>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NORMSINV(0.975) = 1.9600</a:t>
          </a:r>
          <a:endParaRPr lang="en-US" sz="2000" b="0" baseline="0">
            <a:solidFill>
              <a:schemeClr val="tx1"/>
            </a:solidFill>
            <a:latin typeface="Lucida Bright" panose="02040602050505020304" pitchFamily="18" charset="0"/>
          </a:endParaRPr>
        </a:p>
      </xdr:txBody>
    </xdr:sp>
    <xdr:clientData/>
  </xdr:twoCellAnchor>
  <xdr:twoCellAnchor editAs="oneCell">
    <xdr:from>
      <xdr:col>8</xdr:col>
      <xdr:colOff>400050</xdr:colOff>
      <xdr:row>21</xdr:row>
      <xdr:rowOff>57150</xdr:rowOff>
    </xdr:from>
    <xdr:to>
      <xdr:col>13</xdr:col>
      <xdr:colOff>1095375</xdr:colOff>
      <xdr:row>32</xdr:row>
      <xdr:rowOff>66675</xdr:rowOff>
    </xdr:to>
    <xdr:pic>
      <xdr:nvPicPr>
        <xdr:cNvPr id="10" name="Picture 9" descr="Understanding the Statistical Properties of the Normal Distribution -  dummies">
          <a:extLst>
            <a:ext uri="{FF2B5EF4-FFF2-40B4-BE49-F238E27FC236}">
              <a16:creationId xmlns:a16="http://schemas.microsoft.com/office/drawing/2014/main" id="{26301745-7D65-42E1-996F-1F0626AC90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4295775"/>
          <a:ext cx="5105400"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619125</xdr:colOff>
      <xdr:row>20</xdr:row>
      <xdr:rowOff>104775</xdr:rowOff>
    </xdr:from>
    <xdr:to>
      <xdr:col>11</xdr:col>
      <xdr:colOff>647700</xdr:colOff>
      <xdr:row>33</xdr:row>
      <xdr:rowOff>28575</xdr:rowOff>
    </xdr:to>
    <xdr:cxnSp macro="">
      <xdr:nvCxnSpPr>
        <xdr:cNvPr id="12" name="Straight Connector 11">
          <a:extLst>
            <a:ext uri="{FF2B5EF4-FFF2-40B4-BE49-F238E27FC236}">
              <a16:creationId xmlns:a16="http://schemas.microsoft.com/office/drawing/2014/main" id="{C7DA31DE-A612-47A8-BE8D-B52C94ADA192}"/>
            </a:ext>
          </a:extLst>
        </xdr:cNvPr>
        <xdr:cNvCxnSpPr/>
      </xdr:nvCxnSpPr>
      <xdr:spPr>
        <a:xfrm>
          <a:off x="10277475" y="4162425"/>
          <a:ext cx="28575" cy="2505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31</xdr:row>
      <xdr:rowOff>247650</xdr:rowOff>
    </xdr:from>
    <xdr:to>
      <xdr:col>14</xdr:col>
      <xdr:colOff>123825</xdr:colOff>
      <xdr:row>31</xdr:row>
      <xdr:rowOff>257175</xdr:rowOff>
    </xdr:to>
    <xdr:cxnSp macro="">
      <xdr:nvCxnSpPr>
        <xdr:cNvPr id="13" name="Straight Connector 12">
          <a:extLst>
            <a:ext uri="{FF2B5EF4-FFF2-40B4-BE49-F238E27FC236}">
              <a16:creationId xmlns:a16="http://schemas.microsoft.com/office/drawing/2014/main" id="{C337194D-565B-4F5A-A2A6-D47D7FD52DE4}"/>
            </a:ext>
          </a:extLst>
        </xdr:cNvPr>
        <xdr:cNvCxnSpPr/>
      </xdr:nvCxnSpPr>
      <xdr:spPr>
        <a:xfrm flipH="1" flipV="1">
          <a:off x="7667625" y="6305550"/>
          <a:ext cx="5343525"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85725</xdr:colOff>
      <xdr:row>28</xdr:row>
      <xdr:rowOff>28575</xdr:rowOff>
    </xdr:from>
    <xdr:to>
      <xdr:col>13</xdr:col>
      <xdr:colOff>114300</xdr:colOff>
      <xdr:row>32</xdr:row>
      <xdr:rowOff>228600</xdr:rowOff>
    </xdr:to>
    <xdr:cxnSp macro="">
      <xdr:nvCxnSpPr>
        <xdr:cNvPr id="20" name="Straight Connector 19">
          <a:extLst>
            <a:ext uri="{FF2B5EF4-FFF2-40B4-BE49-F238E27FC236}">
              <a16:creationId xmlns:a16="http://schemas.microsoft.com/office/drawing/2014/main" id="{8B58A681-CBE8-4149-B08B-DF6453E8F39C}"/>
            </a:ext>
          </a:extLst>
        </xdr:cNvPr>
        <xdr:cNvCxnSpPr/>
      </xdr:nvCxnSpPr>
      <xdr:spPr>
        <a:xfrm>
          <a:off x="11830050" y="5543550"/>
          <a:ext cx="28575" cy="1009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371475</xdr:colOff>
      <xdr:row>28</xdr:row>
      <xdr:rowOff>57150</xdr:rowOff>
    </xdr:from>
    <xdr:to>
      <xdr:col>9</xdr:col>
      <xdr:colOff>381000</xdr:colOff>
      <xdr:row>32</xdr:row>
      <xdr:rowOff>228600</xdr:rowOff>
    </xdr:to>
    <xdr:cxnSp macro="">
      <xdr:nvCxnSpPr>
        <xdr:cNvPr id="22" name="Straight Connector 21">
          <a:extLst>
            <a:ext uri="{FF2B5EF4-FFF2-40B4-BE49-F238E27FC236}">
              <a16:creationId xmlns:a16="http://schemas.microsoft.com/office/drawing/2014/main" id="{14BBE987-0969-4B67-AC9E-9FAEBEC4FAC9}"/>
            </a:ext>
          </a:extLst>
        </xdr:cNvPr>
        <xdr:cNvCxnSpPr/>
      </xdr:nvCxnSpPr>
      <xdr:spPr>
        <a:xfrm>
          <a:off x="8696325" y="5572125"/>
          <a:ext cx="9525" cy="9810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742950</xdr:colOff>
      <xdr:row>32</xdr:row>
      <xdr:rowOff>304801</xdr:rowOff>
    </xdr:from>
    <xdr:to>
      <xdr:col>13</xdr:col>
      <xdr:colOff>600075</xdr:colOff>
      <xdr:row>33</xdr:row>
      <xdr:rowOff>276226</xdr:rowOff>
    </xdr:to>
    <xdr:sp macro="" textlink="">
      <xdr:nvSpPr>
        <xdr:cNvPr id="23" name="TextBox 22">
          <a:extLst>
            <a:ext uri="{FF2B5EF4-FFF2-40B4-BE49-F238E27FC236}">
              <a16:creationId xmlns:a16="http://schemas.microsoft.com/office/drawing/2014/main" id="{CA63530C-A5A6-4A5B-A92B-7EF6F4DC8004}"/>
            </a:ext>
          </a:extLst>
        </xdr:cNvPr>
        <xdr:cNvSpPr txBox="1"/>
      </xdr:nvSpPr>
      <xdr:spPr>
        <a:xfrm>
          <a:off x="11410950" y="6629401"/>
          <a:ext cx="933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1.9600</a:t>
          </a:r>
        </a:p>
      </xdr:txBody>
    </xdr:sp>
    <xdr:clientData/>
  </xdr:twoCellAnchor>
  <xdr:twoCellAnchor>
    <xdr:from>
      <xdr:col>8</xdr:col>
      <xdr:colOff>809625</xdr:colOff>
      <xdr:row>33</xdr:row>
      <xdr:rowOff>9526</xdr:rowOff>
    </xdr:from>
    <xdr:to>
      <xdr:col>9</xdr:col>
      <xdr:colOff>752475</xdr:colOff>
      <xdr:row>34</xdr:row>
      <xdr:rowOff>1</xdr:rowOff>
    </xdr:to>
    <xdr:sp macro="" textlink="">
      <xdr:nvSpPr>
        <xdr:cNvPr id="24" name="TextBox 23">
          <a:extLst>
            <a:ext uri="{FF2B5EF4-FFF2-40B4-BE49-F238E27FC236}">
              <a16:creationId xmlns:a16="http://schemas.microsoft.com/office/drawing/2014/main" id="{3CE0C2CF-86DA-4F65-8C79-904D104CD86F}"/>
            </a:ext>
          </a:extLst>
        </xdr:cNvPr>
        <xdr:cNvSpPr txBox="1"/>
      </xdr:nvSpPr>
      <xdr:spPr>
        <a:xfrm>
          <a:off x="8143875" y="6648451"/>
          <a:ext cx="933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-1.9600</a:t>
          </a:r>
        </a:p>
      </xdr:txBody>
    </xdr:sp>
    <xdr:clientData/>
  </xdr:twoCellAnchor>
  <xdr:twoCellAnchor>
    <xdr:from>
      <xdr:col>8</xdr:col>
      <xdr:colOff>432708</xdr:colOff>
      <xdr:row>35</xdr:row>
      <xdr:rowOff>156392</xdr:rowOff>
    </xdr:from>
    <xdr:to>
      <xdr:col>14</xdr:col>
      <xdr:colOff>28575</xdr:colOff>
      <xdr:row>41</xdr:row>
      <xdr:rowOff>266700</xdr:rowOff>
    </xdr:to>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76001411-C7E1-494F-870E-9CF8039D5856}"/>
                </a:ext>
              </a:extLst>
            </xdr:cNvPr>
            <xdr:cNvSpPr txBox="1"/>
          </xdr:nvSpPr>
          <xdr:spPr>
            <a:xfrm>
              <a:off x="7766958" y="7357292"/>
              <a:ext cx="5148942" cy="174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z (test)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𝑥</m:t>
                      </m:r>
                    </m:e>
                  </m:acc>
                  <m:r>
                    <a:rPr lang="en-US" sz="2000" b="0" i="1" baseline="0">
                      <a:solidFill>
                        <a:schemeClr val="tx1"/>
                      </a:solidFill>
                      <a:latin typeface="Cambria Math" panose="02040503050406030204" pitchFamily="18" charset="0"/>
                    </a:rPr>
                    <m:t> </m:t>
                  </m:r>
                </m:oMath>
              </a14:m>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14:m>
                <m:oMath xmlns:m="http://schemas.openxmlformats.org/officeDocument/2006/math">
                  <m:f>
                    <m:fPr>
                      <m:ctrlPr>
                        <a:rPr lang="en-US" sz="2800" b="0" i="1" baseline="0">
                          <a:solidFill>
                            <a:schemeClr val="tx1"/>
                          </a:solidFill>
                          <a:latin typeface="Cambria Math" panose="02040503050406030204" pitchFamily="18" charset="0"/>
                        </a:rPr>
                      </m:ctrlPr>
                    </m:fPr>
                    <m:num>
                      <m:r>
                        <a:rPr lang="en-US" sz="2800" b="0" i="1" baseline="0">
                          <a:solidFill>
                            <a:schemeClr val="tx1"/>
                          </a:solidFill>
                          <a:latin typeface="Cambria Math" panose="02040503050406030204" pitchFamily="18" charset="0"/>
                        </a:rPr>
                        <m:t>𝜎</m:t>
                      </m:r>
                    </m:num>
                    <m:den>
                      <m:rad>
                        <m:radPr>
                          <m:degHide m:val="on"/>
                          <m:ctrlPr>
                            <a:rPr lang="en-US" sz="2800" b="0" i="1" baseline="0">
                              <a:solidFill>
                                <a:schemeClr val="tx1"/>
                              </a:solidFill>
                              <a:latin typeface="Cambria Math" panose="02040503050406030204" pitchFamily="18" charset="0"/>
                            </a:rPr>
                          </m:ctrlPr>
                        </m:radPr>
                        <m:deg/>
                        <m:e>
                          <m:r>
                            <a:rPr lang="en-US" sz="2800" b="0" i="1" baseline="0">
                              <a:solidFill>
                                <a:schemeClr val="tx1"/>
                              </a:solidFill>
                              <a:latin typeface="Cambria Math" panose="02040503050406030204" pitchFamily="18" charset="0"/>
                            </a:rPr>
                            <m:t>𝑛</m:t>
                          </m:r>
                        </m:e>
                      </m:rad>
                    </m:den>
                  </m:f>
                  <m:r>
                    <a:rPr lang="en-US" sz="2800" b="0" i="1" baseline="0">
                      <a:solidFill>
                        <a:schemeClr val="tx1"/>
                      </a:solidFill>
                      <a:latin typeface="Cambria Math" panose="02040503050406030204" pitchFamily="18" charset="0"/>
                    </a:rPr>
                    <m:t>)=</m:t>
                  </m:r>
                </m:oMath>
              </a14:m>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(975 -1,000)/(90/9) = -2.5</a:t>
              </a:r>
            </a:p>
          </xdr:txBody>
        </xdr:sp>
      </mc:Choice>
      <mc:Fallback xmlns="">
        <xdr:sp macro="" textlink="">
          <xdr:nvSpPr>
            <xdr:cNvPr id="26" name="TextBox 25">
              <a:extLst>
                <a:ext uri="{FF2B5EF4-FFF2-40B4-BE49-F238E27FC236}">
                  <a16:creationId xmlns:a16="http://schemas.microsoft.com/office/drawing/2014/main" id="{76001411-C7E1-494F-870E-9CF8039D5856}"/>
                </a:ext>
              </a:extLst>
            </xdr:cNvPr>
            <xdr:cNvSpPr txBox="1"/>
          </xdr:nvSpPr>
          <xdr:spPr>
            <a:xfrm>
              <a:off x="7766958" y="7357292"/>
              <a:ext cx="5148942" cy="174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z (test) = (</a:t>
              </a:r>
              <a:r>
                <a:rPr lang="en-US" sz="2000" b="0" i="0" baseline="0">
                  <a:solidFill>
                    <a:schemeClr val="tx1"/>
                  </a:solidFill>
                  <a:latin typeface="Cambria Math" panose="02040503050406030204" pitchFamily="18" charset="0"/>
                </a:rPr>
                <a:t>𝑥 ̅  </a:t>
              </a:r>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r>
                <a:rPr lang="en-US" sz="2800" b="0" i="0" baseline="0">
                  <a:solidFill>
                    <a:schemeClr val="tx1"/>
                  </a:solidFill>
                  <a:latin typeface="Cambria Math" panose="02040503050406030204" pitchFamily="18" charset="0"/>
                </a:rPr>
                <a:t>𝜎/√𝑛)=</a:t>
              </a:r>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(975 -1,000)/(90/9) = -2.5</a:t>
              </a:r>
            </a:p>
          </xdr:txBody>
        </xdr:sp>
      </mc:Fallback>
    </mc:AlternateContent>
    <xdr:clientData/>
  </xdr:twoCellAnchor>
  <xdr:twoCellAnchor>
    <xdr:from>
      <xdr:col>16</xdr:col>
      <xdr:colOff>180975</xdr:colOff>
      <xdr:row>35</xdr:row>
      <xdr:rowOff>238125</xdr:rowOff>
    </xdr:from>
    <xdr:to>
      <xdr:col>16</xdr:col>
      <xdr:colOff>447675</xdr:colOff>
      <xdr:row>36</xdr:row>
      <xdr:rowOff>257175</xdr:rowOff>
    </xdr:to>
    <xdr:sp macro="" textlink="">
      <xdr:nvSpPr>
        <xdr:cNvPr id="27" name="Star: 5 Points 26">
          <a:extLst>
            <a:ext uri="{FF2B5EF4-FFF2-40B4-BE49-F238E27FC236}">
              <a16:creationId xmlns:a16="http://schemas.microsoft.com/office/drawing/2014/main" id="{740E1341-25CD-407A-892F-35791317A8E6}"/>
            </a:ext>
          </a:extLst>
        </xdr:cNvPr>
        <xdr:cNvSpPr/>
      </xdr:nvSpPr>
      <xdr:spPr>
        <a:xfrm>
          <a:off x="15440025" y="7439025"/>
          <a:ext cx="266700" cy="3429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200025</xdr:colOff>
      <xdr:row>31</xdr:row>
      <xdr:rowOff>85725</xdr:rowOff>
    </xdr:from>
    <xdr:to>
      <xdr:col>9</xdr:col>
      <xdr:colOff>571500</xdr:colOff>
      <xdr:row>32</xdr:row>
      <xdr:rowOff>114300</xdr:rowOff>
    </xdr:to>
    <xdr:sp macro="" textlink="">
      <xdr:nvSpPr>
        <xdr:cNvPr id="28" name="Star: 5 Points 27">
          <a:extLst>
            <a:ext uri="{FF2B5EF4-FFF2-40B4-BE49-F238E27FC236}">
              <a16:creationId xmlns:a16="http://schemas.microsoft.com/office/drawing/2014/main" id="{B1FEA95E-0347-496C-91C1-FB64B125570E}"/>
            </a:ext>
          </a:extLst>
        </xdr:cNvPr>
        <xdr:cNvSpPr/>
      </xdr:nvSpPr>
      <xdr:spPr>
        <a:xfrm>
          <a:off x="8524875" y="6143625"/>
          <a:ext cx="371475" cy="295275"/>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1019175</xdr:colOff>
      <xdr:row>31</xdr:row>
      <xdr:rowOff>95250</xdr:rowOff>
    </xdr:from>
    <xdr:to>
      <xdr:col>13</xdr:col>
      <xdr:colOff>314325</xdr:colOff>
      <xdr:row>32</xdr:row>
      <xdr:rowOff>123825</xdr:rowOff>
    </xdr:to>
    <xdr:sp macro="" textlink="">
      <xdr:nvSpPr>
        <xdr:cNvPr id="29" name="Star: 5 Points 28">
          <a:extLst>
            <a:ext uri="{FF2B5EF4-FFF2-40B4-BE49-F238E27FC236}">
              <a16:creationId xmlns:a16="http://schemas.microsoft.com/office/drawing/2014/main" id="{B7DAED03-A079-4907-8A34-64535CF2CCF9}"/>
            </a:ext>
          </a:extLst>
        </xdr:cNvPr>
        <xdr:cNvSpPr/>
      </xdr:nvSpPr>
      <xdr:spPr>
        <a:xfrm>
          <a:off x="11687175" y="6153150"/>
          <a:ext cx="371475" cy="295275"/>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571499</xdr:colOff>
      <xdr:row>31</xdr:row>
      <xdr:rowOff>28575</xdr:rowOff>
    </xdr:from>
    <xdr:to>
      <xdr:col>8</xdr:col>
      <xdr:colOff>866774</xdr:colOff>
      <xdr:row>32</xdr:row>
      <xdr:rowOff>142875</xdr:rowOff>
    </xdr:to>
    <xdr:sp macro="" textlink="">
      <xdr:nvSpPr>
        <xdr:cNvPr id="30" name="Star: 5 Points 29">
          <a:extLst>
            <a:ext uri="{FF2B5EF4-FFF2-40B4-BE49-F238E27FC236}">
              <a16:creationId xmlns:a16="http://schemas.microsoft.com/office/drawing/2014/main" id="{C8F67837-32C6-4D18-AEB3-5507E8DA3108}"/>
            </a:ext>
          </a:extLst>
        </xdr:cNvPr>
        <xdr:cNvSpPr/>
      </xdr:nvSpPr>
      <xdr:spPr>
        <a:xfrm>
          <a:off x="7905749" y="6086475"/>
          <a:ext cx="295275" cy="3810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404133</xdr:colOff>
      <xdr:row>42</xdr:row>
      <xdr:rowOff>137342</xdr:rowOff>
    </xdr:from>
    <xdr:to>
      <xdr:col>14</xdr:col>
      <xdr:colOff>0</xdr:colOff>
      <xdr:row>45</xdr:row>
      <xdr:rowOff>28575</xdr:rowOff>
    </xdr:to>
    <xdr:sp macro="" textlink="">
      <xdr:nvSpPr>
        <xdr:cNvPr id="31" name="TextBox 30">
          <a:extLst>
            <a:ext uri="{FF2B5EF4-FFF2-40B4-BE49-F238E27FC236}">
              <a16:creationId xmlns:a16="http://schemas.microsoft.com/office/drawing/2014/main" id="{3C7E1B92-4E5E-41AB-847F-73183BD32E67}"/>
            </a:ext>
          </a:extLst>
        </xdr:cNvPr>
        <xdr:cNvSpPr txBox="1"/>
      </xdr:nvSpPr>
      <xdr:spPr>
        <a:xfrm>
          <a:off x="7738383" y="9262292"/>
          <a:ext cx="5148942" cy="700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tx1"/>
              </a:solidFill>
              <a:latin typeface="Lucida Bright" panose="02040602050505020304" pitchFamily="18" charset="0"/>
            </a:rPr>
            <a:t>Reject Ho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88349C1B-8AF9-45A2-8DF8-1D1B9EFF6DEE}"/>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19</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B5CDBF7-E70D-4295-9F6E-2CCF1D11D41F}"/>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0</xdr:rowOff>
    </xdr:from>
    <xdr:to>
      <xdr:col>8</xdr:col>
      <xdr:colOff>95250</xdr:colOff>
      <xdr:row>45</xdr:row>
      <xdr:rowOff>101782</xdr:rowOff>
    </xdr:to>
    <xdr:cxnSp macro="">
      <xdr:nvCxnSpPr>
        <xdr:cNvPr id="5" name="Straight Connector 4">
          <a:extLst>
            <a:ext uri="{FF2B5EF4-FFF2-40B4-BE49-F238E27FC236}">
              <a16:creationId xmlns:a16="http://schemas.microsoft.com/office/drawing/2014/main" id="{1E4B51E6-EE26-449B-AFF1-D0C8E736CF14}"/>
            </a:ext>
          </a:extLst>
        </xdr:cNvPr>
        <xdr:cNvCxnSpPr/>
      </xdr:nvCxnSpPr>
      <xdr:spPr>
        <a:xfrm flipH="1">
          <a:off x="7410450" y="1463040"/>
          <a:ext cx="0" cy="887240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439512</xdr:colOff>
      <xdr:row>8</xdr:row>
      <xdr:rowOff>165919</xdr:rowOff>
    </xdr:from>
    <xdr:to>
      <xdr:col>7</xdr:col>
      <xdr:colOff>849087</xdr:colOff>
      <xdr:row>16</xdr:row>
      <xdr:rowOff>68037</xdr:rowOff>
    </xdr:to>
    <xdr:sp macro="" textlink="">
      <xdr:nvSpPr>
        <xdr:cNvPr id="6" name="TextBox 5">
          <a:extLst>
            <a:ext uri="{FF2B5EF4-FFF2-40B4-BE49-F238E27FC236}">
              <a16:creationId xmlns:a16="http://schemas.microsoft.com/office/drawing/2014/main" id="{39FEFCFF-E639-4F0F-B059-4DAB2206D6B9}"/>
            </a:ext>
          </a:extLst>
        </xdr:cNvPr>
        <xdr:cNvSpPr txBox="1"/>
      </xdr:nvSpPr>
      <xdr:spPr>
        <a:xfrm>
          <a:off x="439512" y="1689919"/>
          <a:ext cx="6750504" cy="164383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cs typeface="Calibri" panose="020F0502020204030204" pitchFamily="34" charset="0"/>
            </a:rPr>
            <a:t>Given the following time series calculate the value of the 9th quarter.</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Assume that the relationship remains linear.</a:t>
          </a:r>
        </a:p>
        <a:p>
          <a:endParaRPr lang="en-US" sz="2000" b="0" baseline="0">
            <a:solidFill>
              <a:schemeClr val="tx1"/>
            </a:solidFill>
            <a:latin typeface="Lucida Bright" panose="02040602050505020304" pitchFamily="18" charset="0"/>
            <a:cs typeface="Calibri" panose="020F0502020204030204" pitchFamily="34" charset="0"/>
          </a:endParaRPr>
        </a:p>
        <a:p>
          <a:endParaRPr lang="en-US" sz="2000" b="0" baseline="0">
            <a:solidFill>
              <a:schemeClr val="tx1"/>
            </a:solidFill>
            <a:latin typeface="Lucida Bright" panose="02040602050505020304" pitchFamily="18" charset="0"/>
          </a:endParaRPr>
        </a:p>
      </xdr:txBody>
    </xdr:sp>
    <xdr:clientData/>
  </xdr:twoCellAnchor>
  <xdr:twoCellAnchor editAs="oneCell">
    <xdr:from>
      <xdr:col>11</xdr:col>
      <xdr:colOff>866610</xdr:colOff>
      <xdr:row>11</xdr:row>
      <xdr:rowOff>132645</xdr:rowOff>
    </xdr:from>
    <xdr:to>
      <xdr:col>11</xdr:col>
      <xdr:colOff>866970</xdr:colOff>
      <xdr:row>11</xdr:row>
      <xdr:rowOff>133005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7" name="Ink 6">
              <a:extLst>
                <a:ext uri="{FF2B5EF4-FFF2-40B4-BE49-F238E27FC236}">
                  <a16:creationId xmlns:a16="http://schemas.microsoft.com/office/drawing/2014/main" id="{085B0C42-7A92-4B4F-B7D6-C35F4C9E33A6}"/>
                </a:ext>
              </a:extLst>
            </xdr14:cNvPr>
            <xdr14:cNvContentPartPr/>
          </xdr14:nvContentPartPr>
          <xdr14:nvPr macro=""/>
          <xdr14:xfrm>
            <a:off x="10524960" y="2123370"/>
            <a:ext cx="360" cy="360"/>
          </xdr14:xfrm>
        </xdr:contentPart>
      </mc:Choice>
      <mc:Fallback xmlns="">
        <xdr:pic>
          <xdr:nvPicPr>
            <xdr:cNvPr id="78" name="Ink 77">
              <a:extLst>
                <a:ext uri="{FF2B5EF4-FFF2-40B4-BE49-F238E27FC236}">
                  <a16:creationId xmlns:a16="http://schemas.microsoft.com/office/drawing/2014/main" id="{C02C0EB6-A638-4D23-8614-BA516E1C37B4}"/>
                </a:ext>
              </a:extLst>
            </xdr:cNvPr>
            <xdr:cNvPicPr/>
          </xdr:nvPicPr>
          <xdr:blipFill>
            <a:blip xmlns:r="http://schemas.openxmlformats.org/officeDocument/2006/relationships" r:embed="rId28"/>
            <a:stretch>
              <a:fillRect/>
            </a:stretch>
          </xdr:blipFill>
          <xdr:spPr>
            <a:xfrm>
              <a:off x="10515960" y="2114730"/>
              <a:ext cx="18000" cy="18000"/>
            </a:xfrm>
            <a:prstGeom prst="rect">
              <a:avLst/>
            </a:prstGeom>
          </xdr:spPr>
        </xdr:pic>
      </mc:Fallback>
    </mc:AlternateContent>
    <xdr:clientData/>
  </xdr:twoCellAnchor>
  <xdr:twoCellAnchor editAs="oneCell">
    <xdr:from>
      <xdr:col>9</xdr:col>
      <xdr:colOff>437910</xdr:colOff>
      <xdr:row>11</xdr:row>
      <xdr:rowOff>161445</xdr:rowOff>
    </xdr:from>
    <xdr:to>
      <xdr:col>9</xdr:col>
      <xdr:colOff>438270</xdr:colOff>
      <xdr:row>11</xdr:row>
      <xdr:rowOff>161805</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8" name="Ink 7">
              <a:extLst>
                <a:ext uri="{FF2B5EF4-FFF2-40B4-BE49-F238E27FC236}">
                  <a16:creationId xmlns:a16="http://schemas.microsoft.com/office/drawing/2014/main" id="{84437536-C377-47FE-88CF-3ED74D610D31}"/>
                </a:ext>
              </a:extLst>
            </xdr14:cNvPr>
            <xdr14:cNvContentPartPr/>
          </xdr14:nvContentPartPr>
          <xdr14:nvPr macro=""/>
          <xdr14:xfrm>
            <a:off x="8762760" y="2152170"/>
            <a:ext cx="360" cy="360"/>
          </xdr14:xfrm>
        </xdr:contentPart>
      </mc:Choice>
      <mc:Fallback xmlns="">
        <xdr:pic>
          <xdr:nvPicPr>
            <xdr:cNvPr id="79" name="Ink 78">
              <a:extLst>
                <a:ext uri="{FF2B5EF4-FFF2-40B4-BE49-F238E27FC236}">
                  <a16:creationId xmlns:a16="http://schemas.microsoft.com/office/drawing/2014/main" id="{B745388A-856C-43B7-83B4-CB103C05979A}"/>
                </a:ext>
              </a:extLst>
            </xdr:cNvPr>
            <xdr:cNvPicPr/>
          </xdr:nvPicPr>
          <xdr:blipFill>
            <a:blip xmlns:r="http://schemas.openxmlformats.org/officeDocument/2006/relationships" r:embed="rId28"/>
            <a:stretch>
              <a:fillRect/>
            </a:stretch>
          </xdr:blipFill>
          <xdr:spPr>
            <a:xfrm>
              <a:off x="8753760" y="2143530"/>
              <a:ext cx="18000" cy="18000"/>
            </a:xfrm>
            <a:prstGeom prst="rect">
              <a:avLst/>
            </a:prstGeom>
          </xdr:spPr>
        </xdr:pic>
      </mc:Fallback>
    </mc:AlternateContent>
    <xdr:clientData/>
  </xdr:twoCellAnchor>
  <xdr:twoCellAnchor>
    <xdr:from>
      <xdr:col>15</xdr:col>
      <xdr:colOff>1153885</xdr:colOff>
      <xdr:row>2</xdr:row>
      <xdr:rowOff>130628</xdr:rowOff>
    </xdr:from>
    <xdr:to>
      <xdr:col>16</xdr:col>
      <xdr:colOff>945696</xdr:colOff>
      <xdr:row>6</xdr:row>
      <xdr:rowOff>179160</xdr:rowOff>
    </xdr:to>
    <xdr:sp macro="" textlink="">
      <xdr:nvSpPr>
        <xdr:cNvPr id="9" name="Rounded Rectangle 6">
          <a:hlinkClick xmlns:r="http://schemas.openxmlformats.org/officeDocument/2006/relationships" r:id="rId30"/>
          <a:extLst>
            <a:ext uri="{FF2B5EF4-FFF2-40B4-BE49-F238E27FC236}">
              <a16:creationId xmlns:a16="http://schemas.microsoft.com/office/drawing/2014/main" id="{C2425060-E21C-4556-A16D-80047CD9A4AE}"/>
            </a:ext>
          </a:extLst>
        </xdr:cNvPr>
        <xdr:cNvSpPr/>
      </xdr:nvSpPr>
      <xdr:spPr>
        <a:xfrm>
          <a:off x="14328865" y="496388"/>
          <a:ext cx="1430111" cy="780052"/>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12</xdr:col>
      <xdr:colOff>522514</xdr:colOff>
      <xdr:row>2</xdr:row>
      <xdr:rowOff>174171</xdr:rowOff>
    </xdr:from>
    <xdr:to>
      <xdr:col>15</xdr:col>
      <xdr:colOff>542560</xdr:colOff>
      <xdr:row>6</xdr:row>
      <xdr:rowOff>127815</xdr:rowOff>
    </xdr:to>
    <xdr:sp macro="" textlink="">
      <xdr:nvSpPr>
        <xdr:cNvPr id="10" name="Rounded Rectangle 6">
          <a:extLst>
            <a:ext uri="{FF2B5EF4-FFF2-40B4-BE49-F238E27FC236}">
              <a16:creationId xmlns:a16="http://schemas.microsoft.com/office/drawing/2014/main" id="{A70BE8A6-C89C-475D-A825-00DAFA6CBA4C}"/>
            </a:ext>
          </a:extLst>
        </xdr:cNvPr>
        <xdr:cNvSpPr/>
      </xdr:nvSpPr>
      <xdr:spPr>
        <a:xfrm>
          <a:off x="11167654" y="539931"/>
          <a:ext cx="2549886" cy="68516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394607</xdr:colOff>
      <xdr:row>17</xdr:row>
      <xdr:rowOff>27215</xdr:rowOff>
    </xdr:from>
    <xdr:to>
      <xdr:col>7</xdr:col>
      <xdr:colOff>804182</xdr:colOff>
      <xdr:row>20</xdr:row>
      <xdr:rowOff>54428</xdr:rowOff>
    </xdr:to>
    <xdr:sp macro="" textlink="">
      <xdr:nvSpPr>
        <xdr:cNvPr id="3" name="TextBox 2">
          <a:extLst>
            <a:ext uri="{FF2B5EF4-FFF2-40B4-BE49-F238E27FC236}">
              <a16:creationId xmlns:a16="http://schemas.microsoft.com/office/drawing/2014/main" id="{CCE40DE7-CC8F-4BDF-91DF-00E277D8E4A7}"/>
            </a:ext>
          </a:extLst>
        </xdr:cNvPr>
        <xdr:cNvSpPr txBox="1"/>
      </xdr:nvSpPr>
      <xdr:spPr>
        <a:xfrm>
          <a:off x="394607" y="3483429"/>
          <a:ext cx="6750504" cy="5987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Extrapolation and Trend Analysis</a:t>
          </a:r>
          <a:endParaRPr lang="en-US" sz="2000">
            <a:solidFill>
              <a:srgbClr val="002060"/>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C388B687-FD20-4548-A53E-B160DFB8B80B}"/>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19</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F15912B-2BF4-4D09-9E3E-BC581261D5E3}"/>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0</xdr:rowOff>
    </xdr:from>
    <xdr:to>
      <xdr:col>8</xdr:col>
      <xdr:colOff>95250</xdr:colOff>
      <xdr:row>45</xdr:row>
      <xdr:rowOff>101782</xdr:rowOff>
    </xdr:to>
    <xdr:cxnSp macro="">
      <xdr:nvCxnSpPr>
        <xdr:cNvPr id="5" name="Straight Connector 4">
          <a:extLst>
            <a:ext uri="{FF2B5EF4-FFF2-40B4-BE49-F238E27FC236}">
              <a16:creationId xmlns:a16="http://schemas.microsoft.com/office/drawing/2014/main" id="{DDC82568-FC79-43BC-84E7-B0D8901B18C4}"/>
            </a:ext>
          </a:extLst>
        </xdr:cNvPr>
        <xdr:cNvCxnSpPr/>
      </xdr:nvCxnSpPr>
      <xdr:spPr>
        <a:xfrm flipH="1">
          <a:off x="7410450" y="1463040"/>
          <a:ext cx="0" cy="887240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11</xdr:col>
      <xdr:colOff>866610</xdr:colOff>
      <xdr:row>11</xdr:row>
      <xdr:rowOff>132645</xdr:rowOff>
    </xdr:from>
    <xdr:to>
      <xdr:col>11</xdr:col>
      <xdr:colOff>866970</xdr:colOff>
      <xdr:row>11</xdr:row>
      <xdr:rowOff>133005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7" name="Ink 6">
              <a:extLst>
                <a:ext uri="{FF2B5EF4-FFF2-40B4-BE49-F238E27FC236}">
                  <a16:creationId xmlns:a16="http://schemas.microsoft.com/office/drawing/2014/main" id="{980B6794-F46E-43F6-82D0-880A93797C9A}"/>
                </a:ext>
              </a:extLst>
            </xdr14:cNvPr>
            <xdr14:cNvContentPartPr/>
          </xdr14:nvContentPartPr>
          <xdr14:nvPr macro=""/>
          <xdr14:xfrm>
            <a:off x="10524960" y="2123370"/>
            <a:ext cx="360" cy="360"/>
          </xdr14:xfrm>
        </xdr:contentPart>
      </mc:Choice>
      <mc:Fallback xmlns="">
        <xdr:pic>
          <xdr:nvPicPr>
            <xdr:cNvPr id="78" name="Ink 77">
              <a:extLst>
                <a:ext uri="{FF2B5EF4-FFF2-40B4-BE49-F238E27FC236}">
                  <a16:creationId xmlns:a16="http://schemas.microsoft.com/office/drawing/2014/main" id="{C02C0EB6-A638-4D23-8614-BA516E1C37B4}"/>
                </a:ext>
              </a:extLst>
            </xdr:cNvPr>
            <xdr:cNvPicPr/>
          </xdr:nvPicPr>
          <xdr:blipFill>
            <a:blip xmlns:r="http://schemas.openxmlformats.org/officeDocument/2006/relationships" r:embed="rId28"/>
            <a:stretch>
              <a:fillRect/>
            </a:stretch>
          </xdr:blipFill>
          <xdr:spPr>
            <a:xfrm>
              <a:off x="10515960" y="2114730"/>
              <a:ext cx="18000" cy="18000"/>
            </a:xfrm>
            <a:prstGeom prst="rect">
              <a:avLst/>
            </a:prstGeom>
          </xdr:spPr>
        </xdr:pic>
      </mc:Fallback>
    </mc:AlternateContent>
    <xdr:clientData/>
  </xdr:twoCellAnchor>
  <xdr:twoCellAnchor editAs="oneCell">
    <xdr:from>
      <xdr:col>9</xdr:col>
      <xdr:colOff>437910</xdr:colOff>
      <xdr:row>11</xdr:row>
      <xdr:rowOff>161445</xdr:rowOff>
    </xdr:from>
    <xdr:to>
      <xdr:col>9</xdr:col>
      <xdr:colOff>438270</xdr:colOff>
      <xdr:row>11</xdr:row>
      <xdr:rowOff>161805</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8" name="Ink 7">
              <a:extLst>
                <a:ext uri="{FF2B5EF4-FFF2-40B4-BE49-F238E27FC236}">
                  <a16:creationId xmlns:a16="http://schemas.microsoft.com/office/drawing/2014/main" id="{7D1B7AC3-F780-48D2-8A1E-96E63F23FC0E}"/>
                </a:ext>
              </a:extLst>
            </xdr14:cNvPr>
            <xdr14:cNvContentPartPr/>
          </xdr14:nvContentPartPr>
          <xdr14:nvPr macro=""/>
          <xdr14:xfrm>
            <a:off x="8762760" y="2152170"/>
            <a:ext cx="360" cy="360"/>
          </xdr14:xfrm>
        </xdr:contentPart>
      </mc:Choice>
      <mc:Fallback xmlns="">
        <xdr:pic>
          <xdr:nvPicPr>
            <xdr:cNvPr id="79" name="Ink 78">
              <a:extLst>
                <a:ext uri="{FF2B5EF4-FFF2-40B4-BE49-F238E27FC236}">
                  <a16:creationId xmlns:a16="http://schemas.microsoft.com/office/drawing/2014/main" id="{B745388A-856C-43B7-83B4-CB103C05979A}"/>
                </a:ext>
              </a:extLst>
            </xdr:cNvPr>
            <xdr:cNvPicPr/>
          </xdr:nvPicPr>
          <xdr:blipFill>
            <a:blip xmlns:r="http://schemas.openxmlformats.org/officeDocument/2006/relationships" r:embed="rId28"/>
            <a:stretch>
              <a:fillRect/>
            </a:stretch>
          </xdr:blipFill>
          <xdr:spPr>
            <a:xfrm>
              <a:off x="8753760" y="2143530"/>
              <a:ext cx="18000" cy="18000"/>
            </a:xfrm>
            <a:prstGeom prst="rect">
              <a:avLst/>
            </a:prstGeom>
          </xdr:spPr>
        </xdr:pic>
      </mc:Fallback>
    </mc:AlternateContent>
    <xdr:clientData/>
  </xdr:twoCellAnchor>
  <xdr:twoCellAnchor>
    <xdr:from>
      <xdr:col>12</xdr:col>
      <xdr:colOff>522514</xdr:colOff>
      <xdr:row>2</xdr:row>
      <xdr:rowOff>174171</xdr:rowOff>
    </xdr:from>
    <xdr:to>
      <xdr:col>15</xdr:col>
      <xdr:colOff>542560</xdr:colOff>
      <xdr:row>6</xdr:row>
      <xdr:rowOff>127815</xdr:rowOff>
    </xdr:to>
    <xdr:sp macro="" textlink="">
      <xdr:nvSpPr>
        <xdr:cNvPr id="10" name="Rounded Rectangle 6">
          <a:extLst>
            <a:ext uri="{FF2B5EF4-FFF2-40B4-BE49-F238E27FC236}">
              <a16:creationId xmlns:a16="http://schemas.microsoft.com/office/drawing/2014/main" id="{EC1FCEE9-0193-42F7-BDBB-85E1F9346828}"/>
            </a:ext>
          </a:extLst>
        </xdr:cNvPr>
        <xdr:cNvSpPr/>
      </xdr:nvSpPr>
      <xdr:spPr>
        <a:xfrm>
          <a:off x="11167654" y="539931"/>
          <a:ext cx="2549886" cy="68516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239486</xdr:colOff>
      <xdr:row>11</xdr:row>
      <xdr:rowOff>141514</xdr:rowOff>
    </xdr:from>
    <xdr:to>
      <xdr:col>7</xdr:col>
      <xdr:colOff>649061</xdr:colOff>
      <xdr:row>18</xdr:row>
      <xdr:rowOff>136072</xdr:rowOff>
    </xdr:to>
    <xdr:sp macro="" textlink="">
      <xdr:nvSpPr>
        <xdr:cNvPr id="11" name="TextBox 10">
          <a:extLst>
            <a:ext uri="{FF2B5EF4-FFF2-40B4-BE49-F238E27FC236}">
              <a16:creationId xmlns:a16="http://schemas.microsoft.com/office/drawing/2014/main" id="{4A89D679-44DF-4938-9A3A-ED98FEFA1149}"/>
            </a:ext>
          </a:extLst>
        </xdr:cNvPr>
        <xdr:cNvSpPr txBox="1"/>
      </xdr:nvSpPr>
      <xdr:spPr>
        <a:xfrm>
          <a:off x="239486" y="2237014"/>
          <a:ext cx="6532789" cy="15457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cs typeface="Calibri" panose="020F0502020204030204" pitchFamily="34" charset="0"/>
            </a:rPr>
            <a:t>Given the following time series calculate the value of the 9th quarter.</a:t>
          </a:r>
        </a:p>
        <a:p>
          <a:endParaRPr lang="en-US" sz="2000" b="0" baseline="0">
            <a:solidFill>
              <a:schemeClr val="tx1"/>
            </a:solidFill>
            <a:latin typeface="Lucida Bright" panose="02040602050505020304" pitchFamily="18" charset="0"/>
            <a:cs typeface="Calibri" panose="020F0502020204030204" pitchFamily="34" charset="0"/>
          </a:endParaRPr>
        </a:p>
        <a:p>
          <a:r>
            <a:rPr lang="en-US" sz="2000" b="0" baseline="0">
              <a:solidFill>
                <a:schemeClr val="tx1"/>
              </a:solidFill>
              <a:latin typeface="Lucida Bright" panose="02040602050505020304" pitchFamily="18" charset="0"/>
              <a:cs typeface="Calibri" panose="020F0502020204030204" pitchFamily="34" charset="0"/>
            </a:rPr>
            <a:t>Assume that the relationship remains linear.</a:t>
          </a:r>
        </a:p>
        <a:p>
          <a:endParaRPr lang="en-US" sz="2000" b="0" baseline="0">
            <a:solidFill>
              <a:schemeClr val="tx1"/>
            </a:solidFill>
            <a:latin typeface="Lucida Bright" panose="02040602050505020304" pitchFamily="18" charset="0"/>
            <a:cs typeface="Calibri" panose="020F0502020204030204" pitchFamily="34" charset="0"/>
          </a:endParaRPr>
        </a:p>
        <a:p>
          <a:endParaRPr lang="en-US" sz="2000" b="0" baseline="0">
            <a:solidFill>
              <a:schemeClr val="tx1"/>
            </a:solidFill>
            <a:latin typeface="Lucida Bright" panose="02040602050505020304" pitchFamily="18" charset="0"/>
          </a:endParaRPr>
        </a:p>
      </xdr:txBody>
    </xdr:sp>
    <xdr:clientData/>
  </xdr:twoCellAnchor>
  <xdr:twoCellAnchor>
    <xdr:from>
      <xdr:col>9</xdr:col>
      <xdr:colOff>881742</xdr:colOff>
      <xdr:row>12</xdr:row>
      <xdr:rowOff>87085</xdr:rowOff>
    </xdr:from>
    <xdr:to>
      <xdr:col>15</xdr:col>
      <xdr:colOff>576942</xdr:colOff>
      <xdr:row>24</xdr:row>
      <xdr:rowOff>152400</xdr:rowOff>
    </xdr:to>
    <xdr:graphicFrame macro="">
      <xdr:nvGraphicFramePr>
        <xdr:cNvPr id="12" name="Chart 11">
          <a:extLst>
            <a:ext uri="{FF2B5EF4-FFF2-40B4-BE49-F238E27FC236}">
              <a16:creationId xmlns:a16="http://schemas.microsoft.com/office/drawing/2014/main" id="{E47A1717-A7CA-4044-8542-86676FE26B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9</xdr:col>
      <xdr:colOff>1</xdr:colOff>
      <xdr:row>26</xdr:row>
      <xdr:rowOff>0</xdr:rowOff>
    </xdr:from>
    <xdr:to>
      <xdr:col>12</xdr:col>
      <xdr:colOff>772887</xdr:colOff>
      <xdr:row>34</xdr:row>
      <xdr:rowOff>65404</xdr:rowOff>
    </xdr:to>
    <xdr:sp macro="" textlink="">
      <xdr:nvSpPr>
        <xdr:cNvPr id="13" name="TextBox 12">
          <a:extLst>
            <a:ext uri="{FF2B5EF4-FFF2-40B4-BE49-F238E27FC236}">
              <a16:creationId xmlns:a16="http://schemas.microsoft.com/office/drawing/2014/main" id="{827B214E-8212-4C3A-978B-648D418D99C5}"/>
            </a:ext>
          </a:extLst>
        </xdr:cNvPr>
        <xdr:cNvSpPr txBox="1"/>
      </xdr:nvSpPr>
      <xdr:spPr>
        <a:xfrm>
          <a:off x="8284030" y="5464629"/>
          <a:ext cx="3113314" cy="240583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y = 1.3214*x +10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00206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y = 1.3214*9 +10</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00206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y = </a:t>
          </a:r>
          <a:r>
            <a:rPr lang="en-US" sz="2000" b="1" baseline="0">
              <a:solidFill>
                <a:srgbClr val="FF0000"/>
              </a:solidFill>
              <a:effectLst/>
              <a:latin typeface="Lucida Bright" panose="02040602050505020304" pitchFamily="18" charset="0"/>
              <a:ea typeface="+mn-ea"/>
              <a:cs typeface="+mn-cs"/>
            </a:rPr>
            <a:t>21.8926</a:t>
          </a:r>
          <a:endParaRPr lang="en-US" sz="2000" b="1">
            <a:solidFill>
              <a:srgbClr val="FF0000"/>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endParaRPr>
        </a:p>
      </xdr:txBody>
    </xdr:sp>
    <xdr:clientData/>
  </xdr:twoCellAnchor>
  <xdr:twoCellAnchor>
    <xdr:from>
      <xdr:col>0</xdr:col>
      <xdr:colOff>285750</xdr:colOff>
      <xdr:row>19</xdr:row>
      <xdr:rowOff>163285</xdr:rowOff>
    </xdr:from>
    <xdr:to>
      <xdr:col>7</xdr:col>
      <xdr:colOff>612322</xdr:colOff>
      <xdr:row>22</xdr:row>
      <xdr:rowOff>190498</xdr:rowOff>
    </xdr:to>
    <xdr:sp macro="" textlink="">
      <xdr:nvSpPr>
        <xdr:cNvPr id="6" name="TextBox 5">
          <a:extLst>
            <a:ext uri="{FF2B5EF4-FFF2-40B4-BE49-F238E27FC236}">
              <a16:creationId xmlns:a16="http://schemas.microsoft.com/office/drawing/2014/main" id="{E7B0E103-D303-444D-B54A-11D7D8F3990E}"/>
            </a:ext>
          </a:extLst>
        </xdr:cNvPr>
        <xdr:cNvSpPr txBox="1"/>
      </xdr:nvSpPr>
      <xdr:spPr>
        <a:xfrm>
          <a:off x="285750" y="4000499"/>
          <a:ext cx="6449786" cy="5987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Extrapolation and Trend Analysis</a:t>
          </a:r>
          <a:endParaRPr lang="en-US" sz="2000">
            <a:solidFill>
              <a:srgbClr val="002060"/>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05CD8291-9859-4136-BBAA-D186053A98A9}"/>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9</xdr:row>
      <xdr:rowOff>127817</xdr:rowOff>
    </xdr:from>
    <xdr:to>
      <xdr:col>7</xdr:col>
      <xdr:colOff>884465</xdr:colOff>
      <xdr:row>23</xdr:row>
      <xdr:rowOff>0</xdr:rowOff>
    </xdr:to>
    <xdr:sp macro="" textlink="">
      <xdr:nvSpPr>
        <xdr:cNvPr id="3" name="TextBox 2">
          <a:extLst>
            <a:ext uri="{FF2B5EF4-FFF2-40B4-BE49-F238E27FC236}">
              <a16:creationId xmlns:a16="http://schemas.microsoft.com/office/drawing/2014/main" id="{AC37D65E-DE33-4D8A-B5F8-847DEA871C78}"/>
            </a:ext>
          </a:extLst>
        </xdr:cNvPr>
        <xdr:cNvSpPr txBox="1"/>
      </xdr:nvSpPr>
      <xdr:spPr>
        <a:xfrm>
          <a:off x="394607" y="1773737"/>
          <a:ext cx="6768738" cy="276016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Freed 217</a:t>
          </a:r>
        </a:p>
        <a:p>
          <a:endParaRPr lang="en-US" sz="2000" baseline="0">
            <a:latin typeface="Lucida Bright" panose="02040602050505020304" pitchFamily="18" charset="0"/>
          </a:endParaRPr>
        </a:p>
        <a:p>
          <a:r>
            <a:rPr lang="en-US" sz="2000" baseline="0">
              <a:latin typeface="Lucida Bright" panose="02040602050505020304" pitchFamily="18" charset="0"/>
            </a:rPr>
            <a:t>If the average customer arrival rate at the window is two customers per minute (that is </a:t>
          </a:r>
          <a:r>
            <a:rPr lang="el-GR" sz="2000" baseline="0">
              <a:latin typeface="Calibri" panose="020F0502020204030204" pitchFamily="34" charset="0"/>
              <a:cs typeface="Calibri" panose="020F0502020204030204" pitchFamily="34" charset="0"/>
            </a:rPr>
            <a:t>λ</a:t>
          </a:r>
          <a:r>
            <a:rPr lang="en-US" sz="2000" baseline="0">
              <a:latin typeface="Lucida Bright" panose="02040602050505020304" pitchFamily="18" charset="0"/>
              <a:cs typeface="Calibri" panose="020F0502020204030204" pitchFamily="34" charset="0"/>
            </a:rPr>
            <a:t> =2), calculate the probability that at least 1 minute will elapse between the arrival of one customer and the arrival of the next one.</a:t>
          </a:r>
          <a:endParaRPr lang="en-US" sz="200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104F06B-6E13-40C7-9775-2D2B79C5E54D}"/>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0</xdr:rowOff>
    </xdr:from>
    <xdr:to>
      <xdr:col>8</xdr:col>
      <xdr:colOff>95250</xdr:colOff>
      <xdr:row>45</xdr:row>
      <xdr:rowOff>101782</xdr:rowOff>
    </xdr:to>
    <xdr:cxnSp macro="">
      <xdr:nvCxnSpPr>
        <xdr:cNvPr id="5" name="Straight Connector 4">
          <a:extLst>
            <a:ext uri="{FF2B5EF4-FFF2-40B4-BE49-F238E27FC236}">
              <a16:creationId xmlns:a16="http://schemas.microsoft.com/office/drawing/2014/main" id="{54D3DF2E-6905-4CCE-9164-42045D51EDB0}"/>
            </a:ext>
          </a:extLst>
        </xdr:cNvPr>
        <xdr:cNvCxnSpPr/>
      </xdr:nvCxnSpPr>
      <xdr:spPr>
        <a:xfrm flipH="1">
          <a:off x="7410450" y="1463040"/>
          <a:ext cx="0" cy="887240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428626</xdr:colOff>
      <xdr:row>23</xdr:row>
      <xdr:rowOff>261167</xdr:rowOff>
    </xdr:from>
    <xdr:to>
      <xdr:col>7</xdr:col>
      <xdr:colOff>838201</xdr:colOff>
      <xdr:row>33</xdr:row>
      <xdr:rowOff>130629</xdr:rowOff>
    </xdr:to>
    <xdr:sp macro="" textlink="">
      <xdr:nvSpPr>
        <xdr:cNvPr id="14" name="TextBox 13">
          <a:extLst>
            <a:ext uri="{FF2B5EF4-FFF2-40B4-BE49-F238E27FC236}">
              <a16:creationId xmlns:a16="http://schemas.microsoft.com/office/drawing/2014/main" id="{5EB9AFF5-179A-43DB-B44F-CE0BA668D08B}"/>
            </a:ext>
          </a:extLst>
        </xdr:cNvPr>
        <xdr:cNvSpPr txBox="1"/>
      </xdr:nvSpPr>
      <xdr:spPr>
        <a:xfrm>
          <a:off x="428626" y="4844053"/>
          <a:ext cx="6668861" cy="269974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x </a:t>
          </a:r>
          <a:r>
            <a:rPr lang="en-US" sz="2000" b="0" baseline="0">
              <a:solidFill>
                <a:schemeClr val="tx1"/>
              </a:solidFill>
              <a:latin typeface="Lucida Bright" panose="02040602050505020304" pitchFamily="18" charset="0"/>
            </a:rPr>
            <a:t>= amount of time, space, or distance between successive occurrences of a Poisson event.</a:t>
          </a:r>
        </a:p>
        <a:p>
          <a:r>
            <a:rPr lang="en-US" sz="2000" b="1" baseline="0">
              <a:solidFill>
                <a:srgbClr val="C00000"/>
              </a:solidFill>
              <a:latin typeface="Lucida Bright" panose="02040602050505020304" pitchFamily="18" charset="0"/>
            </a:rPr>
            <a:t>a</a:t>
          </a:r>
          <a:r>
            <a:rPr lang="en-US" sz="2000" b="0" baseline="0">
              <a:solidFill>
                <a:schemeClr val="tx1"/>
              </a:solidFill>
              <a:latin typeface="Lucida Bright" panose="02040602050505020304" pitchFamily="18" charset="0"/>
            </a:rPr>
            <a:t> = any specific value of x</a:t>
          </a:r>
        </a:p>
        <a:p>
          <a:r>
            <a:rPr lang="en-US" sz="2000" b="1" baseline="0">
              <a:solidFill>
                <a:srgbClr val="C00000"/>
              </a:solidFill>
              <a:latin typeface="Lucida Bright" panose="02040602050505020304" pitchFamily="18" charset="0"/>
            </a:rPr>
            <a:t>e</a:t>
          </a:r>
          <a:r>
            <a:rPr lang="en-US" sz="2000" b="0" baseline="0">
              <a:solidFill>
                <a:schemeClr val="tx1"/>
              </a:solidFill>
              <a:latin typeface="Lucida Bright" panose="02040602050505020304" pitchFamily="18" charset="0"/>
            </a:rPr>
            <a:t> = constant =2.718</a:t>
          </a:r>
        </a:p>
        <a:p>
          <a:r>
            <a:rPr lang="en-US" sz="2000" b="1" baseline="0">
              <a:solidFill>
                <a:srgbClr val="C00000"/>
              </a:solidFill>
              <a:latin typeface="Lucida Bright" panose="02040602050505020304" pitchFamily="18" charset="0"/>
              <a:cs typeface="Calibri" panose="020F0502020204030204" pitchFamily="34" charset="0"/>
            </a:rPr>
            <a:t>λ </a:t>
          </a:r>
          <a:r>
            <a:rPr lang="en-US" sz="2000" b="0" baseline="0">
              <a:solidFill>
                <a:schemeClr val="tx1"/>
              </a:solidFill>
              <a:latin typeface="Lucida Bright" panose="02040602050505020304" pitchFamily="18" charset="0"/>
              <a:cs typeface="Calibri" panose="020F0502020204030204" pitchFamily="34" charset="0"/>
            </a:rPr>
            <a:t>= average number of occurrences of the Poisson event per unit time, space or distance.</a:t>
          </a:r>
        </a:p>
        <a:p>
          <a:endParaRPr lang="en-US" sz="2000" b="0" baseline="0">
            <a:solidFill>
              <a:schemeClr val="tx1"/>
            </a:solidFill>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Exponential Distribution</a:t>
          </a:r>
          <a:endParaRPr lang="en-US" sz="2000">
            <a:solidFill>
              <a:srgbClr val="002060"/>
            </a:solidFill>
            <a:effectLst/>
            <a:latin typeface="Lucida Bright" panose="02040602050505020304" pitchFamily="18" charset="0"/>
          </a:endParaRPr>
        </a:p>
        <a:p>
          <a:endParaRPr lang="en-US" sz="2000" b="0" baseline="0">
            <a:solidFill>
              <a:schemeClr val="tx1"/>
            </a:solidFill>
            <a:latin typeface="Lucida Bright" panose="02040602050505020304" pitchFamily="18" charset="0"/>
          </a:endParaRPr>
        </a:p>
      </xdr:txBody>
    </xdr:sp>
    <xdr:clientData/>
  </xdr:twoCellAnchor>
  <xdr:twoCellAnchor editAs="oneCell">
    <xdr:from>
      <xdr:col>11</xdr:col>
      <xdr:colOff>866610</xdr:colOff>
      <xdr:row>11</xdr:row>
      <xdr:rowOff>132645</xdr:rowOff>
    </xdr:from>
    <xdr:to>
      <xdr:col>11</xdr:col>
      <xdr:colOff>866970</xdr:colOff>
      <xdr:row>11</xdr:row>
      <xdr:rowOff>133005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7" name="Ink 26">
              <a:extLst>
                <a:ext uri="{FF2B5EF4-FFF2-40B4-BE49-F238E27FC236}">
                  <a16:creationId xmlns:a16="http://schemas.microsoft.com/office/drawing/2014/main" id="{89EDA2CF-D3A6-4B36-AA79-2E4C75F4211C}"/>
                </a:ext>
              </a:extLst>
            </xdr14:cNvPr>
            <xdr14:cNvContentPartPr/>
          </xdr14:nvContentPartPr>
          <xdr14:nvPr macro=""/>
          <xdr14:xfrm>
            <a:off x="10524960" y="2123370"/>
            <a:ext cx="360" cy="360"/>
          </xdr14:xfrm>
        </xdr:contentPart>
      </mc:Choice>
      <mc:Fallback xmlns="">
        <xdr:pic>
          <xdr:nvPicPr>
            <xdr:cNvPr id="78" name="Ink 77">
              <a:extLst>
                <a:ext uri="{FF2B5EF4-FFF2-40B4-BE49-F238E27FC236}">
                  <a16:creationId xmlns:a16="http://schemas.microsoft.com/office/drawing/2014/main" id="{C02C0EB6-A638-4D23-8614-BA516E1C37B4}"/>
                </a:ext>
              </a:extLst>
            </xdr:cNvPr>
            <xdr:cNvPicPr/>
          </xdr:nvPicPr>
          <xdr:blipFill>
            <a:blip xmlns:r="http://schemas.openxmlformats.org/officeDocument/2006/relationships" r:embed="rId28"/>
            <a:stretch>
              <a:fillRect/>
            </a:stretch>
          </xdr:blipFill>
          <xdr:spPr>
            <a:xfrm>
              <a:off x="10515960" y="2114730"/>
              <a:ext cx="18000" cy="18000"/>
            </a:xfrm>
            <a:prstGeom prst="rect">
              <a:avLst/>
            </a:prstGeom>
          </xdr:spPr>
        </xdr:pic>
      </mc:Fallback>
    </mc:AlternateContent>
    <xdr:clientData/>
  </xdr:twoCellAnchor>
  <xdr:twoCellAnchor editAs="oneCell">
    <xdr:from>
      <xdr:col>9</xdr:col>
      <xdr:colOff>437910</xdr:colOff>
      <xdr:row>11</xdr:row>
      <xdr:rowOff>161445</xdr:rowOff>
    </xdr:from>
    <xdr:to>
      <xdr:col>9</xdr:col>
      <xdr:colOff>438270</xdr:colOff>
      <xdr:row>11</xdr:row>
      <xdr:rowOff>161805</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8" name="Ink 27">
              <a:extLst>
                <a:ext uri="{FF2B5EF4-FFF2-40B4-BE49-F238E27FC236}">
                  <a16:creationId xmlns:a16="http://schemas.microsoft.com/office/drawing/2014/main" id="{6212B39E-B384-4BDB-BB62-D305F1FFAEBD}"/>
                </a:ext>
              </a:extLst>
            </xdr14:cNvPr>
            <xdr14:cNvContentPartPr/>
          </xdr14:nvContentPartPr>
          <xdr14:nvPr macro=""/>
          <xdr14:xfrm>
            <a:off x="8762760" y="2152170"/>
            <a:ext cx="360" cy="360"/>
          </xdr14:xfrm>
        </xdr:contentPart>
      </mc:Choice>
      <mc:Fallback xmlns="">
        <xdr:pic>
          <xdr:nvPicPr>
            <xdr:cNvPr id="79" name="Ink 78">
              <a:extLst>
                <a:ext uri="{FF2B5EF4-FFF2-40B4-BE49-F238E27FC236}">
                  <a16:creationId xmlns:a16="http://schemas.microsoft.com/office/drawing/2014/main" id="{B745388A-856C-43B7-83B4-CB103C05979A}"/>
                </a:ext>
              </a:extLst>
            </xdr:cNvPr>
            <xdr:cNvPicPr/>
          </xdr:nvPicPr>
          <xdr:blipFill>
            <a:blip xmlns:r="http://schemas.openxmlformats.org/officeDocument/2006/relationships" r:embed="rId28"/>
            <a:stretch>
              <a:fillRect/>
            </a:stretch>
          </xdr:blipFill>
          <xdr:spPr>
            <a:xfrm>
              <a:off x="8753760" y="2143530"/>
              <a:ext cx="18000" cy="18000"/>
            </a:xfrm>
            <a:prstGeom prst="rect">
              <a:avLst/>
            </a:prstGeom>
          </xdr:spPr>
        </xdr:pic>
      </mc:Fallback>
    </mc:AlternateContent>
    <xdr:clientData/>
  </xdr:twoCellAnchor>
  <xdr:twoCellAnchor>
    <xdr:from>
      <xdr:col>15</xdr:col>
      <xdr:colOff>1153885</xdr:colOff>
      <xdr:row>2</xdr:row>
      <xdr:rowOff>130628</xdr:rowOff>
    </xdr:from>
    <xdr:to>
      <xdr:col>16</xdr:col>
      <xdr:colOff>945696</xdr:colOff>
      <xdr:row>6</xdr:row>
      <xdr:rowOff>179160</xdr:rowOff>
    </xdr:to>
    <xdr:sp macro="" textlink="">
      <xdr:nvSpPr>
        <xdr:cNvPr id="29" name="Rounded Rectangle 6">
          <a:hlinkClick xmlns:r="http://schemas.openxmlformats.org/officeDocument/2006/relationships" r:id="rId30"/>
          <a:extLst>
            <a:ext uri="{FF2B5EF4-FFF2-40B4-BE49-F238E27FC236}">
              <a16:creationId xmlns:a16="http://schemas.microsoft.com/office/drawing/2014/main" id="{0AD6A15A-7057-4570-A788-5753491F33C5}"/>
            </a:ext>
          </a:extLst>
        </xdr:cNvPr>
        <xdr:cNvSpPr/>
      </xdr:nvSpPr>
      <xdr:spPr>
        <a:xfrm>
          <a:off x="14314714" y="500742"/>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12</xdr:col>
      <xdr:colOff>522514</xdr:colOff>
      <xdr:row>2</xdr:row>
      <xdr:rowOff>174171</xdr:rowOff>
    </xdr:from>
    <xdr:to>
      <xdr:col>15</xdr:col>
      <xdr:colOff>542560</xdr:colOff>
      <xdr:row>6</xdr:row>
      <xdr:rowOff>127815</xdr:rowOff>
    </xdr:to>
    <xdr:sp macro="" textlink="">
      <xdr:nvSpPr>
        <xdr:cNvPr id="30" name="Rounded Rectangle 6">
          <a:extLst>
            <a:ext uri="{FF2B5EF4-FFF2-40B4-BE49-F238E27FC236}">
              <a16:creationId xmlns:a16="http://schemas.microsoft.com/office/drawing/2014/main" id="{A4B40BAD-9488-4E34-A39B-E2E8A8E11D9D}"/>
            </a:ext>
          </a:extLst>
        </xdr:cNvPr>
        <xdr:cNvSpPr/>
      </xdr:nvSpPr>
      <xdr:spPr>
        <a:xfrm>
          <a:off x="11146971" y="544285"/>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88360294-34B8-4EE7-A788-455977E2FE3E}"/>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9</xdr:row>
      <xdr:rowOff>127817</xdr:rowOff>
    </xdr:from>
    <xdr:to>
      <xdr:col>7</xdr:col>
      <xdr:colOff>884465</xdr:colOff>
      <xdr:row>23</xdr:row>
      <xdr:rowOff>0</xdr:rowOff>
    </xdr:to>
    <xdr:sp macro="" textlink="">
      <xdr:nvSpPr>
        <xdr:cNvPr id="3" name="TextBox 2">
          <a:extLst>
            <a:ext uri="{FF2B5EF4-FFF2-40B4-BE49-F238E27FC236}">
              <a16:creationId xmlns:a16="http://schemas.microsoft.com/office/drawing/2014/main" id="{D3708C2D-3422-4198-9C27-A9D1F4B210E0}"/>
            </a:ext>
          </a:extLst>
        </xdr:cNvPr>
        <xdr:cNvSpPr txBox="1"/>
      </xdr:nvSpPr>
      <xdr:spPr>
        <a:xfrm>
          <a:off x="394607" y="1756592"/>
          <a:ext cx="6785883" cy="27201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Freed 217</a:t>
          </a:r>
        </a:p>
        <a:p>
          <a:r>
            <a:rPr lang="en-US" sz="2000" baseline="0">
              <a:latin typeface="Lucida Bright" panose="02040602050505020304" pitchFamily="18" charset="0"/>
            </a:rPr>
            <a:t>Exponential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If the average customer arrival rate at the window is two customers per minute (that is </a:t>
          </a:r>
          <a:r>
            <a:rPr lang="el-GR" sz="2000" baseline="0">
              <a:latin typeface="Calibri" panose="020F0502020204030204" pitchFamily="34" charset="0"/>
              <a:cs typeface="Calibri" panose="020F0502020204030204" pitchFamily="34" charset="0"/>
            </a:rPr>
            <a:t>λ</a:t>
          </a:r>
          <a:r>
            <a:rPr lang="en-US" sz="2000" baseline="0">
              <a:latin typeface="Lucida Bright" panose="02040602050505020304" pitchFamily="18" charset="0"/>
              <a:cs typeface="Calibri" panose="020F0502020204030204" pitchFamily="34" charset="0"/>
            </a:rPr>
            <a:t> =2), calculate the probability that at least 1 minute will elapse between the arrival of one customer and the arrival of the next one.</a:t>
          </a:r>
          <a:endParaRPr lang="en-US" sz="200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38D3DCDC-057C-4BF7-86E6-CF6D1BBED6EE}"/>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0</xdr:rowOff>
    </xdr:from>
    <xdr:to>
      <xdr:col>8</xdr:col>
      <xdr:colOff>95250</xdr:colOff>
      <xdr:row>45</xdr:row>
      <xdr:rowOff>101782</xdr:rowOff>
    </xdr:to>
    <xdr:cxnSp macro="">
      <xdr:nvCxnSpPr>
        <xdr:cNvPr id="5" name="Straight Connector 4">
          <a:extLst>
            <a:ext uri="{FF2B5EF4-FFF2-40B4-BE49-F238E27FC236}">
              <a16:creationId xmlns:a16="http://schemas.microsoft.com/office/drawing/2014/main" id="{A65886CF-4EB3-4986-B8BC-B89E0443D6C9}"/>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204107</xdr:colOff>
      <xdr:row>2</xdr:row>
      <xdr:rowOff>88446</xdr:rowOff>
    </xdr:from>
    <xdr:to>
      <xdr:col>15</xdr:col>
      <xdr:colOff>1324155</xdr:colOff>
      <xdr:row>6</xdr:row>
      <xdr:rowOff>58419</xdr:rowOff>
    </xdr:to>
    <xdr:sp macro="" textlink="">
      <xdr:nvSpPr>
        <xdr:cNvPr id="6" name="Rounded Rectangle 6">
          <a:extLst>
            <a:ext uri="{FF2B5EF4-FFF2-40B4-BE49-F238E27FC236}">
              <a16:creationId xmlns:a16="http://schemas.microsoft.com/office/drawing/2014/main" id="{9840727D-7847-4F28-BA64-5DC9AD8845EF}"/>
            </a:ext>
          </a:extLst>
        </xdr:cNvPr>
        <xdr:cNvSpPr/>
      </xdr:nvSpPr>
      <xdr:spPr>
        <a:xfrm>
          <a:off x="10849247" y="454206"/>
          <a:ext cx="364988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880383</xdr:colOff>
      <xdr:row>8</xdr:row>
      <xdr:rowOff>61142</xdr:rowOff>
    </xdr:from>
    <xdr:to>
      <xdr:col>15</xdr:col>
      <xdr:colOff>1885950</xdr:colOff>
      <xdr:row>13</xdr:row>
      <xdr:rowOff>61232</xdr:rowOff>
    </xdr:to>
    <xdr:sp macro="" textlink="">
      <xdr:nvSpPr>
        <xdr:cNvPr id="7" name="TextBox 6">
          <a:extLst>
            <a:ext uri="{FF2B5EF4-FFF2-40B4-BE49-F238E27FC236}">
              <a16:creationId xmlns:a16="http://schemas.microsoft.com/office/drawing/2014/main" id="{51382200-CE10-4DF0-9722-FC80AA344104}"/>
            </a:ext>
          </a:extLst>
        </xdr:cNvPr>
        <xdr:cNvSpPr txBox="1"/>
      </xdr:nvSpPr>
      <xdr:spPr>
        <a:xfrm>
          <a:off x="8214633" y="1508942"/>
          <a:ext cx="6872967" cy="9049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P = 1/(e^(2*1)) = 1/2.718^2 = 1/7.3891 = 0.1353</a:t>
          </a:r>
        </a:p>
      </xdr:txBody>
    </xdr:sp>
    <xdr:clientData/>
  </xdr:twoCellAnchor>
  <xdr:twoCellAnchor editAs="oneCell">
    <xdr:from>
      <xdr:col>9</xdr:col>
      <xdr:colOff>571500</xdr:colOff>
      <xdr:row>19</xdr:row>
      <xdr:rowOff>114300</xdr:rowOff>
    </xdr:from>
    <xdr:to>
      <xdr:col>15</xdr:col>
      <xdr:colOff>514350</xdr:colOff>
      <xdr:row>32</xdr:row>
      <xdr:rowOff>60930</xdr:rowOff>
    </xdr:to>
    <xdr:pic>
      <xdr:nvPicPr>
        <xdr:cNvPr id="10" name="Picture 9" descr="The Exponential Distribution">
          <a:extLst>
            <a:ext uri="{FF2B5EF4-FFF2-40B4-BE49-F238E27FC236}">
              <a16:creationId xmlns:a16="http://schemas.microsoft.com/office/drawing/2014/main" id="{89DD199D-FF81-4013-9B2B-1FF75EFAEC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6350" y="5410200"/>
          <a:ext cx="4819650" cy="3270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219075</xdr:colOff>
      <xdr:row>21</xdr:row>
      <xdr:rowOff>66675</xdr:rowOff>
    </xdr:from>
    <xdr:to>
      <xdr:col>10</xdr:col>
      <xdr:colOff>76200</xdr:colOff>
      <xdr:row>22</xdr:row>
      <xdr:rowOff>209550</xdr:rowOff>
    </xdr:to>
    <xdr:sp macro="" textlink="">
      <xdr:nvSpPr>
        <xdr:cNvPr id="12" name="TextBox 11">
          <a:extLst>
            <a:ext uri="{FF2B5EF4-FFF2-40B4-BE49-F238E27FC236}">
              <a16:creationId xmlns:a16="http://schemas.microsoft.com/office/drawing/2014/main" id="{AF2E389A-CED6-4267-B840-95665060C863}"/>
            </a:ext>
          </a:extLst>
        </xdr:cNvPr>
        <xdr:cNvSpPr txBox="1"/>
      </xdr:nvSpPr>
      <xdr:spPr>
        <a:xfrm>
          <a:off x="8543925" y="4095750"/>
          <a:ext cx="8572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f(x)</a:t>
          </a:r>
        </a:p>
      </xdr:txBody>
    </xdr:sp>
    <xdr:clientData/>
  </xdr:twoCellAnchor>
  <xdr:twoCellAnchor>
    <xdr:from>
      <xdr:col>12</xdr:col>
      <xdr:colOff>409575</xdr:colOff>
      <xdr:row>26</xdr:row>
      <xdr:rowOff>257175</xdr:rowOff>
    </xdr:from>
    <xdr:to>
      <xdr:col>15</xdr:col>
      <xdr:colOff>257175</xdr:colOff>
      <xdr:row>27</xdr:row>
      <xdr:rowOff>257175</xdr:rowOff>
    </xdr:to>
    <xdr:sp macro="" textlink="">
      <xdr:nvSpPr>
        <xdr:cNvPr id="13" name="TextBox 12">
          <a:extLst>
            <a:ext uri="{FF2B5EF4-FFF2-40B4-BE49-F238E27FC236}">
              <a16:creationId xmlns:a16="http://schemas.microsoft.com/office/drawing/2014/main" id="{10444C69-A7B0-4367-8760-760D44EE79E5}"/>
            </a:ext>
          </a:extLst>
        </xdr:cNvPr>
        <xdr:cNvSpPr txBox="1"/>
      </xdr:nvSpPr>
      <xdr:spPr>
        <a:xfrm>
          <a:off x="11077575" y="7239000"/>
          <a:ext cx="23812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P(x≥) = 1/(e^(</a:t>
          </a:r>
          <a:r>
            <a:rPr lang="el-GR" sz="2000">
              <a:latin typeface="Calibri" panose="020F0502020204030204" pitchFamily="34" charset="0"/>
              <a:cs typeface="Calibri" panose="020F0502020204030204" pitchFamily="34" charset="0"/>
            </a:rPr>
            <a:t>λ</a:t>
          </a:r>
          <a:r>
            <a:rPr lang="en-US" sz="2000">
              <a:latin typeface="Calibri" panose="020F0502020204030204" pitchFamily="34" charset="0"/>
              <a:cs typeface="Calibri" panose="020F0502020204030204" pitchFamily="34" charset="0"/>
            </a:rPr>
            <a:t>*a))</a:t>
          </a:r>
          <a:endParaRPr lang="en-US" sz="2000">
            <a:latin typeface="Lucida Bright" panose="02040602050505020304" pitchFamily="18" charset="0"/>
          </a:endParaRPr>
        </a:p>
      </xdr:txBody>
    </xdr:sp>
    <xdr:clientData/>
  </xdr:twoCellAnchor>
  <xdr:twoCellAnchor>
    <xdr:from>
      <xdr:col>13</xdr:col>
      <xdr:colOff>152400</xdr:colOff>
      <xdr:row>29</xdr:row>
      <xdr:rowOff>0</xdr:rowOff>
    </xdr:from>
    <xdr:to>
      <xdr:col>13</xdr:col>
      <xdr:colOff>171450</xdr:colOff>
      <xdr:row>30</xdr:row>
      <xdr:rowOff>219075</xdr:rowOff>
    </xdr:to>
    <xdr:cxnSp macro="">
      <xdr:nvCxnSpPr>
        <xdr:cNvPr id="17" name="Straight Connector 16">
          <a:extLst>
            <a:ext uri="{FF2B5EF4-FFF2-40B4-BE49-F238E27FC236}">
              <a16:creationId xmlns:a16="http://schemas.microsoft.com/office/drawing/2014/main" id="{FB99F5CE-DA8F-4658-902B-7A1780BA56C8}"/>
            </a:ext>
          </a:extLst>
        </xdr:cNvPr>
        <xdr:cNvCxnSpPr/>
      </xdr:nvCxnSpPr>
      <xdr:spPr>
        <a:xfrm>
          <a:off x="11896725" y="6238875"/>
          <a:ext cx="19050" cy="4000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1019175</xdr:colOff>
      <xdr:row>30</xdr:row>
      <xdr:rowOff>228600</xdr:rowOff>
    </xdr:from>
    <xdr:to>
      <xdr:col>13</xdr:col>
      <xdr:colOff>390525</xdr:colOff>
      <xdr:row>31</xdr:row>
      <xdr:rowOff>266700</xdr:rowOff>
    </xdr:to>
    <xdr:sp macro="" textlink="">
      <xdr:nvSpPr>
        <xdr:cNvPr id="18" name="TextBox 17">
          <a:extLst>
            <a:ext uri="{FF2B5EF4-FFF2-40B4-BE49-F238E27FC236}">
              <a16:creationId xmlns:a16="http://schemas.microsoft.com/office/drawing/2014/main" id="{F5EF68EF-E018-41CB-B8B1-913BBBFBA031}"/>
            </a:ext>
          </a:extLst>
        </xdr:cNvPr>
        <xdr:cNvSpPr txBox="1"/>
      </xdr:nvSpPr>
      <xdr:spPr>
        <a:xfrm>
          <a:off x="11687175" y="6648450"/>
          <a:ext cx="44767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Calibri" panose="020F0502020204030204" pitchFamily="34" charset="0"/>
              <a:cs typeface="Calibri" panose="020F0502020204030204" pitchFamily="34" charset="0"/>
            </a:rPr>
            <a:t>a</a:t>
          </a:r>
          <a:endParaRPr lang="en-US" sz="2000">
            <a:latin typeface="Lucida Bright" panose="02040602050505020304" pitchFamily="18" charset="0"/>
          </a:endParaRPr>
        </a:p>
      </xdr:txBody>
    </xdr:sp>
    <xdr:clientData/>
  </xdr:twoCellAnchor>
  <xdr:twoCellAnchor>
    <xdr:from>
      <xdr:col>15</xdr:col>
      <xdr:colOff>295275</xdr:colOff>
      <xdr:row>29</xdr:row>
      <xdr:rowOff>38100</xdr:rowOff>
    </xdr:from>
    <xdr:to>
      <xdr:col>15</xdr:col>
      <xdr:colOff>695325</xdr:colOff>
      <xdr:row>30</xdr:row>
      <xdr:rowOff>180975</xdr:rowOff>
    </xdr:to>
    <xdr:sp macro="" textlink="">
      <xdr:nvSpPr>
        <xdr:cNvPr id="19" name="TextBox 18">
          <a:extLst>
            <a:ext uri="{FF2B5EF4-FFF2-40B4-BE49-F238E27FC236}">
              <a16:creationId xmlns:a16="http://schemas.microsoft.com/office/drawing/2014/main" id="{AA867754-35DD-46BD-AB96-116012995FFA}"/>
            </a:ext>
          </a:extLst>
        </xdr:cNvPr>
        <xdr:cNvSpPr txBox="1"/>
      </xdr:nvSpPr>
      <xdr:spPr>
        <a:xfrm>
          <a:off x="13496925" y="6276975"/>
          <a:ext cx="4000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x</a:t>
          </a:r>
        </a:p>
      </xdr:txBody>
    </xdr:sp>
    <xdr:clientData/>
  </xdr:twoCellAnchor>
  <xdr:twoCellAnchor>
    <xdr:from>
      <xdr:col>0</xdr:col>
      <xdr:colOff>428626</xdr:colOff>
      <xdr:row>23</xdr:row>
      <xdr:rowOff>261167</xdr:rowOff>
    </xdr:from>
    <xdr:to>
      <xdr:col>7</xdr:col>
      <xdr:colOff>838201</xdr:colOff>
      <xdr:row>31</xdr:row>
      <xdr:rowOff>200025</xdr:rowOff>
    </xdr:to>
    <xdr:sp macro="" textlink="">
      <xdr:nvSpPr>
        <xdr:cNvPr id="20" name="TextBox 19">
          <a:extLst>
            <a:ext uri="{FF2B5EF4-FFF2-40B4-BE49-F238E27FC236}">
              <a16:creationId xmlns:a16="http://schemas.microsoft.com/office/drawing/2014/main" id="{CD86AD32-3964-4587-A5E6-3410A109C52B}"/>
            </a:ext>
          </a:extLst>
        </xdr:cNvPr>
        <xdr:cNvSpPr txBox="1"/>
      </xdr:nvSpPr>
      <xdr:spPr>
        <a:xfrm>
          <a:off x="428626" y="4737917"/>
          <a:ext cx="6705600" cy="21677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x </a:t>
          </a:r>
          <a:r>
            <a:rPr lang="en-US" sz="2000" b="0" baseline="0">
              <a:solidFill>
                <a:schemeClr val="tx1"/>
              </a:solidFill>
              <a:latin typeface="Lucida Bright" panose="02040602050505020304" pitchFamily="18" charset="0"/>
            </a:rPr>
            <a:t>= amount of time, space, or distance between successive occurrences of a Poisson event.</a:t>
          </a:r>
        </a:p>
        <a:p>
          <a:r>
            <a:rPr lang="en-US" sz="2000" b="1" baseline="0">
              <a:solidFill>
                <a:srgbClr val="C00000"/>
              </a:solidFill>
              <a:latin typeface="Lucida Bright" panose="02040602050505020304" pitchFamily="18" charset="0"/>
            </a:rPr>
            <a:t>a</a:t>
          </a:r>
          <a:r>
            <a:rPr lang="en-US" sz="2000" b="0" baseline="0">
              <a:solidFill>
                <a:schemeClr val="tx1"/>
              </a:solidFill>
              <a:latin typeface="Lucida Bright" panose="02040602050505020304" pitchFamily="18" charset="0"/>
            </a:rPr>
            <a:t> = any specific value of x</a:t>
          </a:r>
        </a:p>
        <a:p>
          <a:r>
            <a:rPr lang="en-US" sz="2000" b="1" baseline="0">
              <a:solidFill>
                <a:srgbClr val="C00000"/>
              </a:solidFill>
              <a:latin typeface="Lucida Bright" panose="02040602050505020304" pitchFamily="18" charset="0"/>
            </a:rPr>
            <a:t>e</a:t>
          </a:r>
          <a:r>
            <a:rPr lang="en-US" sz="2000" b="0" baseline="0">
              <a:solidFill>
                <a:schemeClr val="tx1"/>
              </a:solidFill>
              <a:latin typeface="Lucida Bright" panose="02040602050505020304" pitchFamily="18" charset="0"/>
            </a:rPr>
            <a:t> = constant =2.718</a:t>
          </a:r>
        </a:p>
        <a:p>
          <a:r>
            <a:rPr lang="en-US" sz="2000" b="1" baseline="0">
              <a:solidFill>
                <a:srgbClr val="C00000"/>
              </a:solidFill>
              <a:latin typeface="Lucida Bright" panose="02040602050505020304" pitchFamily="18" charset="0"/>
              <a:cs typeface="Calibri" panose="020F0502020204030204" pitchFamily="34" charset="0"/>
            </a:rPr>
            <a:t>λ </a:t>
          </a:r>
          <a:r>
            <a:rPr lang="en-US" sz="2000" b="0" baseline="0">
              <a:solidFill>
                <a:schemeClr val="tx1"/>
              </a:solidFill>
              <a:latin typeface="Lucida Bright" panose="02040602050505020304" pitchFamily="18" charset="0"/>
              <a:cs typeface="Calibri" panose="020F0502020204030204" pitchFamily="34" charset="0"/>
            </a:rPr>
            <a:t>= average number of occurrences of the Poisson event per unit time, space or distance.</a:t>
          </a:r>
          <a:endParaRPr lang="en-US" sz="2000" b="0" baseline="0">
            <a:solidFill>
              <a:schemeClr val="tx1"/>
            </a:solidFill>
            <a:latin typeface="Lucida Bright" panose="02040602050505020304" pitchFamily="18" charset="0"/>
          </a:endParaRPr>
        </a:p>
      </xdr:txBody>
    </xdr:sp>
    <xdr:clientData/>
  </xdr:twoCellAnchor>
  <xdr:twoCellAnchor editAs="oneCell">
    <xdr:from>
      <xdr:col>13</xdr:col>
      <xdr:colOff>228195</xdr:colOff>
      <xdr:row>30</xdr:row>
      <xdr:rowOff>65640</xdr:rowOff>
    </xdr:from>
    <xdr:to>
      <xdr:col>15</xdr:col>
      <xdr:colOff>123030</xdr:colOff>
      <xdr:row>30</xdr:row>
      <xdr:rowOff>144120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2" name="Ink 21">
              <a:extLst>
                <a:ext uri="{FF2B5EF4-FFF2-40B4-BE49-F238E27FC236}">
                  <a16:creationId xmlns:a16="http://schemas.microsoft.com/office/drawing/2014/main" id="{BD0FDAEC-35B9-43B4-B8AF-8FC1EB372E42}"/>
                </a:ext>
              </a:extLst>
            </xdr14:cNvPr>
            <xdr14:cNvContentPartPr/>
          </xdr14:nvContentPartPr>
          <xdr14:nvPr macro=""/>
          <xdr14:xfrm>
            <a:off x="11972520" y="6485490"/>
            <a:ext cx="1352160" cy="78480"/>
          </xdr14:xfrm>
        </xdr:contentPart>
      </mc:Choice>
      <mc:Fallback xmlns="">
        <xdr:pic>
          <xdr:nvPicPr>
            <xdr:cNvPr id="22" name="Ink 21">
              <a:extLst>
                <a:ext uri="{FF2B5EF4-FFF2-40B4-BE49-F238E27FC236}">
                  <a16:creationId xmlns:a16="http://schemas.microsoft.com/office/drawing/2014/main" id="{BD0FDAEC-35B9-43B4-B8AF-8FC1EB372E42}"/>
                </a:ext>
              </a:extLst>
            </xdr:cNvPr>
            <xdr:cNvPicPr/>
          </xdr:nvPicPr>
          <xdr:blipFill>
            <a:blip xmlns:r="http://schemas.openxmlformats.org/officeDocument/2006/relationships" r:embed="rId4"/>
            <a:stretch>
              <a:fillRect/>
            </a:stretch>
          </xdr:blipFill>
          <xdr:spPr>
            <a:xfrm>
              <a:off x="11963520" y="6476850"/>
              <a:ext cx="1369800" cy="96120"/>
            </a:xfrm>
            <a:prstGeom prst="rect">
              <a:avLst/>
            </a:prstGeom>
          </xdr:spPr>
        </xdr:pic>
      </mc:Fallback>
    </mc:AlternateContent>
    <xdr:clientData/>
  </xdr:twoCellAnchor>
  <xdr:twoCellAnchor editAs="oneCell">
    <xdr:from>
      <xdr:col>13</xdr:col>
      <xdr:colOff>199755</xdr:colOff>
      <xdr:row>30</xdr:row>
      <xdr:rowOff>57000</xdr:rowOff>
    </xdr:from>
    <xdr:to>
      <xdr:col>13</xdr:col>
      <xdr:colOff>390555</xdr:colOff>
      <xdr:row>30</xdr:row>
      <xdr:rowOff>81480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7" name="Ink 26">
              <a:extLst>
                <a:ext uri="{FF2B5EF4-FFF2-40B4-BE49-F238E27FC236}">
                  <a16:creationId xmlns:a16="http://schemas.microsoft.com/office/drawing/2014/main" id="{4E329B21-0A35-4A7C-AB5D-07515F746954}"/>
                </a:ext>
              </a:extLst>
            </xdr14:cNvPr>
            <xdr14:cNvContentPartPr/>
          </xdr14:nvContentPartPr>
          <xdr14:nvPr macro=""/>
          <xdr14:xfrm>
            <a:off x="11944080" y="6476850"/>
            <a:ext cx="190800" cy="24480"/>
          </xdr14:xfrm>
        </xdr:contentPart>
      </mc:Choice>
      <mc:Fallback xmlns="">
        <xdr:pic>
          <xdr:nvPicPr>
            <xdr:cNvPr id="27" name="Ink 26">
              <a:extLst>
                <a:ext uri="{FF2B5EF4-FFF2-40B4-BE49-F238E27FC236}">
                  <a16:creationId xmlns:a16="http://schemas.microsoft.com/office/drawing/2014/main" id="{4E329B21-0A35-4A7C-AB5D-07515F746954}"/>
                </a:ext>
              </a:extLst>
            </xdr:cNvPr>
            <xdr:cNvPicPr/>
          </xdr:nvPicPr>
          <xdr:blipFill>
            <a:blip xmlns:r="http://schemas.openxmlformats.org/officeDocument/2006/relationships" r:embed="rId6"/>
            <a:stretch>
              <a:fillRect/>
            </a:stretch>
          </xdr:blipFill>
          <xdr:spPr>
            <a:xfrm>
              <a:off x="11935440" y="6467850"/>
              <a:ext cx="208440" cy="42120"/>
            </a:xfrm>
            <a:prstGeom prst="rect">
              <a:avLst/>
            </a:prstGeom>
          </xdr:spPr>
        </xdr:pic>
      </mc:Fallback>
    </mc:AlternateContent>
    <xdr:clientData/>
  </xdr:twoCellAnchor>
  <xdr:twoCellAnchor editAs="oneCell">
    <xdr:from>
      <xdr:col>13</xdr:col>
      <xdr:colOff>180315</xdr:colOff>
      <xdr:row>30</xdr:row>
      <xdr:rowOff>84720</xdr:rowOff>
    </xdr:from>
    <xdr:to>
      <xdr:col>15</xdr:col>
      <xdr:colOff>94230</xdr:colOff>
      <xdr:row>30</xdr:row>
      <xdr:rowOff>152400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30" name="Ink 29">
              <a:extLst>
                <a:ext uri="{FF2B5EF4-FFF2-40B4-BE49-F238E27FC236}">
                  <a16:creationId xmlns:a16="http://schemas.microsoft.com/office/drawing/2014/main" id="{2DA03351-972C-4892-A527-6E4A9012B17B}"/>
                </a:ext>
              </a:extLst>
            </xdr14:cNvPr>
            <xdr14:cNvContentPartPr/>
          </xdr14:nvContentPartPr>
          <xdr14:nvPr macro=""/>
          <xdr14:xfrm>
            <a:off x="11924640" y="6504570"/>
            <a:ext cx="1371240" cy="67680"/>
          </xdr14:xfrm>
        </xdr:contentPart>
      </mc:Choice>
      <mc:Fallback xmlns="">
        <xdr:pic>
          <xdr:nvPicPr>
            <xdr:cNvPr id="30" name="Ink 29">
              <a:extLst>
                <a:ext uri="{FF2B5EF4-FFF2-40B4-BE49-F238E27FC236}">
                  <a16:creationId xmlns:a16="http://schemas.microsoft.com/office/drawing/2014/main" id="{2DA03351-972C-4892-A527-6E4A9012B17B}"/>
                </a:ext>
              </a:extLst>
            </xdr:cNvPr>
            <xdr:cNvPicPr/>
          </xdr:nvPicPr>
          <xdr:blipFill>
            <a:blip xmlns:r="http://schemas.openxmlformats.org/officeDocument/2006/relationships" r:embed="rId8"/>
            <a:stretch>
              <a:fillRect/>
            </a:stretch>
          </xdr:blipFill>
          <xdr:spPr>
            <a:xfrm>
              <a:off x="11916000" y="6495930"/>
              <a:ext cx="1388880" cy="85320"/>
            </a:xfrm>
            <a:prstGeom prst="rect">
              <a:avLst/>
            </a:prstGeom>
          </xdr:spPr>
        </xdr:pic>
      </mc:Fallback>
    </mc:AlternateContent>
    <xdr:clientData/>
  </xdr:twoCellAnchor>
  <xdr:twoCellAnchor editAs="oneCell">
    <xdr:from>
      <xdr:col>13</xdr:col>
      <xdr:colOff>180315</xdr:colOff>
      <xdr:row>30</xdr:row>
      <xdr:rowOff>9120</xdr:rowOff>
    </xdr:from>
    <xdr:to>
      <xdr:col>15</xdr:col>
      <xdr:colOff>174870</xdr:colOff>
      <xdr:row>30</xdr:row>
      <xdr:rowOff>96600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33" name="Ink 32">
              <a:extLst>
                <a:ext uri="{FF2B5EF4-FFF2-40B4-BE49-F238E27FC236}">
                  <a16:creationId xmlns:a16="http://schemas.microsoft.com/office/drawing/2014/main" id="{80BB60BB-A4D7-44CF-AB13-DD4D688AF9D6}"/>
                </a:ext>
              </a:extLst>
            </xdr14:cNvPr>
            <xdr14:cNvContentPartPr/>
          </xdr14:nvContentPartPr>
          <xdr14:nvPr macro=""/>
          <xdr14:xfrm>
            <a:off x="11924640" y="6428970"/>
            <a:ext cx="1451880" cy="87480"/>
          </xdr14:xfrm>
        </xdr:contentPart>
      </mc:Choice>
      <mc:Fallback xmlns="">
        <xdr:pic>
          <xdr:nvPicPr>
            <xdr:cNvPr id="33" name="Ink 32">
              <a:extLst>
                <a:ext uri="{FF2B5EF4-FFF2-40B4-BE49-F238E27FC236}">
                  <a16:creationId xmlns:a16="http://schemas.microsoft.com/office/drawing/2014/main" id="{80BB60BB-A4D7-44CF-AB13-DD4D688AF9D6}"/>
                </a:ext>
              </a:extLst>
            </xdr:cNvPr>
            <xdr:cNvPicPr/>
          </xdr:nvPicPr>
          <xdr:blipFill>
            <a:blip xmlns:r="http://schemas.openxmlformats.org/officeDocument/2006/relationships" r:embed="rId10"/>
            <a:stretch>
              <a:fillRect/>
            </a:stretch>
          </xdr:blipFill>
          <xdr:spPr>
            <a:xfrm>
              <a:off x="11915998" y="6420294"/>
              <a:ext cx="1469524" cy="105193"/>
            </a:xfrm>
            <a:prstGeom prst="rect">
              <a:avLst/>
            </a:prstGeom>
          </xdr:spPr>
        </xdr:pic>
      </mc:Fallback>
    </mc:AlternateContent>
    <xdr:clientData/>
  </xdr:twoCellAnchor>
  <xdr:twoCellAnchor editAs="oneCell">
    <xdr:from>
      <xdr:col>13</xdr:col>
      <xdr:colOff>247635</xdr:colOff>
      <xdr:row>30</xdr:row>
      <xdr:rowOff>180840</xdr:rowOff>
    </xdr:from>
    <xdr:to>
      <xdr:col>15</xdr:col>
      <xdr:colOff>170550</xdr:colOff>
      <xdr:row>30</xdr:row>
      <xdr:rowOff>191280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34" name="Ink 33">
              <a:extLst>
                <a:ext uri="{FF2B5EF4-FFF2-40B4-BE49-F238E27FC236}">
                  <a16:creationId xmlns:a16="http://schemas.microsoft.com/office/drawing/2014/main" id="{3D2DB91C-6F33-41F8-82AE-F79266530E78}"/>
                </a:ext>
              </a:extLst>
            </xdr14:cNvPr>
            <xdr14:cNvContentPartPr/>
          </xdr14:nvContentPartPr>
          <xdr14:nvPr macro=""/>
          <xdr14:xfrm>
            <a:off x="11991960" y="6600690"/>
            <a:ext cx="1380240" cy="10440"/>
          </xdr14:xfrm>
        </xdr:contentPart>
      </mc:Choice>
      <mc:Fallback xmlns="">
        <xdr:pic>
          <xdr:nvPicPr>
            <xdr:cNvPr id="34" name="Ink 33">
              <a:extLst>
                <a:ext uri="{FF2B5EF4-FFF2-40B4-BE49-F238E27FC236}">
                  <a16:creationId xmlns:a16="http://schemas.microsoft.com/office/drawing/2014/main" id="{3D2DB91C-6F33-41F8-82AE-F79266530E78}"/>
                </a:ext>
              </a:extLst>
            </xdr:cNvPr>
            <xdr:cNvPicPr/>
          </xdr:nvPicPr>
          <xdr:blipFill>
            <a:blip xmlns:r="http://schemas.openxmlformats.org/officeDocument/2006/relationships" r:embed="rId12"/>
            <a:stretch>
              <a:fillRect/>
            </a:stretch>
          </xdr:blipFill>
          <xdr:spPr>
            <a:xfrm>
              <a:off x="11982960" y="6591690"/>
              <a:ext cx="1397880" cy="28080"/>
            </a:xfrm>
            <a:prstGeom prst="rect">
              <a:avLst/>
            </a:prstGeom>
          </xdr:spPr>
        </xdr:pic>
      </mc:Fallback>
    </mc:AlternateContent>
    <xdr:clientData/>
  </xdr:twoCellAnchor>
  <xdr:twoCellAnchor editAs="oneCell">
    <xdr:from>
      <xdr:col>13</xdr:col>
      <xdr:colOff>342315</xdr:colOff>
      <xdr:row>30</xdr:row>
      <xdr:rowOff>57000</xdr:rowOff>
    </xdr:from>
    <xdr:to>
      <xdr:col>15</xdr:col>
      <xdr:colOff>218070</xdr:colOff>
      <xdr:row>30</xdr:row>
      <xdr:rowOff>161760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40" name="Ink 39">
              <a:extLst>
                <a:ext uri="{FF2B5EF4-FFF2-40B4-BE49-F238E27FC236}">
                  <a16:creationId xmlns:a16="http://schemas.microsoft.com/office/drawing/2014/main" id="{3843FCE3-7798-420E-9E19-7238058BA63D}"/>
                </a:ext>
              </a:extLst>
            </xdr14:cNvPr>
            <xdr14:cNvContentPartPr/>
          </xdr14:nvContentPartPr>
          <xdr14:nvPr macro=""/>
          <xdr14:xfrm>
            <a:off x="12086640" y="6476850"/>
            <a:ext cx="1333080" cy="104760"/>
          </xdr14:xfrm>
        </xdr:contentPart>
      </mc:Choice>
      <mc:Fallback xmlns="">
        <xdr:pic>
          <xdr:nvPicPr>
            <xdr:cNvPr id="40" name="Ink 39">
              <a:extLst>
                <a:ext uri="{FF2B5EF4-FFF2-40B4-BE49-F238E27FC236}">
                  <a16:creationId xmlns:a16="http://schemas.microsoft.com/office/drawing/2014/main" id="{3843FCE3-7798-420E-9E19-7238058BA63D}"/>
                </a:ext>
              </a:extLst>
            </xdr:cNvPr>
            <xdr:cNvPicPr/>
          </xdr:nvPicPr>
          <xdr:blipFill>
            <a:blip xmlns:r="http://schemas.openxmlformats.org/officeDocument/2006/relationships" r:embed="rId14"/>
            <a:stretch>
              <a:fillRect/>
            </a:stretch>
          </xdr:blipFill>
          <xdr:spPr>
            <a:xfrm>
              <a:off x="12078000" y="6467850"/>
              <a:ext cx="1350720" cy="122400"/>
            </a:xfrm>
            <a:prstGeom prst="rect">
              <a:avLst/>
            </a:prstGeom>
          </xdr:spPr>
        </xdr:pic>
      </mc:Fallback>
    </mc:AlternateContent>
    <xdr:clientData/>
  </xdr:twoCellAnchor>
  <xdr:twoCellAnchor editAs="oneCell">
    <xdr:from>
      <xdr:col>13</xdr:col>
      <xdr:colOff>704835</xdr:colOff>
      <xdr:row>30</xdr:row>
      <xdr:rowOff>66360</xdr:rowOff>
    </xdr:from>
    <xdr:to>
      <xdr:col>15</xdr:col>
      <xdr:colOff>2430</xdr:colOff>
      <xdr:row>30</xdr:row>
      <xdr:rowOff>108840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41" name="Ink 40">
              <a:extLst>
                <a:ext uri="{FF2B5EF4-FFF2-40B4-BE49-F238E27FC236}">
                  <a16:creationId xmlns:a16="http://schemas.microsoft.com/office/drawing/2014/main" id="{36B49B81-C491-4F0D-9C26-A42B7713CD76}"/>
                </a:ext>
              </a:extLst>
            </xdr14:cNvPr>
            <xdr14:cNvContentPartPr/>
          </xdr14:nvContentPartPr>
          <xdr14:nvPr macro=""/>
          <xdr14:xfrm>
            <a:off x="12449160" y="6486210"/>
            <a:ext cx="754920" cy="42480"/>
          </xdr14:xfrm>
        </xdr:contentPart>
      </mc:Choice>
      <mc:Fallback xmlns="">
        <xdr:pic>
          <xdr:nvPicPr>
            <xdr:cNvPr id="41" name="Ink 40">
              <a:extLst>
                <a:ext uri="{FF2B5EF4-FFF2-40B4-BE49-F238E27FC236}">
                  <a16:creationId xmlns:a16="http://schemas.microsoft.com/office/drawing/2014/main" id="{36B49B81-C491-4F0D-9C26-A42B7713CD76}"/>
                </a:ext>
              </a:extLst>
            </xdr:cNvPr>
            <xdr:cNvPicPr/>
          </xdr:nvPicPr>
          <xdr:blipFill>
            <a:blip xmlns:r="http://schemas.openxmlformats.org/officeDocument/2006/relationships" r:embed="rId16"/>
            <a:stretch>
              <a:fillRect/>
            </a:stretch>
          </xdr:blipFill>
          <xdr:spPr>
            <a:xfrm>
              <a:off x="12440160" y="6477570"/>
              <a:ext cx="772560" cy="60120"/>
            </a:xfrm>
            <a:prstGeom prst="rect">
              <a:avLst/>
            </a:prstGeom>
          </xdr:spPr>
        </xdr:pic>
      </mc:Fallback>
    </mc:AlternateContent>
    <xdr:clientData/>
  </xdr:twoCellAnchor>
  <xdr:twoCellAnchor editAs="oneCell">
    <xdr:from>
      <xdr:col>13</xdr:col>
      <xdr:colOff>209115</xdr:colOff>
      <xdr:row>30</xdr:row>
      <xdr:rowOff>142320</xdr:rowOff>
    </xdr:from>
    <xdr:to>
      <xdr:col>15</xdr:col>
      <xdr:colOff>208350</xdr:colOff>
      <xdr:row>30</xdr:row>
      <xdr:rowOff>172560</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57" name="Ink 56">
              <a:extLst>
                <a:ext uri="{FF2B5EF4-FFF2-40B4-BE49-F238E27FC236}">
                  <a16:creationId xmlns:a16="http://schemas.microsoft.com/office/drawing/2014/main" id="{E7D05C64-96C3-402E-B40C-887910E12F99}"/>
                </a:ext>
              </a:extLst>
            </xdr14:cNvPr>
            <xdr14:cNvContentPartPr/>
          </xdr14:nvContentPartPr>
          <xdr14:nvPr macro=""/>
          <xdr14:xfrm>
            <a:off x="11953440" y="6562170"/>
            <a:ext cx="1456560" cy="30240"/>
          </xdr14:xfrm>
        </xdr:contentPart>
      </mc:Choice>
      <mc:Fallback xmlns="">
        <xdr:pic>
          <xdr:nvPicPr>
            <xdr:cNvPr id="57" name="Ink 56">
              <a:extLst>
                <a:ext uri="{FF2B5EF4-FFF2-40B4-BE49-F238E27FC236}">
                  <a16:creationId xmlns:a16="http://schemas.microsoft.com/office/drawing/2014/main" id="{E7D05C64-96C3-402E-B40C-887910E12F99}"/>
                </a:ext>
              </a:extLst>
            </xdr:cNvPr>
            <xdr:cNvPicPr/>
          </xdr:nvPicPr>
          <xdr:blipFill>
            <a:blip xmlns:r="http://schemas.openxmlformats.org/officeDocument/2006/relationships" r:embed="rId18"/>
            <a:stretch>
              <a:fillRect/>
            </a:stretch>
          </xdr:blipFill>
          <xdr:spPr>
            <a:xfrm>
              <a:off x="11944800" y="6553426"/>
              <a:ext cx="1474200" cy="48093"/>
            </a:xfrm>
            <a:prstGeom prst="rect">
              <a:avLst/>
            </a:prstGeom>
          </xdr:spPr>
        </xdr:pic>
      </mc:Fallback>
    </mc:AlternateContent>
    <xdr:clientData/>
  </xdr:twoCellAnchor>
  <xdr:twoCellAnchor editAs="oneCell">
    <xdr:from>
      <xdr:col>14</xdr:col>
      <xdr:colOff>94995</xdr:colOff>
      <xdr:row>30</xdr:row>
      <xdr:rowOff>104160</xdr:rowOff>
    </xdr:from>
    <xdr:to>
      <xdr:col>15</xdr:col>
      <xdr:colOff>210870</xdr:colOff>
      <xdr:row>30</xdr:row>
      <xdr:rowOff>181200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60" name="Ink 59">
              <a:extLst>
                <a:ext uri="{FF2B5EF4-FFF2-40B4-BE49-F238E27FC236}">
                  <a16:creationId xmlns:a16="http://schemas.microsoft.com/office/drawing/2014/main" id="{3DDE0ADB-FCD4-4403-9633-D61580439C9B}"/>
                </a:ext>
              </a:extLst>
            </xdr14:cNvPr>
            <xdr14:cNvContentPartPr/>
          </xdr14:nvContentPartPr>
          <xdr14:nvPr macro=""/>
          <xdr14:xfrm>
            <a:off x="12982320" y="6524010"/>
            <a:ext cx="430200" cy="77040"/>
          </xdr14:xfrm>
        </xdr:contentPart>
      </mc:Choice>
      <mc:Fallback xmlns="">
        <xdr:pic>
          <xdr:nvPicPr>
            <xdr:cNvPr id="60" name="Ink 59">
              <a:extLst>
                <a:ext uri="{FF2B5EF4-FFF2-40B4-BE49-F238E27FC236}">
                  <a16:creationId xmlns:a16="http://schemas.microsoft.com/office/drawing/2014/main" id="{3DDE0ADB-FCD4-4403-9633-D61580439C9B}"/>
                </a:ext>
              </a:extLst>
            </xdr:cNvPr>
            <xdr:cNvPicPr/>
          </xdr:nvPicPr>
          <xdr:blipFill>
            <a:blip xmlns:r="http://schemas.openxmlformats.org/officeDocument/2006/relationships" r:embed="rId20"/>
            <a:stretch>
              <a:fillRect/>
            </a:stretch>
          </xdr:blipFill>
          <xdr:spPr>
            <a:xfrm>
              <a:off x="12973320" y="6515370"/>
              <a:ext cx="447840" cy="94680"/>
            </a:xfrm>
            <a:prstGeom prst="rect">
              <a:avLst/>
            </a:prstGeom>
          </xdr:spPr>
        </xdr:pic>
      </mc:Fallback>
    </mc:AlternateContent>
    <xdr:clientData/>
  </xdr:twoCellAnchor>
  <xdr:twoCellAnchor editAs="oneCell">
    <xdr:from>
      <xdr:col>13</xdr:col>
      <xdr:colOff>771435</xdr:colOff>
      <xdr:row>30</xdr:row>
      <xdr:rowOff>171120</xdr:rowOff>
    </xdr:from>
    <xdr:to>
      <xdr:col>14</xdr:col>
      <xdr:colOff>105795</xdr:colOff>
      <xdr:row>30</xdr:row>
      <xdr:rowOff>171480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67" name="Ink 66">
              <a:extLst>
                <a:ext uri="{FF2B5EF4-FFF2-40B4-BE49-F238E27FC236}">
                  <a16:creationId xmlns:a16="http://schemas.microsoft.com/office/drawing/2014/main" id="{DF4EF651-22C9-46B3-B040-E68538B57D9B}"/>
                </a:ext>
              </a:extLst>
            </xdr14:cNvPr>
            <xdr14:cNvContentPartPr/>
          </xdr14:nvContentPartPr>
          <xdr14:nvPr macro=""/>
          <xdr14:xfrm>
            <a:off x="12515760" y="6590970"/>
            <a:ext cx="477360" cy="360"/>
          </xdr14:xfrm>
        </xdr:contentPart>
      </mc:Choice>
      <mc:Fallback xmlns="">
        <xdr:pic>
          <xdr:nvPicPr>
            <xdr:cNvPr id="67" name="Ink 66">
              <a:extLst>
                <a:ext uri="{FF2B5EF4-FFF2-40B4-BE49-F238E27FC236}">
                  <a16:creationId xmlns:a16="http://schemas.microsoft.com/office/drawing/2014/main" id="{DF4EF651-22C9-46B3-B040-E68538B57D9B}"/>
                </a:ext>
              </a:extLst>
            </xdr:cNvPr>
            <xdr:cNvPicPr/>
          </xdr:nvPicPr>
          <xdr:blipFill>
            <a:blip xmlns:r="http://schemas.openxmlformats.org/officeDocument/2006/relationships" r:embed="rId22"/>
            <a:stretch>
              <a:fillRect/>
            </a:stretch>
          </xdr:blipFill>
          <xdr:spPr>
            <a:xfrm>
              <a:off x="12506760" y="6582330"/>
              <a:ext cx="495000" cy="18000"/>
            </a:xfrm>
            <a:prstGeom prst="rect">
              <a:avLst/>
            </a:prstGeom>
          </xdr:spPr>
        </xdr:pic>
      </mc:Fallback>
    </mc:AlternateContent>
    <xdr:clientData/>
  </xdr:twoCellAnchor>
  <xdr:twoCellAnchor editAs="oneCell">
    <xdr:from>
      <xdr:col>13</xdr:col>
      <xdr:colOff>180315</xdr:colOff>
      <xdr:row>30</xdr:row>
      <xdr:rowOff>9120</xdr:rowOff>
    </xdr:from>
    <xdr:to>
      <xdr:col>15</xdr:col>
      <xdr:colOff>237510</xdr:colOff>
      <xdr:row>30</xdr:row>
      <xdr:rowOff>190560</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73" name="Ink 72">
              <a:extLst>
                <a:ext uri="{FF2B5EF4-FFF2-40B4-BE49-F238E27FC236}">
                  <a16:creationId xmlns:a16="http://schemas.microsoft.com/office/drawing/2014/main" id="{CF399310-29ED-4F32-A7E4-DEED72D090C5}"/>
                </a:ext>
              </a:extLst>
            </xdr14:cNvPr>
            <xdr14:cNvContentPartPr/>
          </xdr14:nvContentPartPr>
          <xdr14:nvPr macro=""/>
          <xdr14:xfrm>
            <a:off x="11924640" y="6428970"/>
            <a:ext cx="1514520" cy="181440"/>
          </xdr14:xfrm>
        </xdr:contentPart>
      </mc:Choice>
      <mc:Fallback xmlns="">
        <xdr:pic>
          <xdr:nvPicPr>
            <xdr:cNvPr id="73" name="Ink 72">
              <a:extLst>
                <a:ext uri="{FF2B5EF4-FFF2-40B4-BE49-F238E27FC236}">
                  <a16:creationId xmlns:a16="http://schemas.microsoft.com/office/drawing/2014/main" id="{CF399310-29ED-4F32-A7E4-DEED72D090C5}"/>
                </a:ext>
              </a:extLst>
            </xdr:cNvPr>
            <xdr:cNvPicPr/>
          </xdr:nvPicPr>
          <xdr:blipFill>
            <a:blip xmlns:r="http://schemas.openxmlformats.org/officeDocument/2006/relationships" r:embed="rId24"/>
            <a:stretch>
              <a:fillRect/>
            </a:stretch>
          </xdr:blipFill>
          <xdr:spPr>
            <a:xfrm>
              <a:off x="11915998" y="6420330"/>
              <a:ext cx="1532164" cy="199080"/>
            </a:xfrm>
            <a:prstGeom prst="rect">
              <a:avLst/>
            </a:prstGeom>
          </xdr:spPr>
        </xdr:pic>
      </mc:Fallback>
    </mc:AlternateContent>
    <xdr:clientData/>
  </xdr:twoCellAnchor>
  <xdr:twoCellAnchor editAs="oneCell">
    <xdr:from>
      <xdr:col>15</xdr:col>
      <xdr:colOff>133110</xdr:colOff>
      <xdr:row>30</xdr:row>
      <xdr:rowOff>92280</xdr:rowOff>
    </xdr:from>
    <xdr:to>
      <xdr:col>15</xdr:col>
      <xdr:colOff>208710</xdr:colOff>
      <xdr:row>30</xdr:row>
      <xdr:rowOff>181200</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77" name="Ink 76">
              <a:extLst>
                <a:ext uri="{FF2B5EF4-FFF2-40B4-BE49-F238E27FC236}">
                  <a16:creationId xmlns:a16="http://schemas.microsoft.com/office/drawing/2014/main" id="{8339230A-49C6-4250-9938-61C582377814}"/>
                </a:ext>
              </a:extLst>
            </xdr14:cNvPr>
            <xdr14:cNvContentPartPr/>
          </xdr14:nvContentPartPr>
          <xdr14:nvPr macro=""/>
          <xdr14:xfrm>
            <a:off x="13334760" y="6512130"/>
            <a:ext cx="75600" cy="88920"/>
          </xdr14:xfrm>
        </xdr:contentPart>
      </mc:Choice>
      <mc:Fallback xmlns="">
        <xdr:pic>
          <xdr:nvPicPr>
            <xdr:cNvPr id="77" name="Ink 76">
              <a:extLst>
                <a:ext uri="{FF2B5EF4-FFF2-40B4-BE49-F238E27FC236}">
                  <a16:creationId xmlns:a16="http://schemas.microsoft.com/office/drawing/2014/main" id="{8339230A-49C6-4250-9938-61C582377814}"/>
                </a:ext>
              </a:extLst>
            </xdr:cNvPr>
            <xdr:cNvPicPr/>
          </xdr:nvPicPr>
          <xdr:blipFill>
            <a:blip xmlns:r="http://schemas.openxmlformats.org/officeDocument/2006/relationships" r:embed="rId26"/>
            <a:stretch>
              <a:fillRect/>
            </a:stretch>
          </xdr:blipFill>
          <xdr:spPr>
            <a:xfrm>
              <a:off x="13325760" y="6503130"/>
              <a:ext cx="93240" cy="106560"/>
            </a:xfrm>
            <a:prstGeom prst="rect">
              <a:avLst/>
            </a:prstGeom>
          </xdr:spPr>
        </xdr:pic>
      </mc:Fallback>
    </mc:AlternateContent>
    <xdr:clientData/>
  </xdr:twoCellAnchor>
  <xdr:twoCellAnchor editAs="oneCell">
    <xdr:from>
      <xdr:col>11</xdr:col>
      <xdr:colOff>866610</xdr:colOff>
      <xdr:row>11</xdr:row>
      <xdr:rowOff>132645</xdr:rowOff>
    </xdr:from>
    <xdr:to>
      <xdr:col>11</xdr:col>
      <xdr:colOff>866970</xdr:colOff>
      <xdr:row>11</xdr:row>
      <xdr:rowOff>133005</xdr:rowOff>
    </xdr:to>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78" name="Ink 77">
              <a:extLst>
                <a:ext uri="{FF2B5EF4-FFF2-40B4-BE49-F238E27FC236}">
                  <a16:creationId xmlns:a16="http://schemas.microsoft.com/office/drawing/2014/main" id="{C02C0EB6-A638-4D23-8614-BA516E1C37B4}"/>
                </a:ext>
              </a:extLst>
            </xdr14:cNvPr>
            <xdr14:cNvContentPartPr/>
          </xdr14:nvContentPartPr>
          <xdr14:nvPr macro=""/>
          <xdr14:xfrm>
            <a:off x="10524960" y="2123370"/>
            <a:ext cx="360" cy="360"/>
          </xdr14:xfrm>
        </xdr:contentPart>
      </mc:Choice>
      <mc:Fallback xmlns="">
        <xdr:pic>
          <xdr:nvPicPr>
            <xdr:cNvPr id="78" name="Ink 77">
              <a:extLst>
                <a:ext uri="{FF2B5EF4-FFF2-40B4-BE49-F238E27FC236}">
                  <a16:creationId xmlns:a16="http://schemas.microsoft.com/office/drawing/2014/main" id="{C02C0EB6-A638-4D23-8614-BA516E1C37B4}"/>
                </a:ext>
              </a:extLst>
            </xdr:cNvPr>
            <xdr:cNvPicPr/>
          </xdr:nvPicPr>
          <xdr:blipFill>
            <a:blip xmlns:r="http://schemas.openxmlformats.org/officeDocument/2006/relationships" r:embed="rId28"/>
            <a:stretch>
              <a:fillRect/>
            </a:stretch>
          </xdr:blipFill>
          <xdr:spPr>
            <a:xfrm>
              <a:off x="10515960" y="2114730"/>
              <a:ext cx="18000" cy="18000"/>
            </a:xfrm>
            <a:prstGeom prst="rect">
              <a:avLst/>
            </a:prstGeom>
          </xdr:spPr>
        </xdr:pic>
      </mc:Fallback>
    </mc:AlternateContent>
    <xdr:clientData/>
  </xdr:twoCellAnchor>
  <xdr:twoCellAnchor editAs="oneCell">
    <xdr:from>
      <xdr:col>9</xdr:col>
      <xdr:colOff>437910</xdr:colOff>
      <xdr:row>11</xdr:row>
      <xdr:rowOff>161445</xdr:rowOff>
    </xdr:from>
    <xdr:to>
      <xdr:col>9</xdr:col>
      <xdr:colOff>438270</xdr:colOff>
      <xdr:row>11</xdr:row>
      <xdr:rowOff>161805</xdr:rowOff>
    </xdr:to>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79" name="Ink 78">
              <a:extLst>
                <a:ext uri="{FF2B5EF4-FFF2-40B4-BE49-F238E27FC236}">
                  <a16:creationId xmlns:a16="http://schemas.microsoft.com/office/drawing/2014/main" id="{B745388A-856C-43B7-83B4-CB103C05979A}"/>
                </a:ext>
              </a:extLst>
            </xdr14:cNvPr>
            <xdr14:cNvContentPartPr/>
          </xdr14:nvContentPartPr>
          <xdr14:nvPr macro=""/>
          <xdr14:xfrm>
            <a:off x="8762760" y="2152170"/>
            <a:ext cx="360" cy="360"/>
          </xdr14:xfrm>
        </xdr:contentPart>
      </mc:Choice>
      <mc:Fallback xmlns="">
        <xdr:pic>
          <xdr:nvPicPr>
            <xdr:cNvPr id="79" name="Ink 78">
              <a:extLst>
                <a:ext uri="{FF2B5EF4-FFF2-40B4-BE49-F238E27FC236}">
                  <a16:creationId xmlns:a16="http://schemas.microsoft.com/office/drawing/2014/main" id="{B745388A-856C-43B7-83B4-CB103C05979A}"/>
                </a:ext>
              </a:extLst>
            </xdr:cNvPr>
            <xdr:cNvPicPr/>
          </xdr:nvPicPr>
          <xdr:blipFill>
            <a:blip xmlns:r="http://schemas.openxmlformats.org/officeDocument/2006/relationships" r:embed="rId28"/>
            <a:stretch>
              <a:fillRect/>
            </a:stretch>
          </xdr:blipFill>
          <xdr:spPr>
            <a:xfrm>
              <a:off x="8753760" y="2143530"/>
              <a:ext cx="18000" cy="18000"/>
            </a:xfrm>
            <a:prstGeom prst="rect">
              <a:avLst/>
            </a:prstGeom>
          </xdr:spPr>
        </xdr:pic>
      </mc:Fallback>
    </mc:AlternateContent>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35107</xdr:colOff>
      <xdr:row>2</xdr:row>
      <xdr:rowOff>272</xdr:rowOff>
    </xdr:from>
    <xdr:to>
      <xdr:col>9</xdr:col>
      <xdr:colOff>902606</xdr:colOff>
      <xdr:row>6</xdr:row>
      <xdr:rowOff>168729</xdr:rowOff>
    </xdr:to>
    <xdr:sp macro="" textlink="">
      <xdr:nvSpPr>
        <xdr:cNvPr id="2" name="Rounded Rectangle 1">
          <a:extLst>
            <a:ext uri="{FF2B5EF4-FFF2-40B4-BE49-F238E27FC236}">
              <a16:creationId xmlns:a16="http://schemas.microsoft.com/office/drawing/2014/main" id="{7C1C3FA1-D30E-4042-B3F8-B03BF72EFBE4}"/>
            </a:ext>
          </a:extLst>
        </xdr:cNvPr>
        <xdr:cNvSpPr/>
      </xdr:nvSpPr>
      <xdr:spPr>
        <a:xfrm>
          <a:off x="2568757" y="362222"/>
          <a:ext cx="6658699" cy="892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99242</xdr:rowOff>
    </xdr:from>
    <xdr:to>
      <xdr:col>7</xdr:col>
      <xdr:colOff>884465</xdr:colOff>
      <xdr:row>29</xdr:row>
      <xdr:rowOff>176893</xdr:rowOff>
    </xdr:to>
    <xdr:sp macro="" textlink="">
      <xdr:nvSpPr>
        <xdr:cNvPr id="3" name="TextBox 2">
          <a:extLst>
            <a:ext uri="{FF2B5EF4-FFF2-40B4-BE49-F238E27FC236}">
              <a16:creationId xmlns:a16="http://schemas.microsoft.com/office/drawing/2014/main" id="{B1E232B9-BC3F-45FC-BC56-88FCA053E8CE}"/>
            </a:ext>
          </a:extLst>
        </xdr:cNvPr>
        <xdr:cNvSpPr txBox="1"/>
      </xdr:nvSpPr>
      <xdr:spPr>
        <a:xfrm>
          <a:off x="394607" y="1928042"/>
          <a:ext cx="6768738" cy="37733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Two of your sales people are making important sales calls this week. </a:t>
          </a:r>
        </a:p>
        <a:p>
          <a:r>
            <a:rPr lang="en-US" sz="1800" baseline="0">
              <a:solidFill>
                <a:schemeClr val="tx1"/>
              </a:solidFill>
              <a:latin typeface="Lucida Bright" panose="02040602050505020304" pitchFamily="18" charset="0"/>
            </a:rPr>
            <a:t>According to your best estimate, salesman A has a 0.6 of making a sale. </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The probability of salesman B making a sale is put at 0.8. Probability of both making a sale is 0.5.</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If B makes a sale, how likely is that A makes a sale as well?</a:t>
          </a:r>
        </a:p>
        <a:p>
          <a:endParaRPr lang="en-US" sz="1800" baseline="0">
            <a:solidFill>
              <a:schemeClr val="tx1"/>
            </a:solidFill>
            <a:latin typeface="Lucida Bright" panose="02040602050505020304" pitchFamily="18" charset="0"/>
          </a:endParaRPr>
        </a:p>
        <a:p>
          <a:r>
            <a:rPr lang="en-US" sz="1800" b="1" baseline="0">
              <a:solidFill>
                <a:srgbClr val="002060"/>
              </a:solidFill>
              <a:effectLst/>
              <a:latin typeface="Lucida Bright" panose="02040602050505020304" pitchFamily="18" charset="0"/>
              <a:ea typeface="+mn-ea"/>
              <a:cs typeface="+mn-cs"/>
            </a:rPr>
            <a:t>Conditional Probability</a:t>
          </a:r>
          <a:endParaRPr lang="en-US" sz="1800">
            <a:solidFill>
              <a:srgbClr val="002060"/>
            </a:solidFill>
            <a:effectLst/>
            <a:latin typeface="Lucida Bright" panose="02040602050505020304" pitchFamily="18" charset="0"/>
          </a:endParaRPr>
        </a:p>
        <a:p>
          <a:endParaRPr lang="en-US" sz="1800" baseline="0">
            <a:solidFill>
              <a:schemeClr val="tx1"/>
            </a:solidFill>
            <a:latin typeface="Lucida Bright" panose="02040602050505020304" pitchFamily="18" charset="0"/>
          </a:endParaRPr>
        </a:p>
      </xdr:txBody>
    </xdr:sp>
    <xdr:clientData/>
  </xdr:twoCellAnchor>
  <xdr:twoCellAnchor>
    <xdr:from>
      <xdr:col>0</xdr:col>
      <xdr:colOff>428899</xdr:colOff>
      <xdr:row>1</xdr:row>
      <xdr:rowOff>42999</xdr:rowOff>
    </xdr:from>
    <xdr:to>
      <xdr:col>2</xdr:col>
      <xdr:colOff>594360</xdr:colOff>
      <xdr:row>7</xdr:row>
      <xdr:rowOff>80010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BABBC43-642E-4926-A138-E7FC3A466DF7}"/>
            </a:ext>
          </a:extLst>
        </xdr:cNvPr>
        <xdr:cNvSpPr/>
      </xdr:nvSpPr>
      <xdr:spPr>
        <a:xfrm>
          <a:off x="428899" y="223974"/>
          <a:ext cx="1432286" cy="112286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63B54C34-3582-45E2-A35E-9B2B8DDBF10B}"/>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942975</xdr:colOff>
      <xdr:row>1</xdr:row>
      <xdr:rowOff>133350</xdr:rowOff>
    </xdr:from>
    <xdr:to>
      <xdr:col>16</xdr:col>
      <xdr:colOff>321128</xdr:colOff>
      <xdr:row>6</xdr:row>
      <xdr:rowOff>17236</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D8F0E104-45AF-448C-AA96-975413A89A0A}"/>
            </a:ext>
          </a:extLst>
        </xdr:cNvPr>
        <xdr:cNvSpPr/>
      </xdr:nvSpPr>
      <xdr:spPr>
        <a:xfrm>
          <a:off x="14144625" y="314325"/>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11</xdr:col>
      <xdr:colOff>857250</xdr:colOff>
      <xdr:row>2</xdr:row>
      <xdr:rowOff>142875</xdr:rowOff>
    </xdr:from>
    <xdr:to>
      <xdr:col>14</xdr:col>
      <xdr:colOff>184693</xdr:colOff>
      <xdr:row>6</xdr:row>
      <xdr:rowOff>112848</xdr:rowOff>
    </xdr:to>
    <xdr:sp macro="" textlink="">
      <xdr:nvSpPr>
        <xdr:cNvPr id="10" name="Rounded Rectangle 6">
          <a:extLst>
            <a:ext uri="{FF2B5EF4-FFF2-40B4-BE49-F238E27FC236}">
              <a16:creationId xmlns:a16="http://schemas.microsoft.com/office/drawing/2014/main" id="{A83ACBB3-D27D-45D7-9A53-4985EF85814C}"/>
            </a:ext>
          </a:extLst>
        </xdr:cNvPr>
        <xdr:cNvSpPr/>
      </xdr:nvSpPr>
      <xdr:spPr>
        <a:xfrm>
          <a:off x="10515600" y="504825"/>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0FC251DE-27D4-4BA6-88EF-4DF0A0FC4958}"/>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99242</xdr:rowOff>
    </xdr:from>
    <xdr:to>
      <xdr:col>7</xdr:col>
      <xdr:colOff>884465</xdr:colOff>
      <xdr:row>29</xdr:row>
      <xdr:rowOff>176893</xdr:rowOff>
    </xdr:to>
    <xdr:sp macro="" textlink="">
      <xdr:nvSpPr>
        <xdr:cNvPr id="3" name="TextBox 2">
          <a:extLst>
            <a:ext uri="{FF2B5EF4-FFF2-40B4-BE49-F238E27FC236}">
              <a16:creationId xmlns:a16="http://schemas.microsoft.com/office/drawing/2014/main" id="{AC7A4928-A669-421A-8884-CA93757C985C}"/>
            </a:ext>
          </a:extLst>
        </xdr:cNvPr>
        <xdr:cNvSpPr txBox="1"/>
      </xdr:nvSpPr>
      <xdr:spPr>
        <a:xfrm>
          <a:off x="394607" y="1928042"/>
          <a:ext cx="6768738" cy="37733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Freed </a:t>
          </a:r>
          <a:r>
            <a:rPr lang="en-US" sz="1800" baseline="0">
              <a:solidFill>
                <a:schemeClr val="bg1"/>
              </a:solidFill>
              <a:latin typeface="Lucida Bright" panose="02040602050505020304" pitchFamily="18" charset="0"/>
            </a:rPr>
            <a:t>122</a:t>
          </a:r>
        </a:p>
        <a:p>
          <a:r>
            <a:rPr lang="en-US" sz="1800" baseline="0">
              <a:solidFill>
                <a:schemeClr val="tx1"/>
              </a:solidFill>
              <a:latin typeface="Lucida Bright" panose="02040602050505020304" pitchFamily="18" charset="0"/>
            </a:rPr>
            <a:t>Two of your sales people are making important sales calls this week. </a:t>
          </a:r>
        </a:p>
        <a:p>
          <a:r>
            <a:rPr lang="en-US" sz="1800" baseline="0">
              <a:solidFill>
                <a:schemeClr val="tx1"/>
              </a:solidFill>
              <a:latin typeface="Lucida Bright" panose="02040602050505020304" pitchFamily="18" charset="0"/>
            </a:rPr>
            <a:t>According to your best estimate, salesman A has a 0.6 of making a sale. </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The probability of salesman B making a sale is put at 0.8. Probability of both making a sale is 0.5.</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If B makes a sale, how likely is that A makes a sale as well? </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95DFD897-9109-41BB-95E5-BDAB4FF2F53F}"/>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C52A084C-1ED8-484D-B620-4E7BF390418A}"/>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204107</xdr:colOff>
      <xdr:row>2</xdr:row>
      <xdr:rowOff>88446</xdr:rowOff>
    </xdr:from>
    <xdr:to>
      <xdr:col>15</xdr:col>
      <xdr:colOff>1324155</xdr:colOff>
      <xdr:row>6</xdr:row>
      <xdr:rowOff>58419</xdr:rowOff>
    </xdr:to>
    <xdr:sp macro="" textlink="">
      <xdr:nvSpPr>
        <xdr:cNvPr id="6" name="Rounded Rectangle 6">
          <a:extLst>
            <a:ext uri="{FF2B5EF4-FFF2-40B4-BE49-F238E27FC236}">
              <a16:creationId xmlns:a16="http://schemas.microsoft.com/office/drawing/2014/main" id="{4A656C18-12E1-4D8A-8A4D-488CA8E8226B}"/>
            </a:ext>
          </a:extLst>
        </xdr:cNvPr>
        <xdr:cNvSpPr/>
      </xdr:nvSpPr>
      <xdr:spPr>
        <a:xfrm>
          <a:off x="10849247" y="454206"/>
          <a:ext cx="364988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928008</xdr:colOff>
      <xdr:row>10</xdr:row>
      <xdr:rowOff>156392</xdr:rowOff>
    </xdr:from>
    <xdr:to>
      <xdr:col>15</xdr:col>
      <xdr:colOff>887186</xdr:colOff>
      <xdr:row>17</xdr:row>
      <xdr:rowOff>13607</xdr:rowOff>
    </xdr:to>
    <xdr:sp macro="" textlink="">
      <xdr:nvSpPr>
        <xdr:cNvPr id="7" name="TextBox 6">
          <a:extLst>
            <a:ext uri="{FF2B5EF4-FFF2-40B4-BE49-F238E27FC236}">
              <a16:creationId xmlns:a16="http://schemas.microsoft.com/office/drawing/2014/main" id="{65E7DBEA-B54D-4CD5-A6A8-A9A6B94E0750}"/>
            </a:ext>
          </a:extLst>
        </xdr:cNvPr>
        <xdr:cNvSpPr txBox="1"/>
      </xdr:nvSpPr>
      <xdr:spPr>
        <a:xfrm>
          <a:off x="8243208" y="1985192"/>
          <a:ext cx="5818958" cy="1137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P(A  B) = Join Probability/Simple Probability = 0.5/0.8 = 0.6250 </a:t>
          </a:r>
        </a:p>
      </xdr:txBody>
    </xdr:sp>
    <xdr:clientData/>
  </xdr:twoCellAnchor>
  <xdr:twoCellAnchor>
    <xdr:from>
      <xdr:col>9</xdr:col>
      <xdr:colOff>533400</xdr:colOff>
      <xdr:row>11</xdr:row>
      <xdr:rowOff>19050</xdr:rowOff>
    </xdr:from>
    <xdr:to>
      <xdr:col>9</xdr:col>
      <xdr:colOff>533400</xdr:colOff>
      <xdr:row>13</xdr:row>
      <xdr:rowOff>38100</xdr:rowOff>
    </xdr:to>
    <xdr:cxnSp macro="">
      <xdr:nvCxnSpPr>
        <xdr:cNvPr id="14" name="Straight Connector 13">
          <a:extLst>
            <a:ext uri="{FF2B5EF4-FFF2-40B4-BE49-F238E27FC236}">
              <a16:creationId xmlns:a16="http://schemas.microsoft.com/office/drawing/2014/main" id="{0CF4C43A-073A-4384-B5D4-A4910D460171}"/>
            </a:ext>
          </a:extLst>
        </xdr:cNvPr>
        <xdr:cNvCxnSpPr/>
      </xdr:nvCxnSpPr>
      <xdr:spPr>
        <a:xfrm>
          <a:off x="8858250" y="2009775"/>
          <a:ext cx="0" cy="381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1263833</xdr:colOff>
      <xdr:row>1</xdr:row>
      <xdr:rowOff>152672</xdr:rowOff>
    </xdr:from>
    <xdr:to>
      <xdr:col>8</xdr:col>
      <xdr:colOff>866776</xdr:colOff>
      <xdr:row>6</xdr:row>
      <xdr:rowOff>140154</xdr:rowOff>
    </xdr:to>
    <xdr:sp macro="" textlink="">
      <xdr:nvSpPr>
        <xdr:cNvPr id="2" name="Rounded Rectangle 1">
          <a:extLst>
            <a:ext uri="{FF2B5EF4-FFF2-40B4-BE49-F238E27FC236}">
              <a16:creationId xmlns:a16="http://schemas.microsoft.com/office/drawing/2014/main" id="{9779C477-6518-408A-9FB1-0C16A98555FC}"/>
            </a:ext>
          </a:extLst>
        </xdr:cNvPr>
        <xdr:cNvSpPr/>
      </xdr:nvSpPr>
      <xdr:spPr>
        <a:xfrm>
          <a:off x="2530658" y="333647"/>
          <a:ext cx="5670368" cy="892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27</xdr:row>
      <xdr:rowOff>28575</xdr:rowOff>
    </xdr:to>
    <xdr:sp macro="" textlink="">
      <xdr:nvSpPr>
        <xdr:cNvPr id="3" name="TextBox 2">
          <a:extLst>
            <a:ext uri="{FF2B5EF4-FFF2-40B4-BE49-F238E27FC236}">
              <a16:creationId xmlns:a16="http://schemas.microsoft.com/office/drawing/2014/main" id="{D16FA19B-A205-4387-AB12-AAB37E12B3F5}"/>
            </a:ext>
          </a:extLst>
        </xdr:cNvPr>
        <xdr:cNvSpPr txBox="1"/>
      </xdr:nvSpPr>
      <xdr:spPr>
        <a:xfrm>
          <a:off x="394607" y="1928041"/>
          <a:ext cx="6768738" cy="32592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Lind 279</a:t>
          </a:r>
        </a:p>
        <a:p>
          <a:r>
            <a:rPr lang="en-US" sz="1800" baseline="0">
              <a:solidFill>
                <a:schemeClr val="tx1"/>
              </a:solidFill>
              <a:latin typeface="Lucida Bright" panose="02040602050505020304" pitchFamily="18" charset="0"/>
            </a:rPr>
            <a:t>Sample Size Calculations for</a:t>
          </a:r>
          <a:r>
            <a:rPr lang="en-US" sz="1800" b="1" baseline="0">
              <a:solidFill>
                <a:srgbClr val="002060"/>
              </a:solidFill>
              <a:latin typeface="Lucida Bright" panose="02040602050505020304" pitchFamily="18" charset="0"/>
            </a:rPr>
            <a:t> estimating </a:t>
          </a:r>
          <a:r>
            <a:rPr lang="en-US" sz="1800" baseline="0">
              <a:solidFill>
                <a:schemeClr val="tx1"/>
              </a:solidFill>
              <a:latin typeface="Lucida Bright" panose="02040602050505020304" pitchFamily="18" charset="0"/>
            </a:rPr>
            <a:t>the population proportion.</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Givens:</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n </a:t>
          </a:r>
          <a:r>
            <a:rPr lang="en-US" sz="1800" baseline="0">
              <a:solidFill>
                <a:schemeClr val="tx1"/>
              </a:solidFill>
              <a:latin typeface="Lucida Bright" panose="02040602050505020304" pitchFamily="18" charset="0"/>
            </a:rPr>
            <a:t>is the size of the sample =  to be calculated</a:t>
          </a:r>
        </a:p>
        <a:p>
          <a:r>
            <a:rPr lang="en-US" sz="1800" b="1" baseline="0">
              <a:solidFill>
                <a:schemeClr val="tx1"/>
              </a:solidFill>
              <a:latin typeface="Lucida Bright" panose="02040602050505020304" pitchFamily="18" charset="0"/>
            </a:rPr>
            <a:t>z</a:t>
          </a:r>
          <a:r>
            <a:rPr lang="en-US" sz="1800" baseline="0">
              <a:solidFill>
                <a:schemeClr val="tx1"/>
              </a:solidFill>
              <a:latin typeface="Lucida Bright" panose="02040602050505020304" pitchFamily="18" charset="0"/>
            </a:rPr>
            <a:t> is the standard normal value corresponding to the desired level of confidence of 90%</a:t>
          </a:r>
        </a:p>
        <a:p>
          <a:r>
            <a:rPr lang="el-GR" sz="1800" baseline="0">
              <a:solidFill>
                <a:schemeClr val="tx1"/>
              </a:solidFill>
              <a:latin typeface="Cambria" panose="02040503050406030204" pitchFamily="18" charset="0"/>
              <a:ea typeface="Cambria" panose="02040503050406030204" pitchFamily="18" charset="0"/>
            </a:rPr>
            <a:t>Π</a:t>
          </a:r>
          <a:r>
            <a:rPr lang="en-US" sz="1800" baseline="0">
              <a:solidFill>
                <a:schemeClr val="tx1"/>
              </a:solidFill>
              <a:latin typeface="Lucida Bright" panose="02040602050505020304" pitchFamily="18" charset="0"/>
              <a:ea typeface="Cambria" panose="02040503050406030204" pitchFamily="18" charset="0"/>
            </a:rPr>
            <a:t> is the population proportion = it is not available</a:t>
          </a:r>
        </a:p>
        <a:p>
          <a:r>
            <a:rPr lang="en-US" sz="1800" b="1" baseline="0">
              <a:solidFill>
                <a:schemeClr val="tx1"/>
              </a:solidFill>
              <a:latin typeface="Lucida Bright" panose="02040602050505020304" pitchFamily="18" charset="0"/>
              <a:ea typeface="Cambria" panose="02040503050406030204" pitchFamily="18" charset="0"/>
            </a:rPr>
            <a:t>E </a:t>
          </a:r>
          <a:r>
            <a:rPr lang="en-US" sz="1800" baseline="0">
              <a:solidFill>
                <a:schemeClr val="tx1"/>
              </a:solidFill>
              <a:latin typeface="Lucida Bright" panose="02040602050505020304" pitchFamily="18" charset="0"/>
              <a:ea typeface="Cambria" panose="02040503050406030204" pitchFamily="18" charset="0"/>
            </a:rPr>
            <a:t>is the maximum allowable error = 0.1</a:t>
          </a:r>
          <a:endParaRPr lang="en-US" sz="18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xdr:txBody>
    </xdr:sp>
    <xdr:clientData/>
  </xdr:twoCellAnchor>
  <xdr:twoCellAnchor>
    <xdr:from>
      <xdr:col>1</xdr:col>
      <xdr:colOff>114574</xdr:colOff>
      <xdr:row>1</xdr:row>
      <xdr:rowOff>42999</xdr:rowOff>
    </xdr:from>
    <xdr:to>
      <xdr:col>2</xdr:col>
      <xdr:colOff>908685</xdr:colOff>
      <xdr:row>7</xdr:row>
      <xdr:rowOff>80010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4C26FF45-4A32-465C-9CC6-BCD5CB957EEF}"/>
            </a:ext>
          </a:extLst>
        </xdr:cNvPr>
        <xdr:cNvSpPr/>
      </xdr:nvSpPr>
      <xdr:spPr>
        <a:xfrm>
          <a:off x="743224" y="223974"/>
          <a:ext cx="1432286" cy="112286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1B79AF00-526B-4753-B33B-3D1A91CDB8BA}"/>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404132</xdr:colOff>
      <xdr:row>28</xdr:row>
      <xdr:rowOff>156392</xdr:rowOff>
    </xdr:from>
    <xdr:to>
      <xdr:col>7</xdr:col>
      <xdr:colOff>893990</xdr:colOff>
      <xdr:row>33</xdr:row>
      <xdr:rowOff>66676</xdr:rowOff>
    </xdr:to>
    <xdr:sp macro="" textlink="">
      <xdr:nvSpPr>
        <xdr:cNvPr id="17" name="TextBox 16">
          <a:extLst>
            <a:ext uri="{FF2B5EF4-FFF2-40B4-BE49-F238E27FC236}">
              <a16:creationId xmlns:a16="http://schemas.microsoft.com/office/drawing/2014/main" id="{70152EFC-7BE1-4DAF-9C94-4BDA67A4DEDD}"/>
            </a:ext>
          </a:extLst>
        </xdr:cNvPr>
        <xdr:cNvSpPr txBox="1"/>
      </xdr:nvSpPr>
      <xdr:spPr>
        <a:xfrm>
          <a:off x="404132" y="5452292"/>
          <a:ext cx="6785883" cy="10342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rPr>
            <a:t>Since the estimate of the population proportion is not available, we use </a:t>
          </a:r>
          <a:r>
            <a:rPr lang="el-GR" sz="1800" baseline="0">
              <a:solidFill>
                <a:schemeClr val="tx1"/>
              </a:solidFill>
              <a:latin typeface="Cambria" panose="02040503050406030204" pitchFamily="18" charset="0"/>
              <a:ea typeface="Cambria" panose="02040503050406030204" pitchFamily="18" charset="0"/>
            </a:rPr>
            <a:t>Π</a:t>
          </a:r>
          <a:r>
            <a:rPr lang="en-US" sz="1800" baseline="0">
              <a:solidFill>
                <a:schemeClr val="tx1"/>
              </a:solidFill>
              <a:latin typeface="Lucida Bright" panose="02040602050505020304" pitchFamily="18" charset="0"/>
              <a:ea typeface="Cambria" panose="02040503050406030204" pitchFamily="18" charset="0"/>
            </a:rPr>
            <a:t>=0.5</a:t>
          </a:r>
          <a:endParaRPr lang="en-US" sz="1800" baseline="0">
            <a:solidFill>
              <a:schemeClr val="tx1"/>
            </a:solidFill>
            <a:latin typeface="Lucida Bright" panose="02040602050505020304" pitchFamily="18" charset="0"/>
          </a:endParaRPr>
        </a:p>
      </xdr:txBody>
    </xdr:sp>
    <xdr:clientData/>
  </xdr:twoCellAnchor>
  <xdr:twoCellAnchor>
    <xdr:from>
      <xdr:col>13</xdr:col>
      <xdr:colOff>466725</xdr:colOff>
      <xdr:row>2</xdr:row>
      <xdr:rowOff>57150</xdr:rowOff>
    </xdr:from>
    <xdr:to>
      <xdr:col>16</xdr:col>
      <xdr:colOff>216353</xdr:colOff>
      <xdr:row>6</xdr:row>
      <xdr:rowOff>122011</xdr:rowOff>
    </xdr:to>
    <xdr:sp macro="" textlink="">
      <xdr:nvSpPr>
        <xdr:cNvPr id="20" name="Rounded Rectangle 6">
          <a:hlinkClick xmlns:r="http://schemas.openxmlformats.org/officeDocument/2006/relationships" r:id="rId2"/>
          <a:extLst>
            <a:ext uri="{FF2B5EF4-FFF2-40B4-BE49-F238E27FC236}">
              <a16:creationId xmlns:a16="http://schemas.microsoft.com/office/drawing/2014/main" id="{5D5B310C-2A85-47F8-95FD-2A6983D4EF0C}"/>
            </a:ext>
          </a:extLst>
        </xdr:cNvPr>
        <xdr:cNvSpPr/>
      </xdr:nvSpPr>
      <xdr:spPr>
        <a:xfrm>
          <a:off x="12439650" y="419100"/>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0</xdr:col>
      <xdr:colOff>457200</xdr:colOff>
      <xdr:row>34</xdr:row>
      <xdr:rowOff>209550</xdr:rowOff>
    </xdr:from>
    <xdr:to>
      <xdr:col>7</xdr:col>
      <xdr:colOff>947058</xdr:colOff>
      <xdr:row>38</xdr:row>
      <xdr:rowOff>91259</xdr:rowOff>
    </xdr:to>
    <xdr:sp macro="" textlink="">
      <xdr:nvSpPr>
        <xdr:cNvPr id="22" name="TextBox 21">
          <a:extLst>
            <a:ext uri="{FF2B5EF4-FFF2-40B4-BE49-F238E27FC236}">
              <a16:creationId xmlns:a16="http://schemas.microsoft.com/office/drawing/2014/main" id="{06F41EBB-5CB4-4302-9E5C-A0CF2144D712}"/>
            </a:ext>
          </a:extLst>
        </xdr:cNvPr>
        <xdr:cNvSpPr txBox="1"/>
      </xdr:nvSpPr>
      <xdr:spPr>
        <a:xfrm>
          <a:off x="457200" y="6924675"/>
          <a:ext cx="6785883" cy="10342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002060"/>
              </a:solidFill>
              <a:latin typeface="Lucida Bright" panose="02040602050505020304" pitchFamily="18" charset="0"/>
            </a:rPr>
            <a:t>Sample Size Calculations</a:t>
          </a:r>
        </a:p>
      </xdr:txBody>
    </xdr:sp>
    <xdr:clientData/>
  </xdr:twoCellAnchor>
  <xdr:twoCellAnchor>
    <xdr:from>
      <xdr:col>9</xdr:col>
      <xdr:colOff>638175</xdr:colOff>
      <xdr:row>2</xdr:row>
      <xdr:rowOff>152400</xdr:rowOff>
    </xdr:from>
    <xdr:to>
      <xdr:col>12</xdr:col>
      <xdr:colOff>622843</xdr:colOff>
      <xdr:row>6</xdr:row>
      <xdr:rowOff>122373</xdr:rowOff>
    </xdr:to>
    <xdr:sp macro="" textlink="">
      <xdr:nvSpPr>
        <xdr:cNvPr id="21" name="Rounded Rectangle 6">
          <a:extLst>
            <a:ext uri="{FF2B5EF4-FFF2-40B4-BE49-F238E27FC236}">
              <a16:creationId xmlns:a16="http://schemas.microsoft.com/office/drawing/2014/main" id="{5D9CE47A-AF01-4C57-A05B-FDA760E5A002}"/>
            </a:ext>
          </a:extLst>
        </xdr:cNvPr>
        <xdr:cNvSpPr/>
      </xdr:nvSpPr>
      <xdr:spPr>
        <a:xfrm>
          <a:off x="8963025" y="514350"/>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919AA980-6D6F-4444-910F-53171ACBC99B}"/>
            </a:ext>
          </a:extLst>
        </xdr:cNvPr>
        <xdr:cNvSpPr/>
      </xdr:nvSpPr>
      <xdr:spPr>
        <a:xfrm>
          <a:off x="3706042" y="345077"/>
          <a:ext cx="68739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27</xdr:row>
      <xdr:rowOff>28575</xdr:rowOff>
    </xdr:to>
    <xdr:sp macro="" textlink="">
      <xdr:nvSpPr>
        <xdr:cNvPr id="3" name="TextBox 2">
          <a:extLst>
            <a:ext uri="{FF2B5EF4-FFF2-40B4-BE49-F238E27FC236}">
              <a16:creationId xmlns:a16="http://schemas.microsoft.com/office/drawing/2014/main" id="{33AE6F27-9872-4F83-9D98-1C3E274C5DE6}"/>
            </a:ext>
          </a:extLst>
        </xdr:cNvPr>
        <xdr:cNvSpPr txBox="1"/>
      </xdr:nvSpPr>
      <xdr:spPr>
        <a:xfrm>
          <a:off x="394607" y="1928041"/>
          <a:ext cx="6768738" cy="32592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Lind 279</a:t>
          </a:r>
        </a:p>
        <a:p>
          <a:r>
            <a:rPr lang="en-US" sz="1800" baseline="0">
              <a:solidFill>
                <a:schemeClr val="tx1"/>
              </a:solidFill>
              <a:latin typeface="Lucida Bright" panose="02040602050505020304" pitchFamily="18" charset="0"/>
            </a:rPr>
            <a:t>Sample Size Calculations for</a:t>
          </a:r>
          <a:r>
            <a:rPr lang="en-US" sz="1800" b="1" baseline="0">
              <a:solidFill>
                <a:srgbClr val="002060"/>
              </a:solidFill>
              <a:latin typeface="Lucida Bright" panose="02040602050505020304" pitchFamily="18" charset="0"/>
            </a:rPr>
            <a:t> estimating </a:t>
          </a:r>
          <a:r>
            <a:rPr lang="en-US" sz="1800" baseline="0">
              <a:solidFill>
                <a:schemeClr val="tx1"/>
              </a:solidFill>
              <a:latin typeface="Lucida Bright" panose="02040602050505020304" pitchFamily="18" charset="0"/>
            </a:rPr>
            <a:t>the population proportion.</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Givens:</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n </a:t>
          </a:r>
          <a:r>
            <a:rPr lang="en-US" sz="1800" baseline="0">
              <a:solidFill>
                <a:schemeClr val="tx1"/>
              </a:solidFill>
              <a:latin typeface="Lucida Bright" panose="02040602050505020304" pitchFamily="18" charset="0"/>
            </a:rPr>
            <a:t>is the size of the sample =  to be calculated</a:t>
          </a:r>
        </a:p>
        <a:p>
          <a:r>
            <a:rPr lang="en-US" sz="1800" b="1" baseline="0">
              <a:solidFill>
                <a:schemeClr val="tx1"/>
              </a:solidFill>
              <a:latin typeface="Lucida Bright" panose="02040602050505020304" pitchFamily="18" charset="0"/>
            </a:rPr>
            <a:t>z</a:t>
          </a:r>
          <a:r>
            <a:rPr lang="en-US" sz="1800" baseline="0">
              <a:solidFill>
                <a:schemeClr val="tx1"/>
              </a:solidFill>
              <a:latin typeface="Lucida Bright" panose="02040602050505020304" pitchFamily="18" charset="0"/>
            </a:rPr>
            <a:t> is the standard normal value corresponding to the desired level of confidence of 90%</a:t>
          </a:r>
        </a:p>
        <a:p>
          <a:r>
            <a:rPr lang="el-GR" sz="1800" baseline="0">
              <a:solidFill>
                <a:schemeClr val="tx1"/>
              </a:solidFill>
              <a:latin typeface="Cambria" panose="02040503050406030204" pitchFamily="18" charset="0"/>
              <a:ea typeface="Cambria" panose="02040503050406030204" pitchFamily="18" charset="0"/>
            </a:rPr>
            <a:t>Π</a:t>
          </a:r>
          <a:r>
            <a:rPr lang="en-US" sz="1800" baseline="0">
              <a:solidFill>
                <a:schemeClr val="tx1"/>
              </a:solidFill>
              <a:latin typeface="Lucida Bright" panose="02040602050505020304" pitchFamily="18" charset="0"/>
              <a:ea typeface="Cambria" panose="02040503050406030204" pitchFamily="18" charset="0"/>
            </a:rPr>
            <a:t> is the population proportion = it is not available</a:t>
          </a:r>
        </a:p>
        <a:p>
          <a:r>
            <a:rPr lang="en-US" sz="1800" b="1" baseline="0">
              <a:solidFill>
                <a:schemeClr val="tx1"/>
              </a:solidFill>
              <a:latin typeface="Lucida Bright" panose="02040602050505020304" pitchFamily="18" charset="0"/>
              <a:ea typeface="Cambria" panose="02040503050406030204" pitchFamily="18" charset="0"/>
            </a:rPr>
            <a:t>E </a:t>
          </a:r>
          <a:r>
            <a:rPr lang="en-US" sz="1800" baseline="0">
              <a:solidFill>
                <a:schemeClr val="tx1"/>
              </a:solidFill>
              <a:latin typeface="Lucida Bright" panose="02040602050505020304" pitchFamily="18" charset="0"/>
              <a:ea typeface="Cambria" panose="02040503050406030204" pitchFamily="18" charset="0"/>
            </a:rPr>
            <a:t>is the maximum allowable error = 0.1</a:t>
          </a:r>
          <a:endParaRPr lang="en-US" sz="18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910CFFD-5F9C-46AA-9DE3-797F975A9D93}"/>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40373F18-0AD2-4E5D-9360-D323B1E1AD7B}"/>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204107</xdr:colOff>
      <xdr:row>2</xdr:row>
      <xdr:rowOff>88446</xdr:rowOff>
    </xdr:from>
    <xdr:to>
      <xdr:col>15</xdr:col>
      <xdr:colOff>1324155</xdr:colOff>
      <xdr:row>6</xdr:row>
      <xdr:rowOff>58419</xdr:rowOff>
    </xdr:to>
    <xdr:sp macro="" textlink="">
      <xdr:nvSpPr>
        <xdr:cNvPr id="6" name="Rounded Rectangle 6">
          <a:extLst>
            <a:ext uri="{FF2B5EF4-FFF2-40B4-BE49-F238E27FC236}">
              <a16:creationId xmlns:a16="http://schemas.microsoft.com/office/drawing/2014/main" id="{B4BA7441-9E43-4605-8807-D8F0EEADA87B}"/>
            </a:ext>
          </a:extLst>
        </xdr:cNvPr>
        <xdr:cNvSpPr/>
      </xdr:nvSpPr>
      <xdr:spPr>
        <a:xfrm>
          <a:off x="11077847" y="454206"/>
          <a:ext cx="255260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928008</xdr:colOff>
      <xdr:row>10</xdr:row>
      <xdr:rowOff>156392</xdr:rowOff>
    </xdr:from>
    <xdr:to>
      <xdr:col>15</xdr:col>
      <xdr:colOff>887186</xdr:colOff>
      <xdr:row>17</xdr:row>
      <xdr:rowOff>13607</xdr:rowOff>
    </xdr:to>
    <xdr:sp macro="" textlink="">
      <xdr:nvSpPr>
        <xdr:cNvPr id="7" name="TextBox 6">
          <a:extLst>
            <a:ext uri="{FF2B5EF4-FFF2-40B4-BE49-F238E27FC236}">
              <a16:creationId xmlns:a16="http://schemas.microsoft.com/office/drawing/2014/main" id="{E4F62DB1-7D02-46C0-BC58-E61F5CA87DDA}"/>
            </a:ext>
          </a:extLst>
        </xdr:cNvPr>
        <xdr:cNvSpPr txBox="1"/>
      </xdr:nvSpPr>
      <xdr:spPr>
        <a:xfrm>
          <a:off x="8243208" y="1985192"/>
          <a:ext cx="5392238" cy="1137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n = </a:t>
          </a:r>
          <a:r>
            <a:rPr lang="el-GR" sz="2000" b="1" baseline="0">
              <a:solidFill>
                <a:srgbClr val="C00000"/>
              </a:solidFill>
              <a:latin typeface="Cambria" panose="02040503050406030204" pitchFamily="18" charset="0"/>
              <a:ea typeface="Cambria" panose="02040503050406030204" pitchFamily="18" charset="0"/>
            </a:rPr>
            <a:t>Π</a:t>
          </a:r>
          <a:r>
            <a:rPr lang="en-US" sz="2000" b="1" baseline="0">
              <a:solidFill>
                <a:srgbClr val="C00000"/>
              </a:solidFill>
              <a:latin typeface="Cambria" panose="02040503050406030204" pitchFamily="18" charset="0"/>
              <a:ea typeface="Cambria" panose="02040503050406030204" pitchFamily="18" charset="0"/>
            </a:rPr>
            <a:t> (1-</a:t>
          </a:r>
          <a:r>
            <a:rPr lang="el-GR" sz="2000" b="1" baseline="0">
              <a:solidFill>
                <a:srgbClr val="C00000"/>
              </a:solidFill>
              <a:latin typeface="Cambria" panose="02040503050406030204" pitchFamily="18" charset="0"/>
              <a:ea typeface="Cambria" panose="02040503050406030204" pitchFamily="18" charset="0"/>
            </a:rPr>
            <a:t>Π</a:t>
          </a:r>
          <a:r>
            <a:rPr lang="en-US" sz="2000" b="1" baseline="0">
              <a:solidFill>
                <a:srgbClr val="C00000"/>
              </a:solidFill>
              <a:latin typeface="Cambria" panose="02040503050406030204" pitchFamily="18" charset="0"/>
              <a:ea typeface="Cambria" panose="02040503050406030204" pitchFamily="18" charset="0"/>
            </a:rPr>
            <a:t>)*(z/E)^2</a:t>
          </a:r>
        </a:p>
        <a:p>
          <a:endParaRPr lang="en-US" sz="2000" b="1" baseline="0">
            <a:solidFill>
              <a:srgbClr val="C00000"/>
            </a:solidFill>
            <a:latin typeface="Cambria" panose="02040503050406030204" pitchFamily="18" charset="0"/>
            <a:ea typeface="Cambria" panose="02040503050406030204" pitchFamily="18" charset="0"/>
          </a:endParaRPr>
        </a:p>
        <a:p>
          <a:r>
            <a:rPr lang="en-US" sz="2000" b="1" baseline="0">
              <a:solidFill>
                <a:srgbClr val="C00000"/>
              </a:solidFill>
              <a:latin typeface="Cambria" panose="02040503050406030204" pitchFamily="18" charset="0"/>
              <a:ea typeface="Cambria" panose="02040503050406030204" pitchFamily="18" charset="0"/>
            </a:rPr>
            <a:t>n = (0.5)*(1-0.5)(1.645/0.1)^2</a:t>
          </a:r>
          <a:endParaRPr lang="en-US" sz="2000" b="1" baseline="0">
            <a:solidFill>
              <a:srgbClr val="C00000"/>
            </a:solidFill>
            <a:latin typeface="Lucida Bright" panose="02040602050505020304" pitchFamily="18" charset="0"/>
          </a:endParaRPr>
        </a:p>
      </xdr:txBody>
    </xdr:sp>
    <xdr:clientData/>
  </xdr:twoCellAnchor>
  <xdr:twoCellAnchor editAs="oneCell">
    <xdr:from>
      <xdr:col>9</xdr:col>
      <xdr:colOff>781050</xdr:colOff>
      <xdr:row>22</xdr:row>
      <xdr:rowOff>171450</xdr:rowOff>
    </xdr:from>
    <xdr:to>
      <xdr:col>16</xdr:col>
      <xdr:colOff>464820</xdr:colOff>
      <xdr:row>35</xdr:row>
      <xdr:rowOff>285750</xdr:rowOff>
    </xdr:to>
    <xdr:pic>
      <xdr:nvPicPr>
        <xdr:cNvPr id="19" name="Picture 18" descr="Normal Distributions (Bell Curve): Definition, Word Problems - Statistics  How To">
          <a:extLst>
            <a:ext uri="{FF2B5EF4-FFF2-40B4-BE49-F238E27FC236}">
              <a16:creationId xmlns:a16="http://schemas.microsoft.com/office/drawing/2014/main" id="{B7097FE2-BF5F-49DC-A8BF-29B5D7A696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86850" y="4408170"/>
          <a:ext cx="501015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209550</xdr:colOff>
      <xdr:row>33</xdr:row>
      <xdr:rowOff>114300</xdr:rowOff>
    </xdr:from>
    <xdr:to>
      <xdr:col>11</xdr:col>
      <xdr:colOff>219075</xdr:colOff>
      <xdr:row>35</xdr:row>
      <xdr:rowOff>190500</xdr:rowOff>
    </xdr:to>
    <xdr:cxnSp macro="">
      <xdr:nvCxnSpPr>
        <xdr:cNvPr id="20" name="Straight Connector 19">
          <a:extLst>
            <a:ext uri="{FF2B5EF4-FFF2-40B4-BE49-F238E27FC236}">
              <a16:creationId xmlns:a16="http://schemas.microsoft.com/office/drawing/2014/main" id="{5A91BB30-71F1-4856-B804-DE40C815F6F9}"/>
            </a:ext>
          </a:extLst>
        </xdr:cNvPr>
        <xdr:cNvCxnSpPr/>
      </xdr:nvCxnSpPr>
      <xdr:spPr>
        <a:xfrm flipH="1">
          <a:off x="10077450" y="6583680"/>
          <a:ext cx="9525" cy="6400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33</xdr:row>
      <xdr:rowOff>114300</xdr:rowOff>
    </xdr:from>
    <xdr:to>
      <xdr:col>14</xdr:col>
      <xdr:colOff>95250</xdr:colOff>
      <xdr:row>35</xdr:row>
      <xdr:rowOff>190500</xdr:rowOff>
    </xdr:to>
    <xdr:cxnSp macro="">
      <xdr:nvCxnSpPr>
        <xdr:cNvPr id="21" name="Straight Connector 20">
          <a:extLst>
            <a:ext uri="{FF2B5EF4-FFF2-40B4-BE49-F238E27FC236}">
              <a16:creationId xmlns:a16="http://schemas.microsoft.com/office/drawing/2014/main" id="{5A36210A-166A-4F18-8B04-05954E4E6E1E}"/>
            </a:ext>
          </a:extLst>
        </xdr:cNvPr>
        <xdr:cNvCxnSpPr/>
      </xdr:nvCxnSpPr>
      <xdr:spPr>
        <a:xfrm flipH="1">
          <a:off x="13176885" y="6583680"/>
          <a:ext cx="9525" cy="6400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95248</xdr:colOff>
      <xdr:row>35</xdr:row>
      <xdr:rowOff>304800</xdr:rowOff>
    </xdr:from>
    <xdr:to>
      <xdr:col>11</xdr:col>
      <xdr:colOff>962024</xdr:colOff>
      <xdr:row>37</xdr:row>
      <xdr:rowOff>9525</xdr:rowOff>
    </xdr:to>
    <xdr:sp macro="" textlink="">
      <xdr:nvSpPr>
        <xdr:cNvPr id="22" name="Rectangle 21">
          <a:extLst>
            <a:ext uri="{FF2B5EF4-FFF2-40B4-BE49-F238E27FC236}">
              <a16:creationId xmlns:a16="http://schemas.microsoft.com/office/drawing/2014/main" id="{AB783542-9468-4472-9B32-3F3BA705C604}"/>
            </a:ext>
          </a:extLst>
        </xdr:cNvPr>
        <xdr:cNvSpPr/>
      </xdr:nvSpPr>
      <xdr:spPr>
        <a:xfrm>
          <a:off x="9648823" y="7286625"/>
          <a:ext cx="1200151"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latin typeface="Lucida Bright" panose="02040602050505020304" pitchFamily="18" charset="0"/>
            </a:rPr>
            <a:t>z = -1.645</a:t>
          </a:r>
        </a:p>
      </xdr:txBody>
    </xdr:sp>
    <xdr:clientData/>
  </xdr:twoCellAnchor>
  <xdr:twoCellAnchor>
    <xdr:from>
      <xdr:col>13</xdr:col>
      <xdr:colOff>552451</xdr:colOff>
      <xdr:row>36</xdr:row>
      <xdr:rowOff>9525</xdr:rowOff>
    </xdr:from>
    <xdr:to>
      <xdr:col>15</xdr:col>
      <xdr:colOff>142876</xdr:colOff>
      <xdr:row>37</xdr:row>
      <xdr:rowOff>38100</xdr:rowOff>
    </xdr:to>
    <xdr:sp macro="" textlink="">
      <xdr:nvSpPr>
        <xdr:cNvPr id="23" name="Rectangle 22">
          <a:extLst>
            <a:ext uri="{FF2B5EF4-FFF2-40B4-BE49-F238E27FC236}">
              <a16:creationId xmlns:a16="http://schemas.microsoft.com/office/drawing/2014/main" id="{2D3FD788-E7D4-4D19-810E-69212ECD8515}"/>
            </a:ext>
          </a:extLst>
        </xdr:cNvPr>
        <xdr:cNvSpPr/>
      </xdr:nvSpPr>
      <xdr:spPr>
        <a:xfrm>
          <a:off x="12525376" y="7315200"/>
          <a:ext cx="1047750"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latin typeface="Lucida Bright" panose="02040602050505020304" pitchFamily="18" charset="0"/>
            </a:rPr>
            <a:t>z = 1.645</a:t>
          </a:r>
        </a:p>
      </xdr:txBody>
    </xdr:sp>
    <xdr:clientData/>
  </xdr:twoCellAnchor>
  <xdr:twoCellAnchor>
    <xdr:from>
      <xdr:col>11</xdr:col>
      <xdr:colOff>171450</xdr:colOff>
      <xdr:row>33</xdr:row>
      <xdr:rowOff>161925</xdr:rowOff>
    </xdr:from>
    <xdr:to>
      <xdr:col>14</xdr:col>
      <xdr:colOff>95250</xdr:colOff>
      <xdr:row>33</xdr:row>
      <xdr:rowOff>200025</xdr:rowOff>
    </xdr:to>
    <xdr:cxnSp macro="">
      <xdr:nvCxnSpPr>
        <xdr:cNvPr id="24" name="Straight Arrow Connector 23">
          <a:extLst>
            <a:ext uri="{FF2B5EF4-FFF2-40B4-BE49-F238E27FC236}">
              <a16:creationId xmlns:a16="http://schemas.microsoft.com/office/drawing/2014/main" id="{8326C734-4CC2-4367-97FE-00AE2C006581}"/>
            </a:ext>
          </a:extLst>
        </xdr:cNvPr>
        <xdr:cNvCxnSpPr/>
      </xdr:nvCxnSpPr>
      <xdr:spPr>
        <a:xfrm>
          <a:off x="10039350" y="6631305"/>
          <a:ext cx="3147060" cy="38100"/>
        </a:xfrm>
        <a:prstGeom prst="straightConnector1">
          <a:avLst/>
        </a:prstGeom>
        <a:ln>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257174</xdr:colOff>
      <xdr:row>33</xdr:row>
      <xdr:rowOff>9525</xdr:rowOff>
    </xdr:from>
    <xdr:to>
      <xdr:col>13</xdr:col>
      <xdr:colOff>95251</xdr:colOff>
      <xdr:row>34</xdr:row>
      <xdr:rowOff>28575</xdr:rowOff>
    </xdr:to>
    <xdr:sp macro="" textlink="">
      <xdr:nvSpPr>
        <xdr:cNvPr id="25" name="Rectangle 24">
          <a:extLst>
            <a:ext uri="{FF2B5EF4-FFF2-40B4-BE49-F238E27FC236}">
              <a16:creationId xmlns:a16="http://schemas.microsoft.com/office/drawing/2014/main" id="{437D2BED-1B4E-4A30-A12D-6FE9AD89DC62}"/>
            </a:ext>
          </a:extLst>
        </xdr:cNvPr>
        <xdr:cNvSpPr/>
      </xdr:nvSpPr>
      <xdr:spPr>
        <a:xfrm>
          <a:off x="11130914" y="6478905"/>
          <a:ext cx="912497" cy="3162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90%</a:t>
          </a:r>
        </a:p>
      </xdr:txBody>
    </xdr:sp>
    <xdr:clientData/>
  </xdr:twoCellAnchor>
  <xdr:twoCellAnchor>
    <xdr:from>
      <xdr:col>9</xdr:col>
      <xdr:colOff>790574</xdr:colOff>
      <xdr:row>34</xdr:row>
      <xdr:rowOff>19050</xdr:rowOff>
    </xdr:from>
    <xdr:to>
      <xdr:col>11</xdr:col>
      <xdr:colOff>142876</xdr:colOff>
      <xdr:row>35</xdr:row>
      <xdr:rowOff>66675</xdr:rowOff>
    </xdr:to>
    <xdr:sp macro="" textlink="">
      <xdr:nvSpPr>
        <xdr:cNvPr id="26" name="Rectangle 25">
          <a:extLst>
            <a:ext uri="{FF2B5EF4-FFF2-40B4-BE49-F238E27FC236}">
              <a16:creationId xmlns:a16="http://schemas.microsoft.com/office/drawing/2014/main" id="{0EC2C08E-E4B9-490F-82CA-EAADCA8A9D92}"/>
            </a:ext>
          </a:extLst>
        </xdr:cNvPr>
        <xdr:cNvSpPr/>
      </xdr:nvSpPr>
      <xdr:spPr>
        <a:xfrm>
          <a:off x="9096374" y="6785610"/>
          <a:ext cx="914402"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5%</a:t>
          </a:r>
        </a:p>
      </xdr:txBody>
    </xdr:sp>
    <xdr:clientData/>
  </xdr:twoCellAnchor>
  <xdr:twoCellAnchor>
    <xdr:from>
      <xdr:col>13</xdr:col>
      <xdr:colOff>781049</xdr:colOff>
      <xdr:row>34</xdr:row>
      <xdr:rowOff>9525</xdr:rowOff>
    </xdr:from>
    <xdr:to>
      <xdr:col>15</xdr:col>
      <xdr:colOff>238126</xdr:colOff>
      <xdr:row>35</xdr:row>
      <xdr:rowOff>57150</xdr:rowOff>
    </xdr:to>
    <xdr:sp macro="" textlink="">
      <xdr:nvSpPr>
        <xdr:cNvPr id="27" name="Rectangle 26">
          <a:extLst>
            <a:ext uri="{FF2B5EF4-FFF2-40B4-BE49-F238E27FC236}">
              <a16:creationId xmlns:a16="http://schemas.microsoft.com/office/drawing/2014/main" id="{21899FDC-390B-49BB-900A-CB8DF80C3B74}"/>
            </a:ext>
          </a:extLst>
        </xdr:cNvPr>
        <xdr:cNvSpPr/>
      </xdr:nvSpPr>
      <xdr:spPr>
        <a:xfrm>
          <a:off x="12729209" y="6776085"/>
          <a:ext cx="904877"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5%</a:t>
          </a:r>
        </a:p>
      </xdr:txBody>
    </xdr:sp>
    <xdr:clientData/>
  </xdr:twoCellAnchor>
  <xdr:twoCellAnchor>
    <xdr:from>
      <xdr:col>0</xdr:col>
      <xdr:colOff>404132</xdr:colOff>
      <xdr:row>28</xdr:row>
      <xdr:rowOff>156391</xdr:rowOff>
    </xdr:from>
    <xdr:to>
      <xdr:col>7</xdr:col>
      <xdr:colOff>893990</xdr:colOff>
      <xdr:row>41</xdr:row>
      <xdr:rowOff>66675</xdr:rowOff>
    </xdr:to>
    <xdr:sp macro="" textlink="">
      <xdr:nvSpPr>
        <xdr:cNvPr id="28" name="TextBox 27">
          <a:extLst>
            <a:ext uri="{FF2B5EF4-FFF2-40B4-BE49-F238E27FC236}">
              <a16:creationId xmlns:a16="http://schemas.microsoft.com/office/drawing/2014/main" id="{1A8A2C1C-3664-4EB4-A3F2-CF501189E1F2}"/>
            </a:ext>
          </a:extLst>
        </xdr:cNvPr>
        <xdr:cNvSpPr txBox="1"/>
      </xdr:nvSpPr>
      <xdr:spPr>
        <a:xfrm>
          <a:off x="404132" y="5452291"/>
          <a:ext cx="6785883" cy="32345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rPr>
            <a:t>Since the estimate of the population proportion is not available, we use </a:t>
          </a:r>
          <a:r>
            <a:rPr lang="el-GR" sz="1800" baseline="0">
              <a:solidFill>
                <a:schemeClr val="tx1"/>
              </a:solidFill>
              <a:latin typeface="Cambria" panose="02040503050406030204" pitchFamily="18" charset="0"/>
              <a:ea typeface="Cambria" panose="02040503050406030204" pitchFamily="18" charset="0"/>
            </a:rPr>
            <a:t>Π</a:t>
          </a:r>
          <a:r>
            <a:rPr lang="en-US" sz="1800" baseline="0">
              <a:solidFill>
                <a:schemeClr val="tx1"/>
              </a:solidFill>
              <a:latin typeface="Lucida Bright" panose="02040602050505020304" pitchFamily="18" charset="0"/>
              <a:ea typeface="Cambria" panose="02040503050406030204" pitchFamily="18" charset="0"/>
            </a:rPr>
            <a:t>=0.5</a:t>
          </a:r>
          <a:endParaRPr lang="en-US" sz="1800" baseline="0">
            <a:solidFill>
              <a:schemeClr val="tx1"/>
            </a:solidFill>
            <a:latin typeface="Lucida Bright" panose="02040602050505020304" pitchFamily="18" charset="0"/>
          </a:endParaRPr>
        </a:p>
      </xdr:txBody>
    </xdr:sp>
    <xdr:clientData/>
  </xdr:twoCellAnchor>
  <xdr:twoCellAnchor>
    <xdr:from>
      <xdr:col>16</xdr:col>
      <xdr:colOff>285750</xdr:colOff>
      <xdr:row>17</xdr:row>
      <xdr:rowOff>66675</xdr:rowOff>
    </xdr:from>
    <xdr:to>
      <xdr:col>17</xdr:col>
      <xdr:colOff>190500</xdr:colOff>
      <xdr:row>20</xdr:row>
      <xdr:rowOff>152400</xdr:rowOff>
    </xdr:to>
    <xdr:sp macro="" textlink="">
      <xdr:nvSpPr>
        <xdr:cNvPr id="29" name="TextBox 28">
          <a:extLst>
            <a:ext uri="{FF2B5EF4-FFF2-40B4-BE49-F238E27FC236}">
              <a16:creationId xmlns:a16="http://schemas.microsoft.com/office/drawing/2014/main" id="{CADA6004-9958-4A41-9AFE-E44137A9B802}"/>
            </a:ext>
          </a:extLst>
        </xdr:cNvPr>
        <xdr:cNvSpPr txBox="1"/>
      </xdr:nvSpPr>
      <xdr:spPr>
        <a:xfrm>
          <a:off x="13944600" y="3143250"/>
          <a:ext cx="1323975"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rgbClr val="C00000"/>
              </a:solidFill>
              <a:latin typeface="Lucida Bright" panose="02040602050505020304" pitchFamily="18" charset="0"/>
            </a:rPr>
            <a:t>n = 68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216899</xdr:colOff>
      <xdr:row>1</xdr:row>
      <xdr:rowOff>38552</xdr:rowOff>
    </xdr:from>
    <xdr:to>
      <xdr:col>26</xdr:col>
      <xdr:colOff>374741</xdr:colOff>
      <xdr:row>7</xdr:row>
      <xdr:rowOff>31750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306799" y="216352"/>
          <a:ext cx="8247742" cy="10599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a:t>
          </a:r>
          <a:r>
            <a:rPr lang="en-US" sz="4000" b="1" baseline="0">
              <a:solidFill>
                <a:schemeClr val="accent3">
                  <a:lumMod val="50000"/>
                </a:schemeClr>
              </a:solidFill>
              <a:latin typeface="Lucida Bright" panose="02040602050505020304" pitchFamily="18" charset="0"/>
            </a:rPr>
            <a:t>Exam 1 Pretest  - Problems  </a:t>
          </a:r>
          <a:endParaRPr lang="en-US" sz="4000">
            <a:solidFill>
              <a:schemeClr val="accent3">
                <a:lumMod val="50000"/>
              </a:schemeClr>
            </a:solidFill>
            <a:latin typeface="Lucida Bright" panose="02040602050505020304" pitchFamily="18" charset="0"/>
          </a:endParaRPr>
        </a:p>
      </xdr:txBody>
    </xdr:sp>
    <xdr:clientData/>
  </xdr:twoCellAnchor>
  <xdr:twoCellAnchor>
    <xdr:from>
      <xdr:col>9</xdr:col>
      <xdr:colOff>532675</xdr:colOff>
      <xdr:row>10</xdr:row>
      <xdr:rowOff>56513</xdr:rowOff>
    </xdr:from>
    <xdr:to>
      <xdr:col>15</xdr:col>
      <xdr:colOff>368301</xdr:colOff>
      <xdr:row>15</xdr:row>
      <xdr:rowOff>34742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266475" y="1834513"/>
          <a:ext cx="3569426" cy="8672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539297</xdr:colOff>
      <xdr:row>17</xdr:row>
      <xdr:rowOff>14061</xdr:rowOff>
    </xdr:from>
    <xdr:to>
      <xdr:col>15</xdr:col>
      <xdr:colOff>330201</xdr:colOff>
      <xdr:row>21</xdr:row>
      <xdr:rowOff>128360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4273097" y="3036661"/>
          <a:ext cx="3524704" cy="825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507093</xdr:colOff>
      <xdr:row>23</xdr:row>
      <xdr:rowOff>120650</xdr:rowOff>
    </xdr:from>
    <xdr:to>
      <xdr:col>15</xdr:col>
      <xdr:colOff>355601</xdr:colOff>
      <xdr:row>28</xdr:row>
      <xdr:rowOff>39006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4240893" y="4210050"/>
          <a:ext cx="3582308" cy="807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512535</xdr:colOff>
      <xdr:row>30</xdr:row>
      <xdr:rowOff>43543</xdr:rowOff>
    </xdr:from>
    <xdr:to>
      <xdr:col>15</xdr:col>
      <xdr:colOff>317500</xdr:colOff>
      <xdr:row>34</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4246335" y="5377543"/>
          <a:ext cx="3538765" cy="8200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498925</xdr:colOff>
      <xdr:row>36</xdr:row>
      <xdr:rowOff>155122</xdr:rowOff>
    </xdr:from>
    <xdr:to>
      <xdr:col>15</xdr:col>
      <xdr:colOff>304800</xdr:colOff>
      <xdr:row>41</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4232725" y="6555922"/>
          <a:ext cx="3539675" cy="8236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180972</xdr:colOff>
      <xdr:row>29</xdr:row>
      <xdr:rowOff>130175</xdr:rowOff>
    </xdr:from>
    <xdr:to>
      <xdr:col>22</xdr:col>
      <xdr:colOff>380999</xdr:colOff>
      <xdr:row>34</xdr:row>
      <xdr:rowOff>48532</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8893172" y="5286375"/>
          <a:ext cx="3311527" cy="807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38100</xdr:colOff>
      <xdr:row>10</xdr:row>
      <xdr:rowOff>103412</xdr:rowOff>
    </xdr:from>
    <xdr:to>
      <xdr:col>22</xdr:col>
      <xdr:colOff>406400</xdr:colOff>
      <xdr:row>15</xdr:row>
      <xdr:rowOff>29025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8750300" y="1881412"/>
          <a:ext cx="3479800" cy="8146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72115</xdr:colOff>
      <xdr:row>16</xdr:row>
      <xdr:rowOff>173263</xdr:rowOff>
    </xdr:from>
    <xdr:to>
      <xdr:col>22</xdr:col>
      <xdr:colOff>381000</xdr:colOff>
      <xdr:row>21</xdr:row>
      <xdr:rowOff>86176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8784315" y="3018063"/>
          <a:ext cx="3420385" cy="8019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0</xdr:col>
      <xdr:colOff>331107</xdr:colOff>
      <xdr:row>2</xdr:row>
      <xdr:rowOff>87086</xdr:rowOff>
    </xdr:from>
    <xdr:to>
      <xdr:col>3</xdr:col>
      <xdr:colOff>307975</xdr:colOff>
      <xdr:row>8</xdr:row>
      <xdr:rowOff>177165</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331107" y="442686"/>
          <a:ext cx="1843768" cy="11568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17</xdr:col>
      <xdr:colOff>144689</xdr:colOff>
      <xdr:row>23</xdr:row>
      <xdr:rowOff>81645</xdr:rowOff>
    </xdr:from>
    <xdr:to>
      <xdr:col>22</xdr:col>
      <xdr:colOff>406400</xdr:colOff>
      <xdr:row>28</xdr:row>
      <xdr:rowOff>7258</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8856889" y="4171045"/>
          <a:ext cx="3373211" cy="8146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39</xdr:col>
      <xdr:colOff>472349</xdr:colOff>
      <xdr:row>0</xdr:row>
      <xdr:rowOff>0</xdr:rowOff>
    </xdr:from>
    <xdr:to>
      <xdr:col>47</xdr:col>
      <xdr:colOff>94071</xdr:colOff>
      <xdr:row>0</xdr:row>
      <xdr:rowOff>0</xdr:rowOff>
    </xdr:to>
    <xdr:sp macro="" textlink="">
      <xdr:nvSpPr>
        <xdr:cNvPr id="14" name="Rounded Rectangle 16">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17</xdr:col>
      <xdr:colOff>200025</xdr:colOff>
      <xdr:row>36</xdr:row>
      <xdr:rowOff>111125</xdr:rowOff>
    </xdr:from>
    <xdr:to>
      <xdr:col>22</xdr:col>
      <xdr:colOff>269875</xdr:colOff>
      <xdr:row>41</xdr:row>
      <xdr:rowOff>18958</xdr:rowOff>
    </xdr:to>
    <xdr:sp macro="" textlink="">
      <xdr:nvSpPr>
        <xdr:cNvPr id="17" name="Rounded Rectangle 13">
          <a:hlinkClick xmlns:r="http://schemas.openxmlformats.org/officeDocument/2006/relationships" r:id="rId12"/>
          <a:extLst>
            <a:ext uri="{FF2B5EF4-FFF2-40B4-BE49-F238E27FC236}">
              <a16:creationId xmlns:a16="http://schemas.microsoft.com/office/drawing/2014/main" id="{245FDC91-5ECB-482A-AB69-C21A0CF7DA51}"/>
            </a:ext>
          </a:extLst>
        </xdr:cNvPr>
        <xdr:cNvSpPr/>
      </xdr:nvSpPr>
      <xdr:spPr>
        <a:xfrm>
          <a:off x="10455275" y="6969125"/>
          <a:ext cx="3086100" cy="860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314325</xdr:colOff>
      <xdr:row>10</xdr:row>
      <xdr:rowOff>60325</xdr:rowOff>
    </xdr:from>
    <xdr:to>
      <xdr:col>28</xdr:col>
      <xdr:colOff>390525</xdr:colOff>
      <xdr:row>14</xdr:row>
      <xdr:rowOff>171358</xdr:rowOff>
    </xdr:to>
    <xdr:sp macro="" textlink="">
      <xdr:nvSpPr>
        <xdr:cNvPr id="18" name="Rounded Rectangle 13">
          <a:hlinkClick xmlns:r="http://schemas.openxmlformats.org/officeDocument/2006/relationships" r:id="rId13"/>
          <a:extLst>
            <a:ext uri="{FF2B5EF4-FFF2-40B4-BE49-F238E27FC236}">
              <a16:creationId xmlns:a16="http://schemas.microsoft.com/office/drawing/2014/main" id="{978B6321-329E-4985-971A-301CDB987A6B}"/>
            </a:ext>
          </a:extLst>
        </xdr:cNvPr>
        <xdr:cNvSpPr/>
      </xdr:nvSpPr>
      <xdr:spPr>
        <a:xfrm>
          <a:off x="14189075" y="1965325"/>
          <a:ext cx="3092450"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431800</xdr:colOff>
      <xdr:row>16</xdr:row>
      <xdr:rowOff>79375</xdr:rowOff>
    </xdr:from>
    <xdr:to>
      <xdr:col>28</xdr:col>
      <xdr:colOff>381000</xdr:colOff>
      <xdr:row>20</xdr:row>
      <xdr:rowOff>177708</xdr:rowOff>
    </xdr:to>
    <xdr:sp macro="" textlink="">
      <xdr:nvSpPr>
        <xdr:cNvPr id="22" name="Rounded Rectangle 13">
          <a:hlinkClick xmlns:r="http://schemas.openxmlformats.org/officeDocument/2006/relationships" r:id="rId14"/>
          <a:extLst>
            <a:ext uri="{FF2B5EF4-FFF2-40B4-BE49-F238E27FC236}">
              <a16:creationId xmlns:a16="http://schemas.microsoft.com/office/drawing/2014/main" id="{011DAF86-8750-412B-93AE-3926459AA097}"/>
            </a:ext>
          </a:extLst>
        </xdr:cNvPr>
        <xdr:cNvSpPr/>
      </xdr:nvSpPr>
      <xdr:spPr>
        <a:xfrm>
          <a:off x="14306550" y="3127375"/>
          <a:ext cx="2965450" cy="860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18</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23</xdr:col>
      <xdr:colOff>292100</xdr:colOff>
      <xdr:row>23</xdr:row>
      <xdr:rowOff>15875</xdr:rowOff>
    </xdr:from>
    <xdr:to>
      <xdr:col>28</xdr:col>
      <xdr:colOff>349250</xdr:colOff>
      <xdr:row>27</xdr:row>
      <xdr:rowOff>114208</xdr:rowOff>
    </xdr:to>
    <xdr:sp macro="" textlink="">
      <xdr:nvSpPr>
        <xdr:cNvPr id="23" name="Rounded Rectangle 13">
          <a:hlinkClick xmlns:r="http://schemas.openxmlformats.org/officeDocument/2006/relationships" r:id="rId15"/>
          <a:extLst>
            <a:ext uri="{FF2B5EF4-FFF2-40B4-BE49-F238E27FC236}">
              <a16:creationId xmlns:a16="http://schemas.microsoft.com/office/drawing/2014/main" id="{E9653187-EE55-44C0-8F29-3BA42A181E59}"/>
            </a:ext>
          </a:extLst>
        </xdr:cNvPr>
        <xdr:cNvSpPr/>
      </xdr:nvSpPr>
      <xdr:spPr>
        <a:xfrm>
          <a:off x="14166850" y="4397375"/>
          <a:ext cx="3073400" cy="8603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19</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82733</xdr:colOff>
      <xdr:row>1</xdr:row>
      <xdr:rowOff>124097</xdr:rowOff>
    </xdr:from>
    <xdr:to>
      <xdr:col>9</xdr:col>
      <xdr:colOff>247651</xdr:colOff>
      <xdr:row>6</xdr:row>
      <xdr:rowOff>111579</xdr:rowOff>
    </xdr:to>
    <xdr:sp macro="" textlink="">
      <xdr:nvSpPr>
        <xdr:cNvPr id="2" name="Rounded Rectangle 1">
          <a:extLst>
            <a:ext uri="{FF2B5EF4-FFF2-40B4-BE49-F238E27FC236}">
              <a16:creationId xmlns:a16="http://schemas.microsoft.com/office/drawing/2014/main" id="{FCB9B091-4F7A-40B6-83E7-CB6E6D31CEA1}"/>
            </a:ext>
          </a:extLst>
        </xdr:cNvPr>
        <xdr:cNvSpPr/>
      </xdr:nvSpPr>
      <xdr:spPr>
        <a:xfrm>
          <a:off x="2616383" y="305072"/>
          <a:ext cx="5956118" cy="8923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27</xdr:row>
      <xdr:rowOff>28575</xdr:rowOff>
    </xdr:to>
    <xdr:sp macro="" textlink="">
      <xdr:nvSpPr>
        <xdr:cNvPr id="3" name="TextBox 2">
          <a:extLst>
            <a:ext uri="{FF2B5EF4-FFF2-40B4-BE49-F238E27FC236}">
              <a16:creationId xmlns:a16="http://schemas.microsoft.com/office/drawing/2014/main" id="{BE6FE7BB-EB61-4E6C-A418-10717D017830}"/>
            </a:ext>
          </a:extLst>
        </xdr:cNvPr>
        <xdr:cNvSpPr txBox="1"/>
      </xdr:nvSpPr>
      <xdr:spPr>
        <a:xfrm>
          <a:off x="394607" y="1928041"/>
          <a:ext cx="6768738" cy="32592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Lind 279</a:t>
          </a:r>
        </a:p>
        <a:p>
          <a:r>
            <a:rPr lang="en-US" sz="1800" baseline="0">
              <a:solidFill>
                <a:schemeClr val="tx1"/>
              </a:solidFill>
              <a:latin typeface="Lucida Bright" panose="02040602050505020304" pitchFamily="18" charset="0"/>
            </a:rPr>
            <a:t>Sample Size Calculations for</a:t>
          </a:r>
          <a:r>
            <a:rPr lang="en-US" sz="1800" b="1" baseline="0">
              <a:solidFill>
                <a:srgbClr val="002060"/>
              </a:solidFill>
              <a:latin typeface="Lucida Bright" panose="02040602050505020304" pitchFamily="18" charset="0"/>
            </a:rPr>
            <a:t> estimating </a:t>
          </a:r>
          <a:r>
            <a:rPr lang="en-US" sz="1800" baseline="0">
              <a:solidFill>
                <a:schemeClr val="tx1"/>
              </a:solidFill>
              <a:latin typeface="Lucida Bright" panose="02040602050505020304" pitchFamily="18" charset="0"/>
            </a:rPr>
            <a:t>the population mean.</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Givens:</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n </a:t>
          </a:r>
          <a:r>
            <a:rPr lang="en-US" sz="1800" baseline="0">
              <a:solidFill>
                <a:schemeClr val="tx1"/>
              </a:solidFill>
              <a:latin typeface="Lucida Bright" panose="02040602050505020304" pitchFamily="18" charset="0"/>
            </a:rPr>
            <a:t>is the size of the sample =  to be calculated</a:t>
          </a:r>
        </a:p>
        <a:p>
          <a:r>
            <a:rPr lang="en-US" sz="1800" b="1" baseline="0">
              <a:solidFill>
                <a:schemeClr val="tx1"/>
              </a:solidFill>
              <a:latin typeface="Lucida Bright" panose="02040602050505020304" pitchFamily="18" charset="0"/>
            </a:rPr>
            <a:t>z</a:t>
          </a:r>
          <a:r>
            <a:rPr lang="en-US" sz="1800" baseline="0">
              <a:solidFill>
                <a:schemeClr val="tx1"/>
              </a:solidFill>
              <a:latin typeface="Lucida Bright" panose="02040602050505020304" pitchFamily="18" charset="0"/>
            </a:rPr>
            <a:t> is the standard normal value corresponding to the desired level of confidence of 95%</a:t>
          </a:r>
        </a:p>
        <a:p>
          <a:r>
            <a:rPr lang="en-US" sz="1800" baseline="0">
              <a:solidFill>
                <a:schemeClr val="tx1"/>
              </a:solidFill>
              <a:latin typeface="Lucida Bright" panose="02040602050505020304" pitchFamily="18" charset="0"/>
              <a:ea typeface="Cambria" panose="02040503050406030204" pitchFamily="18" charset="0"/>
            </a:rPr>
            <a:t>𝞼 is the population standard deviation = $1,000</a:t>
          </a:r>
        </a:p>
        <a:p>
          <a:r>
            <a:rPr lang="en-US" sz="1800" b="1" baseline="0">
              <a:solidFill>
                <a:schemeClr val="tx1"/>
              </a:solidFill>
              <a:latin typeface="Lucida Bright" panose="02040602050505020304" pitchFamily="18" charset="0"/>
              <a:ea typeface="Cambria" panose="02040503050406030204" pitchFamily="18" charset="0"/>
            </a:rPr>
            <a:t>E </a:t>
          </a:r>
          <a:r>
            <a:rPr lang="en-US" sz="1800" baseline="0">
              <a:solidFill>
                <a:schemeClr val="tx1"/>
              </a:solidFill>
              <a:latin typeface="Lucida Bright" panose="02040602050505020304" pitchFamily="18" charset="0"/>
              <a:ea typeface="Cambria" panose="02040503050406030204" pitchFamily="18" charset="0"/>
            </a:rPr>
            <a:t>is the maximum allowable error = less than $100</a:t>
          </a:r>
          <a:endParaRPr lang="en-US" sz="18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xdr:txBody>
    </xdr:sp>
    <xdr:clientData/>
  </xdr:twoCellAnchor>
  <xdr:twoCellAnchor>
    <xdr:from>
      <xdr:col>1</xdr:col>
      <xdr:colOff>19324</xdr:colOff>
      <xdr:row>0</xdr:row>
      <xdr:rowOff>166824</xdr:rowOff>
    </xdr:from>
    <xdr:to>
      <xdr:col>2</xdr:col>
      <xdr:colOff>813435</xdr:colOff>
      <xdr:row>7</xdr:row>
      <xdr:rowOff>22860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F363539-3853-4AB2-885E-36EFAAE4487A}"/>
            </a:ext>
          </a:extLst>
        </xdr:cNvPr>
        <xdr:cNvSpPr/>
      </xdr:nvSpPr>
      <xdr:spPr>
        <a:xfrm>
          <a:off x="647974" y="166824"/>
          <a:ext cx="1432286" cy="112286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F5EDE949-EE01-4135-9A0D-5247AB6CDB6E}"/>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1238250</xdr:colOff>
      <xdr:row>28</xdr:row>
      <xdr:rowOff>114300</xdr:rowOff>
    </xdr:from>
    <xdr:to>
      <xdr:col>6</xdr:col>
      <xdr:colOff>514350</xdr:colOff>
      <xdr:row>33</xdr:row>
      <xdr:rowOff>57150</xdr:rowOff>
    </xdr:to>
    <xdr:sp macro="" textlink="">
      <xdr:nvSpPr>
        <xdr:cNvPr id="8" name="TextBox 7">
          <a:extLst>
            <a:ext uri="{FF2B5EF4-FFF2-40B4-BE49-F238E27FC236}">
              <a16:creationId xmlns:a16="http://schemas.microsoft.com/office/drawing/2014/main" id="{CFE7FF11-8385-480F-90C7-1F1CF0B380F2}"/>
            </a:ext>
          </a:extLst>
        </xdr:cNvPr>
        <xdr:cNvSpPr txBox="1"/>
      </xdr:nvSpPr>
      <xdr:spPr>
        <a:xfrm>
          <a:off x="2503170" y="5455920"/>
          <a:ext cx="3284220" cy="107061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1" baseline="0">
              <a:solidFill>
                <a:srgbClr val="C00000"/>
              </a:solidFill>
              <a:latin typeface="Lucida Bright" panose="02040602050505020304" pitchFamily="18" charset="0"/>
            </a:rPr>
            <a:t>Assume the </a:t>
          </a:r>
        </a:p>
        <a:p>
          <a:pPr algn="ctr"/>
          <a:r>
            <a:rPr lang="en-US" sz="2000" b="1" baseline="0">
              <a:solidFill>
                <a:srgbClr val="C00000"/>
              </a:solidFill>
              <a:latin typeface="Lucida Bright" panose="02040602050505020304" pitchFamily="18" charset="0"/>
            </a:rPr>
            <a:t>Population is Normal</a:t>
          </a:r>
        </a:p>
      </xdr:txBody>
    </xdr:sp>
    <xdr:clientData/>
  </xdr:twoCellAnchor>
  <xdr:twoCellAnchor>
    <xdr:from>
      <xdr:col>2</xdr:col>
      <xdr:colOff>1238250</xdr:colOff>
      <xdr:row>34</xdr:row>
      <xdr:rowOff>247650</xdr:rowOff>
    </xdr:from>
    <xdr:to>
      <xdr:col>6</xdr:col>
      <xdr:colOff>514350</xdr:colOff>
      <xdr:row>38</xdr:row>
      <xdr:rowOff>161925</xdr:rowOff>
    </xdr:to>
    <xdr:sp macro="" textlink="">
      <xdr:nvSpPr>
        <xdr:cNvPr id="9" name="TextBox 8">
          <a:extLst>
            <a:ext uri="{FF2B5EF4-FFF2-40B4-BE49-F238E27FC236}">
              <a16:creationId xmlns:a16="http://schemas.microsoft.com/office/drawing/2014/main" id="{225EFAA1-4B25-41C7-BF21-C43CFA9AAF38}"/>
            </a:ext>
          </a:extLst>
        </xdr:cNvPr>
        <xdr:cNvSpPr txBox="1"/>
      </xdr:nvSpPr>
      <xdr:spPr>
        <a:xfrm>
          <a:off x="2503170" y="7014210"/>
          <a:ext cx="3284220" cy="106489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1" baseline="0">
              <a:solidFill>
                <a:srgbClr val="C00000"/>
              </a:solidFill>
              <a:latin typeface="Lucida Bright" panose="02040602050505020304" pitchFamily="18" charset="0"/>
            </a:rPr>
            <a:t>Is the Population Standard Deviation Known?</a:t>
          </a:r>
        </a:p>
      </xdr:txBody>
    </xdr:sp>
    <xdr:clientData/>
  </xdr:twoCellAnchor>
  <xdr:twoCellAnchor>
    <xdr:from>
      <xdr:col>4</xdr:col>
      <xdr:colOff>885825</xdr:colOff>
      <xdr:row>33</xdr:row>
      <xdr:rowOff>57150</xdr:rowOff>
    </xdr:from>
    <xdr:to>
      <xdr:col>4</xdr:col>
      <xdr:colOff>885825</xdr:colOff>
      <xdr:row>34</xdr:row>
      <xdr:rowOff>247650</xdr:rowOff>
    </xdr:to>
    <xdr:cxnSp macro="">
      <xdr:nvCxnSpPr>
        <xdr:cNvPr id="10" name="Straight Arrow Connector 9">
          <a:extLst>
            <a:ext uri="{FF2B5EF4-FFF2-40B4-BE49-F238E27FC236}">
              <a16:creationId xmlns:a16="http://schemas.microsoft.com/office/drawing/2014/main" id="{120A715F-1D19-41B1-A3CE-C4A23647AB82}"/>
            </a:ext>
          </a:extLst>
        </xdr:cNvPr>
        <xdr:cNvCxnSpPr>
          <a:stCxn id="8" idx="2"/>
          <a:endCxn id="9" idx="0"/>
        </xdr:cNvCxnSpPr>
      </xdr:nvCxnSpPr>
      <xdr:spPr>
        <a:xfrm>
          <a:off x="4147185" y="6526530"/>
          <a:ext cx="0" cy="4876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276225</xdr:rowOff>
    </xdr:from>
    <xdr:to>
      <xdr:col>4</xdr:col>
      <xdr:colOff>704850</xdr:colOff>
      <xdr:row>43</xdr:row>
      <xdr:rowOff>85725</xdr:rowOff>
    </xdr:to>
    <xdr:sp macro="" textlink="">
      <xdr:nvSpPr>
        <xdr:cNvPr id="11" name="TextBox 10">
          <a:extLst>
            <a:ext uri="{FF2B5EF4-FFF2-40B4-BE49-F238E27FC236}">
              <a16:creationId xmlns:a16="http://schemas.microsoft.com/office/drawing/2014/main" id="{23D876EB-D245-49F3-925B-E0CFFEE54347}"/>
            </a:ext>
          </a:extLst>
        </xdr:cNvPr>
        <xdr:cNvSpPr txBox="1"/>
      </xdr:nvSpPr>
      <xdr:spPr>
        <a:xfrm>
          <a:off x="2529840" y="8665845"/>
          <a:ext cx="1436370" cy="67818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Yes</a:t>
          </a:r>
        </a:p>
      </xdr:txBody>
    </xdr:sp>
    <xdr:clientData/>
  </xdr:twoCellAnchor>
  <xdr:twoCellAnchor>
    <xdr:from>
      <xdr:col>4</xdr:col>
      <xdr:colOff>981075</xdr:colOff>
      <xdr:row>41</xdr:row>
      <xdr:rowOff>9525</xdr:rowOff>
    </xdr:from>
    <xdr:to>
      <xdr:col>6</xdr:col>
      <xdr:colOff>400050</xdr:colOff>
      <xdr:row>43</xdr:row>
      <xdr:rowOff>104775</xdr:rowOff>
    </xdr:to>
    <xdr:sp macro="" textlink="">
      <xdr:nvSpPr>
        <xdr:cNvPr id="12" name="TextBox 11">
          <a:extLst>
            <a:ext uri="{FF2B5EF4-FFF2-40B4-BE49-F238E27FC236}">
              <a16:creationId xmlns:a16="http://schemas.microsoft.com/office/drawing/2014/main" id="{6C7FB23D-F15D-4A94-8095-9B003E18290B}"/>
            </a:ext>
          </a:extLst>
        </xdr:cNvPr>
        <xdr:cNvSpPr txBox="1"/>
      </xdr:nvSpPr>
      <xdr:spPr>
        <a:xfrm>
          <a:off x="4242435" y="8688705"/>
          <a:ext cx="1430655" cy="6743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No</a:t>
          </a:r>
        </a:p>
      </xdr:txBody>
    </xdr:sp>
    <xdr:clientData/>
  </xdr:twoCellAnchor>
  <xdr:twoCellAnchor>
    <xdr:from>
      <xdr:col>3</xdr:col>
      <xdr:colOff>719138</xdr:colOff>
      <xdr:row>38</xdr:row>
      <xdr:rowOff>161925</xdr:rowOff>
    </xdr:from>
    <xdr:to>
      <xdr:col>3</xdr:col>
      <xdr:colOff>723900</xdr:colOff>
      <xdr:row>40</xdr:row>
      <xdr:rowOff>276225</xdr:rowOff>
    </xdr:to>
    <xdr:cxnSp macro="">
      <xdr:nvCxnSpPr>
        <xdr:cNvPr id="13" name="Straight Arrow Connector 12">
          <a:extLst>
            <a:ext uri="{FF2B5EF4-FFF2-40B4-BE49-F238E27FC236}">
              <a16:creationId xmlns:a16="http://schemas.microsoft.com/office/drawing/2014/main" id="{1230A14F-D246-41A1-AE17-BC75AD621496}"/>
            </a:ext>
          </a:extLst>
        </xdr:cNvPr>
        <xdr:cNvCxnSpPr>
          <a:endCxn id="11" idx="0"/>
        </xdr:cNvCxnSpPr>
      </xdr:nvCxnSpPr>
      <xdr:spPr>
        <a:xfrm flipH="1">
          <a:off x="3248978" y="8079105"/>
          <a:ext cx="4762" cy="586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709613</xdr:colOff>
      <xdr:row>39</xdr:row>
      <xdr:rowOff>19050</xdr:rowOff>
    </xdr:from>
    <xdr:to>
      <xdr:col>5</xdr:col>
      <xdr:colOff>714375</xdr:colOff>
      <xdr:row>41</xdr:row>
      <xdr:rowOff>28575</xdr:rowOff>
    </xdr:to>
    <xdr:cxnSp macro="">
      <xdr:nvCxnSpPr>
        <xdr:cNvPr id="14" name="Straight Arrow Connector 13">
          <a:extLst>
            <a:ext uri="{FF2B5EF4-FFF2-40B4-BE49-F238E27FC236}">
              <a16:creationId xmlns:a16="http://schemas.microsoft.com/office/drawing/2014/main" id="{CC826ED6-EF04-4FD3-ACE3-A8BF4DBDB128}"/>
            </a:ext>
          </a:extLst>
        </xdr:cNvPr>
        <xdr:cNvCxnSpPr/>
      </xdr:nvCxnSpPr>
      <xdr:spPr>
        <a:xfrm flipH="1">
          <a:off x="4976813" y="8119110"/>
          <a:ext cx="4762" cy="588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45</xdr:row>
      <xdr:rowOff>95250</xdr:rowOff>
    </xdr:from>
    <xdr:to>
      <xdr:col>4</xdr:col>
      <xdr:colOff>600075</xdr:colOff>
      <xdr:row>49</xdr:row>
      <xdr:rowOff>9525</xdr:rowOff>
    </xdr:to>
    <xdr:sp macro="" textlink="">
      <xdr:nvSpPr>
        <xdr:cNvPr id="15" name="TextBox 14">
          <a:extLst>
            <a:ext uri="{FF2B5EF4-FFF2-40B4-BE49-F238E27FC236}">
              <a16:creationId xmlns:a16="http://schemas.microsoft.com/office/drawing/2014/main" id="{8058D9DF-EC79-4DD2-BF36-5117CEEE154E}"/>
            </a:ext>
          </a:extLst>
        </xdr:cNvPr>
        <xdr:cNvSpPr txBox="1"/>
      </xdr:nvSpPr>
      <xdr:spPr>
        <a:xfrm>
          <a:off x="1626870" y="9879330"/>
          <a:ext cx="2234565" cy="9353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Use the z distribution</a:t>
          </a:r>
        </a:p>
      </xdr:txBody>
    </xdr:sp>
    <xdr:clientData/>
  </xdr:twoCellAnchor>
  <xdr:twoCellAnchor>
    <xdr:from>
      <xdr:col>4</xdr:col>
      <xdr:colOff>952500</xdr:colOff>
      <xdr:row>45</xdr:row>
      <xdr:rowOff>114300</xdr:rowOff>
    </xdr:from>
    <xdr:to>
      <xdr:col>7</xdr:col>
      <xdr:colOff>161925</xdr:colOff>
      <xdr:row>48</xdr:row>
      <xdr:rowOff>161925</xdr:rowOff>
    </xdr:to>
    <xdr:sp macro="" textlink="">
      <xdr:nvSpPr>
        <xdr:cNvPr id="16" name="TextBox 15">
          <a:extLst>
            <a:ext uri="{FF2B5EF4-FFF2-40B4-BE49-F238E27FC236}">
              <a16:creationId xmlns:a16="http://schemas.microsoft.com/office/drawing/2014/main" id="{E74B48F8-36B0-47A5-8E9B-53015C59507D}"/>
            </a:ext>
          </a:extLst>
        </xdr:cNvPr>
        <xdr:cNvSpPr txBox="1"/>
      </xdr:nvSpPr>
      <xdr:spPr>
        <a:xfrm>
          <a:off x="4213860" y="9898380"/>
          <a:ext cx="2226945" cy="87820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Use the t distribution</a:t>
          </a:r>
        </a:p>
      </xdr:txBody>
    </xdr:sp>
    <xdr:clientData/>
  </xdr:twoCellAnchor>
  <xdr:twoCellAnchor>
    <xdr:from>
      <xdr:col>6</xdr:col>
      <xdr:colOff>400050</xdr:colOff>
      <xdr:row>42</xdr:row>
      <xdr:rowOff>57150</xdr:rowOff>
    </xdr:from>
    <xdr:to>
      <xdr:col>6</xdr:col>
      <xdr:colOff>533400</xdr:colOff>
      <xdr:row>45</xdr:row>
      <xdr:rowOff>123825</xdr:rowOff>
    </xdr:to>
    <xdr:cxnSp macro="">
      <xdr:nvCxnSpPr>
        <xdr:cNvPr id="17" name="Connector: Elbow 16">
          <a:extLst>
            <a:ext uri="{FF2B5EF4-FFF2-40B4-BE49-F238E27FC236}">
              <a16:creationId xmlns:a16="http://schemas.microsoft.com/office/drawing/2014/main" id="{188A3E56-711F-42B5-BA94-038902F722D5}"/>
            </a:ext>
          </a:extLst>
        </xdr:cNvPr>
        <xdr:cNvCxnSpPr>
          <a:stCxn id="12" idx="3"/>
        </xdr:cNvCxnSpPr>
      </xdr:nvCxnSpPr>
      <xdr:spPr>
        <a:xfrm>
          <a:off x="5673090" y="9025890"/>
          <a:ext cx="133350" cy="88201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876301</xdr:colOff>
      <xdr:row>42</xdr:row>
      <xdr:rowOff>38100</xdr:rowOff>
    </xdr:from>
    <xdr:to>
      <xdr:col>3</xdr:col>
      <xdr:colOff>1</xdr:colOff>
      <xdr:row>45</xdr:row>
      <xdr:rowOff>104775</xdr:rowOff>
    </xdr:to>
    <xdr:cxnSp macro="">
      <xdr:nvCxnSpPr>
        <xdr:cNvPr id="18" name="Connector: Elbow 17">
          <a:extLst>
            <a:ext uri="{FF2B5EF4-FFF2-40B4-BE49-F238E27FC236}">
              <a16:creationId xmlns:a16="http://schemas.microsoft.com/office/drawing/2014/main" id="{EC6F53CE-C8A0-4411-96F3-BC048584450D}"/>
            </a:ext>
          </a:extLst>
        </xdr:cNvPr>
        <xdr:cNvCxnSpPr>
          <a:stCxn id="11" idx="1"/>
        </xdr:cNvCxnSpPr>
      </xdr:nvCxnSpPr>
      <xdr:spPr>
        <a:xfrm rot="10800000" flipV="1">
          <a:off x="2141221" y="9006840"/>
          <a:ext cx="388620" cy="88201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361950</xdr:colOff>
      <xdr:row>1</xdr:row>
      <xdr:rowOff>161925</xdr:rowOff>
    </xdr:from>
    <xdr:to>
      <xdr:col>16</xdr:col>
      <xdr:colOff>111578</xdr:colOff>
      <xdr:row>6</xdr:row>
      <xdr:rowOff>45811</xdr:rowOff>
    </xdr:to>
    <xdr:sp macro="" textlink="">
      <xdr:nvSpPr>
        <xdr:cNvPr id="29" name="Rounded Rectangle 6">
          <a:hlinkClick xmlns:r="http://schemas.openxmlformats.org/officeDocument/2006/relationships" r:id="rId2"/>
          <a:extLst>
            <a:ext uri="{FF2B5EF4-FFF2-40B4-BE49-F238E27FC236}">
              <a16:creationId xmlns:a16="http://schemas.microsoft.com/office/drawing/2014/main" id="{91FB48EC-3FFA-4C17-9774-D0EAF66B3129}"/>
            </a:ext>
          </a:extLst>
        </xdr:cNvPr>
        <xdr:cNvSpPr/>
      </xdr:nvSpPr>
      <xdr:spPr>
        <a:xfrm>
          <a:off x="12334875" y="342900"/>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0</xdr:col>
      <xdr:colOff>409575</xdr:colOff>
      <xdr:row>51</xdr:row>
      <xdr:rowOff>152400</xdr:rowOff>
    </xdr:from>
    <xdr:to>
      <xdr:col>6</xdr:col>
      <xdr:colOff>666750</xdr:colOff>
      <xdr:row>55</xdr:row>
      <xdr:rowOff>28575</xdr:rowOff>
    </xdr:to>
    <xdr:sp macro="" textlink="">
      <xdr:nvSpPr>
        <xdr:cNvPr id="31" name="TextBox 30">
          <a:extLst>
            <a:ext uri="{FF2B5EF4-FFF2-40B4-BE49-F238E27FC236}">
              <a16:creationId xmlns:a16="http://schemas.microsoft.com/office/drawing/2014/main" id="{BC5A92F2-BED1-4D81-ABE4-7017DCD0BECE}"/>
            </a:ext>
          </a:extLst>
        </xdr:cNvPr>
        <xdr:cNvSpPr txBox="1"/>
      </xdr:nvSpPr>
      <xdr:spPr>
        <a:xfrm>
          <a:off x="409575" y="11391900"/>
          <a:ext cx="5543550" cy="6000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2000" b="1" baseline="0">
              <a:solidFill>
                <a:srgbClr val="002060"/>
              </a:solidFill>
              <a:latin typeface="Lucida Bright" panose="02040602050505020304" pitchFamily="18" charset="0"/>
            </a:rPr>
            <a:t>Sample Size Calculations</a:t>
          </a:r>
        </a:p>
      </xdr:txBody>
    </xdr:sp>
    <xdr:clientData/>
  </xdr:twoCellAnchor>
  <xdr:twoCellAnchor>
    <xdr:from>
      <xdr:col>9</xdr:col>
      <xdr:colOff>790575</xdr:colOff>
      <xdr:row>2</xdr:row>
      <xdr:rowOff>38100</xdr:rowOff>
    </xdr:from>
    <xdr:to>
      <xdr:col>12</xdr:col>
      <xdr:colOff>775243</xdr:colOff>
      <xdr:row>6</xdr:row>
      <xdr:rowOff>8073</xdr:rowOff>
    </xdr:to>
    <xdr:sp macro="" textlink="">
      <xdr:nvSpPr>
        <xdr:cNvPr id="30" name="Rounded Rectangle 6">
          <a:extLst>
            <a:ext uri="{FF2B5EF4-FFF2-40B4-BE49-F238E27FC236}">
              <a16:creationId xmlns:a16="http://schemas.microsoft.com/office/drawing/2014/main" id="{1D037C2C-A8C1-4878-93A6-0B1381544027}"/>
            </a:ext>
          </a:extLst>
        </xdr:cNvPr>
        <xdr:cNvSpPr/>
      </xdr:nvSpPr>
      <xdr:spPr>
        <a:xfrm>
          <a:off x="9115425" y="400050"/>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BF111DF4-1B08-4B48-8AAD-B0D017B2029C}"/>
            </a:ext>
          </a:extLst>
        </xdr:cNvPr>
        <xdr:cNvSpPr/>
      </xdr:nvSpPr>
      <xdr:spPr>
        <a:xfrm>
          <a:off x="3706042" y="345077"/>
          <a:ext cx="6645364"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27</xdr:row>
      <xdr:rowOff>28575</xdr:rowOff>
    </xdr:to>
    <xdr:sp macro="" textlink="">
      <xdr:nvSpPr>
        <xdr:cNvPr id="3" name="TextBox 2">
          <a:extLst>
            <a:ext uri="{FF2B5EF4-FFF2-40B4-BE49-F238E27FC236}">
              <a16:creationId xmlns:a16="http://schemas.microsoft.com/office/drawing/2014/main" id="{0303A37D-A097-4257-9DBC-523D174F789D}"/>
            </a:ext>
          </a:extLst>
        </xdr:cNvPr>
        <xdr:cNvSpPr txBox="1"/>
      </xdr:nvSpPr>
      <xdr:spPr>
        <a:xfrm>
          <a:off x="394607" y="1908991"/>
          <a:ext cx="6785883" cy="32345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Lind 279</a:t>
          </a:r>
        </a:p>
        <a:p>
          <a:r>
            <a:rPr lang="en-US" sz="1800" baseline="0">
              <a:solidFill>
                <a:schemeClr val="tx1"/>
              </a:solidFill>
              <a:latin typeface="Lucida Bright" panose="02040602050505020304" pitchFamily="18" charset="0"/>
            </a:rPr>
            <a:t>Sample Size Calculations for</a:t>
          </a:r>
          <a:r>
            <a:rPr lang="en-US" sz="1800" b="1" baseline="0">
              <a:solidFill>
                <a:srgbClr val="002060"/>
              </a:solidFill>
              <a:latin typeface="Lucida Bright" panose="02040602050505020304" pitchFamily="18" charset="0"/>
            </a:rPr>
            <a:t> estimating </a:t>
          </a:r>
          <a:r>
            <a:rPr lang="en-US" sz="1800" baseline="0">
              <a:solidFill>
                <a:schemeClr val="tx1"/>
              </a:solidFill>
              <a:latin typeface="Lucida Bright" panose="02040602050505020304" pitchFamily="18" charset="0"/>
            </a:rPr>
            <a:t>the population mean.</a:t>
          </a:r>
        </a:p>
        <a:p>
          <a:endParaRPr lang="en-US" sz="1800" baseline="0">
            <a:solidFill>
              <a:schemeClr val="tx1"/>
            </a:solidFill>
            <a:latin typeface="Lucida Bright" panose="02040602050505020304" pitchFamily="18" charset="0"/>
          </a:endParaRPr>
        </a:p>
        <a:p>
          <a:r>
            <a:rPr lang="en-US" sz="1800" baseline="0">
              <a:solidFill>
                <a:schemeClr val="tx1"/>
              </a:solidFill>
              <a:latin typeface="Lucida Bright" panose="02040602050505020304" pitchFamily="18" charset="0"/>
            </a:rPr>
            <a:t>Givens:</a:t>
          </a:r>
        </a:p>
        <a:p>
          <a:endParaRPr lang="en-US" sz="1800" baseline="0">
            <a:solidFill>
              <a:schemeClr val="tx1"/>
            </a:solidFill>
            <a:latin typeface="Lucida Bright" panose="02040602050505020304" pitchFamily="18" charset="0"/>
          </a:endParaRPr>
        </a:p>
        <a:p>
          <a:r>
            <a:rPr lang="en-US" sz="1800" b="1" baseline="0">
              <a:solidFill>
                <a:schemeClr val="tx1"/>
              </a:solidFill>
              <a:latin typeface="Lucida Bright" panose="02040602050505020304" pitchFamily="18" charset="0"/>
            </a:rPr>
            <a:t>n </a:t>
          </a:r>
          <a:r>
            <a:rPr lang="en-US" sz="1800" baseline="0">
              <a:solidFill>
                <a:schemeClr val="tx1"/>
              </a:solidFill>
              <a:latin typeface="Lucida Bright" panose="02040602050505020304" pitchFamily="18" charset="0"/>
            </a:rPr>
            <a:t>is the size of the sample =  to be calculated</a:t>
          </a:r>
        </a:p>
        <a:p>
          <a:r>
            <a:rPr lang="en-US" sz="1800" b="1" baseline="0">
              <a:solidFill>
                <a:schemeClr val="tx1"/>
              </a:solidFill>
              <a:latin typeface="Lucida Bright" panose="02040602050505020304" pitchFamily="18" charset="0"/>
            </a:rPr>
            <a:t>z</a:t>
          </a:r>
          <a:r>
            <a:rPr lang="en-US" sz="1800" baseline="0">
              <a:solidFill>
                <a:schemeClr val="tx1"/>
              </a:solidFill>
              <a:latin typeface="Lucida Bright" panose="02040602050505020304" pitchFamily="18" charset="0"/>
            </a:rPr>
            <a:t> is the standard normal value corresponding to the desired level of confidence of 95%</a:t>
          </a:r>
        </a:p>
        <a:p>
          <a:r>
            <a:rPr lang="en-US" sz="1800" baseline="0">
              <a:solidFill>
                <a:schemeClr val="tx1"/>
              </a:solidFill>
              <a:latin typeface="Lucida Bright" panose="02040602050505020304" pitchFamily="18" charset="0"/>
              <a:ea typeface="Cambria" panose="02040503050406030204" pitchFamily="18" charset="0"/>
            </a:rPr>
            <a:t>𝞼 is the population standard deviation = $1,000</a:t>
          </a:r>
        </a:p>
        <a:p>
          <a:r>
            <a:rPr lang="en-US" sz="1800" b="1" baseline="0">
              <a:solidFill>
                <a:schemeClr val="tx1"/>
              </a:solidFill>
              <a:latin typeface="Lucida Bright" panose="02040602050505020304" pitchFamily="18" charset="0"/>
              <a:ea typeface="Cambria" panose="02040503050406030204" pitchFamily="18" charset="0"/>
            </a:rPr>
            <a:t>E </a:t>
          </a:r>
          <a:r>
            <a:rPr lang="en-US" sz="1800" baseline="0">
              <a:solidFill>
                <a:schemeClr val="tx1"/>
              </a:solidFill>
              <a:latin typeface="Lucida Bright" panose="02040602050505020304" pitchFamily="18" charset="0"/>
              <a:ea typeface="Cambria" panose="02040503050406030204" pitchFamily="18" charset="0"/>
            </a:rPr>
            <a:t>is the maximum allowable error = less than $100</a:t>
          </a:r>
          <a:endParaRPr lang="en-US" sz="18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a:p>
          <a:endParaRPr lang="en-US" sz="1600" baseline="0">
            <a:solidFill>
              <a:schemeClr val="tx1"/>
            </a:solidFill>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34CB0F3-02A6-4249-9A5E-A4F2A1150FC3}"/>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729720D8-E9CA-471F-A80D-CC96454FE0AC}"/>
            </a:ext>
          </a:extLst>
        </xdr:cNvPr>
        <xdr:cNvCxnSpPr/>
      </xdr:nvCxnSpPr>
      <xdr:spPr>
        <a:xfrm flipH="1">
          <a:off x="7410450" y="1625782"/>
          <a:ext cx="0" cy="103327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204107</xdr:colOff>
      <xdr:row>2</xdr:row>
      <xdr:rowOff>88446</xdr:rowOff>
    </xdr:from>
    <xdr:to>
      <xdr:col>15</xdr:col>
      <xdr:colOff>1324155</xdr:colOff>
      <xdr:row>6</xdr:row>
      <xdr:rowOff>58419</xdr:rowOff>
    </xdr:to>
    <xdr:sp macro="" textlink="">
      <xdr:nvSpPr>
        <xdr:cNvPr id="6" name="Rounded Rectangle 6">
          <a:extLst>
            <a:ext uri="{FF2B5EF4-FFF2-40B4-BE49-F238E27FC236}">
              <a16:creationId xmlns:a16="http://schemas.microsoft.com/office/drawing/2014/main" id="{5A2879C5-84EF-4C8E-A4C8-1B45F8876403}"/>
            </a:ext>
          </a:extLst>
        </xdr:cNvPr>
        <xdr:cNvSpPr/>
      </xdr:nvSpPr>
      <xdr:spPr>
        <a:xfrm>
          <a:off x="10849247" y="454206"/>
          <a:ext cx="364988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928008</xdr:colOff>
      <xdr:row>10</xdr:row>
      <xdr:rowOff>156392</xdr:rowOff>
    </xdr:from>
    <xdr:to>
      <xdr:col>15</xdr:col>
      <xdr:colOff>887186</xdr:colOff>
      <xdr:row>17</xdr:row>
      <xdr:rowOff>13607</xdr:rowOff>
    </xdr:to>
    <xdr:sp macro="" textlink="">
      <xdr:nvSpPr>
        <xdr:cNvPr id="7" name="TextBox 6">
          <a:extLst>
            <a:ext uri="{FF2B5EF4-FFF2-40B4-BE49-F238E27FC236}">
              <a16:creationId xmlns:a16="http://schemas.microsoft.com/office/drawing/2014/main" id="{72EA59CD-9E7E-4381-A248-854B27DC7322}"/>
            </a:ext>
          </a:extLst>
        </xdr:cNvPr>
        <xdr:cNvSpPr txBox="1"/>
      </xdr:nvSpPr>
      <xdr:spPr>
        <a:xfrm>
          <a:off x="8243208" y="1985192"/>
          <a:ext cx="5818958" cy="113737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rPr>
            <a:t>n = ((z*</a:t>
          </a:r>
          <a:r>
            <a:rPr lang="en-US" sz="2000" b="1" baseline="0">
              <a:solidFill>
                <a:srgbClr val="C00000"/>
              </a:solidFill>
              <a:latin typeface="Cambria" panose="02040503050406030204" pitchFamily="18" charset="0"/>
              <a:ea typeface="Cambria" panose="02040503050406030204" pitchFamily="18" charset="0"/>
            </a:rPr>
            <a:t>𝞼)/E)^2</a:t>
          </a:r>
        </a:p>
        <a:p>
          <a:r>
            <a:rPr lang="en-US" sz="2000" b="1" baseline="0">
              <a:solidFill>
                <a:srgbClr val="C00000"/>
              </a:solidFill>
              <a:latin typeface="Cambria" panose="02040503050406030204" pitchFamily="18" charset="0"/>
              <a:ea typeface="Cambria" panose="02040503050406030204" pitchFamily="18" charset="0"/>
            </a:rPr>
            <a:t>n = ((1.96*1,000)/100)^2</a:t>
          </a:r>
          <a:endParaRPr lang="en-US" sz="2000" b="1" baseline="0">
            <a:solidFill>
              <a:srgbClr val="C00000"/>
            </a:solidFill>
            <a:latin typeface="Lucida Bright" panose="02040602050505020304" pitchFamily="18" charset="0"/>
          </a:endParaRPr>
        </a:p>
      </xdr:txBody>
    </xdr:sp>
    <xdr:clientData/>
  </xdr:twoCellAnchor>
  <xdr:twoCellAnchor>
    <xdr:from>
      <xdr:col>2</xdr:col>
      <xdr:colOff>1238250</xdr:colOff>
      <xdr:row>28</xdr:row>
      <xdr:rowOff>114300</xdr:rowOff>
    </xdr:from>
    <xdr:to>
      <xdr:col>6</xdr:col>
      <xdr:colOff>514350</xdr:colOff>
      <xdr:row>33</xdr:row>
      <xdr:rowOff>57150</xdr:rowOff>
    </xdr:to>
    <xdr:sp macro="" textlink="">
      <xdr:nvSpPr>
        <xdr:cNvPr id="8" name="TextBox 7">
          <a:extLst>
            <a:ext uri="{FF2B5EF4-FFF2-40B4-BE49-F238E27FC236}">
              <a16:creationId xmlns:a16="http://schemas.microsoft.com/office/drawing/2014/main" id="{3973DA9C-3EC3-4289-8570-A7ABFC9C7CA4}"/>
            </a:ext>
          </a:extLst>
        </xdr:cNvPr>
        <xdr:cNvSpPr txBox="1"/>
      </xdr:nvSpPr>
      <xdr:spPr>
        <a:xfrm>
          <a:off x="2505075" y="5410200"/>
          <a:ext cx="3295650" cy="1066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1" baseline="0">
              <a:solidFill>
                <a:srgbClr val="C00000"/>
              </a:solidFill>
              <a:latin typeface="Lucida Bright" panose="02040602050505020304" pitchFamily="18" charset="0"/>
            </a:rPr>
            <a:t>Assume the </a:t>
          </a:r>
        </a:p>
        <a:p>
          <a:pPr algn="ctr"/>
          <a:r>
            <a:rPr lang="en-US" sz="2000" b="1" baseline="0">
              <a:solidFill>
                <a:srgbClr val="C00000"/>
              </a:solidFill>
              <a:latin typeface="Lucida Bright" panose="02040602050505020304" pitchFamily="18" charset="0"/>
            </a:rPr>
            <a:t>Population is Normal</a:t>
          </a:r>
        </a:p>
      </xdr:txBody>
    </xdr:sp>
    <xdr:clientData/>
  </xdr:twoCellAnchor>
  <xdr:twoCellAnchor>
    <xdr:from>
      <xdr:col>2</xdr:col>
      <xdr:colOff>1238250</xdr:colOff>
      <xdr:row>34</xdr:row>
      <xdr:rowOff>247650</xdr:rowOff>
    </xdr:from>
    <xdr:to>
      <xdr:col>6</xdr:col>
      <xdr:colOff>514350</xdr:colOff>
      <xdr:row>38</xdr:row>
      <xdr:rowOff>161925</xdr:rowOff>
    </xdr:to>
    <xdr:sp macro="" textlink="">
      <xdr:nvSpPr>
        <xdr:cNvPr id="9" name="TextBox 8">
          <a:extLst>
            <a:ext uri="{FF2B5EF4-FFF2-40B4-BE49-F238E27FC236}">
              <a16:creationId xmlns:a16="http://schemas.microsoft.com/office/drawing/2014/main" id="{077A2593-7A2A-4E80-819A-521E469ED3F5}"/>
            </a:ext>
          </a:extLst>
        </xdr:cNvPr>
        <xdr:cNvSpPr txBox="1"/>
      </xdr:nvSpPr>
      <xdr:spPr>
        <a:xfrm>
          <a:off x="2505075" y="6962775"/>
          <a:ext cx="3295650" cy="10668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000" b="1" baseline="0">
              <a:solidFill>
                <a:srgbClr val="C00000"/>
              </a:solidFill>
              <a:latin typeface="Lucida Bright" panose="02040602050505020304" pitchFamily="18" charset="0"/>
            </a:rPr>
            <a:t>Is the Population Standard Deviation Known?</a:t>
          </a:r>
        </a:p>
      </xdr:txBody>
    </xdr:sp>
    <xdr:clientData/>
  </xdr:twoCellAnchor>
  <xdr:twoCellAnchor>
    <xdr:from>
      <xdr:col>4</xdr:col>
      <xdr:colOff>885825</xdr:colOff>
      <xdr:row>33</xdr:row>
      <xdr:rowOff>57150</xdr:rowOff>
    </xdr:from>
    <xdr:to>
      <xdr:col>4</xdr:col>
      <xdr:colOff>885825</xdr:colOff>
      <xdr:row>34</xdr:row>
      <xdr:rowOff>247650</xdr:rowOff>
    </xdr:to>
    <xdr:cxnSp macro="">
      <xdr:nvCxnSpPr>
        <xdr:cNvPr id="11" name="Straight Arrow Connector 10">
          <a:extLst>
            <a:ext uri="{FF2B5EF4-FFF2-40B4-BE49-F238E27FC236}">
              <a16:creationId xmlns:a16="http://schemas.microsoft.com/office/drawing/2014/main" id="{54537A1A-AB3F-45E2-B872-182C9BD7A354}"/>
            </a:ext>
          </a:extLst>
        </xdr:cNvPr>
        <xdr:cNvCxnSpPr>
          <a:stCxn id="8" idx="2"/>
          <a:endCxn id="9" idx="0"/>
        </xdr:cNvCxnSpPr>
      </xdr:nvCxnSpPr>
      <xdr:spPr>
        <a:xfrm>
          <a:off x="4152900" y="6477000"/>
          <a:ext cx="0" cy="48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40</xdr:row>
      <xdr:rowOff>276225</xdr:rowOff>
    </xdr:from>
    <xdr:to>
      <xdr:col>4</xdr:col>
      <xdr:colOff>704850</xdr:colOff>
      <xdr:row>43</xdr:row>
      <xdr:rowOff>85725</xdr:rowOff>
    </xdr:to>
    <xdr:sp macro="" textlink="">
      <xdr:nvSpPr>
        <xdr:cNvPr id="15" name="TextBox 14">
          <a:extLst>
            <a:ext uri="{FF2B5EF4-FFF2-40B4-BE49-F238E27FC236}">
              <a16:creationId xmlns:a16="http://schemas.microsoft.com/office/drawing/2014/main" id="{A0AFD180-6B5E-45A0-ABE4-E025D68CEE09}"/>
            </a:ext>
          </a:extLst>
        </xdr:cNvPr>
        <xdr:cNvSpPr txBox="1"/>
      </xdr:nvSpPr>
      <xdr:spPr>
        <a:xfrm>
          <a:off x="2533650" y="8610600"/>
          <a:ext cx="1438275" cy="666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Yes</a:t>
          </a:r>
        </a:p>
      </xdr:txBody>
    </xdr:sp>
    <xdr:clientData/>
  </xdr:twoCellAnchor>
  <xdr:twoCellAnchor>
    <xdr:from>
      <xdr:col>4</xdr:col>
      <xdr:colOff>981075</xdr:colOff>
      <xdr:row>41</xdr:row>
      <xdr:rowOff>9525</xdr:rowOff>
    </xdr:from>
    <xdr:to>
      <xdr:col>6</xdr:col>
      <xdr:colOff>400050</xdr:colOff>
      <xdr:row>43</xdr:row>
      <xdr:rowOff>104775</xdr:rowOff>
    </xdr:to>
    <xdr:sp macro="" textlink="">
      <xdr:nvSpPr>
        <xdr:cNvPr id="16" name="TextBox 15">
          <a:extLst>
            <a:ext uri="{FF2B5EF4-FFF2-40B4-BE49-F238E27FC236}">
              <a16:creationId xmlns:a16="http://schemas.microsoft.com/office/drawing/2014/main" id="{65634D20-34C3-4339-8771-C5CA2CF3BC42}"/>
            </a:ext>
          </a:extLst>
        </xdr:cNvPr>
        <xdr:cNvSpPr txBox="1"/>
      </xdr:nvSpPr>
      <xdr:spPr>
        <a:xfrm>
          <a:off x="4248150" y="8629650"/>
          <a:ext cx="1438275" cy="666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No</a:t>
          </a:r>
        </a:p>
      </xdr:txBody>
    </xdr:sp>
    <xdr:clientData/>
  </xdr:twoCellAnchor>
  <xdr:twoCellAnchor>
    <xdr:from>
      <xdr:col>3</xdr:col>
      <xdr:colOff>719138</xdr:colOff>
      <xdr:row>38</xdr:row>
      <xdr:rowOff>161925</xdr:rowOff>
    </xdr:from>
    <xdr:to>
      <xdr:col>3</xdr:col>
      <xdr:colOff>723900</xdr:colOff>
      <xdr:row>40</xdr:row>
      <xdr:rowOff>276225</xdr:rowOff>
    </xdr:to>
    <xdr:cxnSp macro="">
      <xdr:nvCxnSpPr>
        <xdr:cNvPr id="17" name="Straight Arrow Connector 16">
          <a:extLst>
            <a:ext uri="{FF2B5EF4-FFF2-40B4-BE49-F238E27FC236}">
              <a16:creationId xmlns:a16="http://schemas.microsoft.com/office/drawing/2014/main" id="{7EC82B3F-F8C0-4A61-A062-D454B0D53645}"/>
            </a:ext>
          </a:extLst>
        </xdr:cNvPr>
        <xdr:cNvCxnSpPr>
          <a:endCxn id="15" idx="0"/>
        </xdr:cNvCxnSpPr>
      </xdr:nvCxnSpPr>
      <xdr:spPr>
        <a:xfrm flipH="1">
          <a:off x="3252788" y="8029575"/>
          <a:ext cx="4762"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709613</xdr:colOff>
      <xdr:row>39</xdr:row>
      <xdr:rowOff>19050</xdr:rowOff>
    </xdr:from>
    <xdr:to>
      <xdr:col>5</xdr:col>
      <xdr:colOff>714375</xdr:colOff>
      <xdr:row>41</xdr:row>
      <xdr:rowOff>28575</xdr:rowOff>
    </xdr:to>
    <xdr:cxnSp macro="">
      <xdr:nvCxnSpPr>
        <xdr:cNvPr id="20" name="Straight Arrow Connector 19">
          <a:extLst>
            <a:ext uri="{FF2B5EF4-FFF2-40B4-BE49-F238E27FC236}">
              <a16:creationId xmlns:a16="http://schemas.microsoft.com/office/drawing/2014/main" id="{A996B3A6-92D8-4DDC-A433-4EA972D98553}"/>
            </a:ext>
          </a:extLst>
        </xdr:cNvPr>
        <xdr:cNvCxnSpPr/>
      </xdr:nvCxnSpPr>
      <xdr:spPr>
        <a:xfrm flipH="1">
          <a:off x="4986338" y="8067675"/>
          <a:ext cx="4762"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361950</xdr:colOff>
      <xdr:row>45</xdr:row>
      <xdr:rowOff>95250</xdr:rowOff>
    </xdr:from>
    <xdr:to>
      <xdr:col>4</xdr:col>
      <xdr:colOff>600075</xdr:colOff>
      <xdr:row>49</xdr:row>
      <xdr:rowOff>9525</xdr:rowOff>
    </xdr:to>
    <xdr:sp macro="" textlink="">
      <xdr:nvSpPr>
        <xdr:cNvPr id="21" name="TextBox 20">
          <a:extLst>
            <a:ext uri="{FF2B5EF4-FFF2-40B4-BE49-F238E27FC236}">
              <a16:creationId xmlns:a16="http://schemas.microsoft.com/office/drawing/2014/main" id="{1D856503-A6F5-41D6-80BF-4CD2B3AB6B50}"/>
            </a:ext>
          </a:extLst>
        </xdr:cNvPr>
        <xdr:cNvSpPr txBox="1"/>
      </xdr:nvSpPr>
      <xdr:spPr>
        <a:xfrm>
          <a:off x="1628775" y="9810750"/>
          <a:ext cx="2238375" cy="933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Use the z distribution</a:t>
          </a:r>
        </a:p>
      </xdr:txBody>
    </xdr:sp>
    <xdr:clientData/>
  </xdr:twoCellAnchor>
  <xdr:twoCellAnchor>
    <xdr:from>
      <xdr:col>4</xdr:col>
      <xdr:colOff>952500</xdr:colOff>
      <xdr:row>45</xdr:row>
      <xdr:rowOff>114300</xdr:rowOff>
    </xdr:from>
    <xdr:to>
      <xdr:col>7</xdr:col>
      <xdr:colOff>161925</xdr:colOff>
      <xdr:row>48</xdr:row>
      <xdr:rowOff>161925</xdr:rowOff>
    </xdr:to>
    <xdr:sp macro="" textlink="">
      <xdr:nvSpPr>
        <xdr:cNvPr id="22" name="TextBox 21">
          <a:extLst>
            <a:ext uri="{FF2B5EF4-FFF2-40B4-BE49-F238E27FC236}">
              <a16:creationId xmlns:a16="http://schemas.microsoft.com/office/drawing/2014/main" id="{2D6A27B6-4E08-4397-9D10-7FE5AF261E61}"/>
            </a:ext>
          </a:extLst>
        </xdr:cNvPr>
        <xdr:cNvSpPr txBox="1"/>
      </xdr:nvSpPr>
      <xdr:spPr>
        <a:xfrm>
          <a:off x="4219575" y="9829800"/>
          <a:ext cx="2238375" cy="876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1" baseline="0">
              <a:solidFill>
                <a:srgbClr val="C00000"/>
              </a:solidFill>
              <a:latin typeface="Lucida Bright" panose="02040602050505020304" pitchFamily="18" charset="0"/>
            </a:rPr>
            <a:t>Use the t distribution</a:t>
          </a:r>
        </a:p>
      </xdr:txBody>
    </xdr:sp>
    <xdr:clientData/>
  </xdr:twoCellAnchor>
  <xdr:twoCellAnchor>
    <xdr:from>
      <xdr:col>6</xdr:col>
      <xdr:colOff>400050</xdr:colOff>
      <xdr:row>42</xdr:row>
      <xdr:rowOff>57150</xdr:rowOff>
    </xdr:from>
    <xdr:to>
      <xdr:col>6</xdr:col>
      <xdr:colOff>533400</xdr:colOff>
      <xdr:row>45</xdr:row>
      <xdr:rowOff>123825</xdr:rowOff>
    </xdr:to>
    <xdr:cxnSp macro="">
      <xdr:nvCxnSpPr>
        <xdr:cNvPr id="24" name="Connector: Elbow 23">
          <a:extLst>
            <a:ext uri="{FF2B5EF4-FFF2-40B4-BE49-F238E27FC236}">
              <a16:creationId xmlns:a16="http://schemas.microsoft.com/office/drawing/2014/main" id="{34025F9C-49EA-41E0-8596-E55E5692B441}"/>
            </a:ext>
          </a:extLst>
        </xdr:cNvPr>
        <xdr:cNvCxnSpPr>
          <a:stCxn id="16" idx="3"/>
        </xdr:cNvCxnSpPr>
      </xdr:nvCxnSpPr>
      <xdr:spPr>
        <a:xfrm>
          <a:off x="5686425" y="8963025"/>
          <a:ext cx="133350" cy="87630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876301</xdr:colOff>
      <xdr:row>42</xdr:row>
      <xdr:rowOff>38100</xdr:rowOff>
    </xdr:from>
    <xdr:to>
      <xdr:col>3</xdr:col>
      <xdr:colOff>1</xdr:colOff>
      <xdr:row>45</xdr:row>
      <xdr:rowOff>104775</xdr:rowOff>
    </xdr:to>
    <xdr:cxnSp macro="">
      <xdr:nvCxnSpPr>
        <xdr:cNvPr id="26" name="Connector: Elbow 25">
          <a:extLst>
            <a:ext uri="{FF2B5EF4-FFF2-40B4-BE49-F238E27FC236}">
              <a16:creationId xmlns:a16="http://schemas.microsoft.com/office/drawing/2014/main" id="{E592E6EC-B9C6-4DB7-8D59-0A7506093F69}"/>
            </a:ext>
          </a:extLst>
        </xdr:cNvPr>
        <xdr:cNvCxnSpPr>
          <a:stCxn id="15" idx="1"/>
        </xdr:cNvCxnSpPr>
      </xdr:nvCxnSpPr>
      <xdr:spPr>
        <a:xfrm rot="10800000" flipV="1">
          <a:off x="2143126" y="8943975"/>
          <a:ext cx="390525" cy="87630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781050</xdr:colOff>
      <xdr:row>22</xdr:row>
      <xdr:rowOff>171450</xdr:rowOff>
    </xdr:from>
    <xdr:to>
      <xdr:col>16</xdr:col>
      <xdr:colOff>464820</xdr:colOff>
      <xdr:row>35</xdr:row>
      <xdr:rowOff>285750</xdr:rowOff>
    </xdr:to>
    <xdr:pic>
      <xdr:nvPicPr>
        <xdr:cNvPr id="28" name="Picture 27" descr="Normal Distributions (Bell Curve): Definition, Word Problems - Statistics  How To">
          <a:extLst>
            <a:ext uri="{FF2B5EF4-FFF2-40B4-BE49-F238E27FC236}">
              <a16:creationId xmlns:a16="http://schemas.microsoft.com/office/drawing/2014/main" id="{FEB6DBDA-41C8-4D06-9697-078FA28FFA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05900" y="4371975"/>
          <a:ext cx="501777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209550</xdr:colOff>
      <xdr:row>33</xdr:row>
      <xdr:rowOff>114300</xdr:rowOff>
    </xdr:from>
    <xdr:to>
      <xdr:col>11</xdr:col>
      <xdr:colOff>219075</xdr:colOff>
      <xdr:row>35</xdr:row>
      <xdr:rowOff>190500</xdr:rowOff>
    </xdr:to>
    <xdr:cxnSp macro="">
      <xdr:nvCxnSpPr>
        <xdr:cNvPr id="30" name="Straight Connector 29">
          <a:extLst>
            <a:ext uri="{FF2B5EF4-FFF2-40B4-BE49-F238E27FC236}">
              <a16:creationId xmlns:a16="http://schemas.microsoft.com/office/drawing/2014/main" id="{7E3E453A-B81D-41E2-B9AA-F6AA4A828C2B}"/>
            </a:ext>
          </a:extLst>
        </xdr:cNvPr>
        <xdr:cNvCxnSpPr/>
      </xdr:nvCxnSpPr>
      <xdr:spPr>
        <a:xfrm flipH="1">
          <a:off x="10096500" y="6534150"/>
          <a:ext cx="9525" cy="638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33</xdr:row>
      <xdr:rowOff>114300</xdr:rowOff>
    </xdr:from>
    <xdr:to>
      <xdr:col>14</xdr:col>
      <xdr:colOff>95250</xdr:colOff>
      <xdr:row>35</xdr:row>
      <xdr:rowOff>190500</xdr:rowOff>
    </xdr:to>
    <xdr:cxnSp macro="">
      <xdr:nvCxnSpPr>
        <xdr:cNvPr id="31" name="Straight Connector 30">
          <a:extLst>
            <a:ext uri="{FF2B5EF4-FFF2-40B4-BE49-F238E27FC236}">
              <a16:creationId xmlns:a16="http://schemas.microsoft.com/office/drawing/2014/main" id="{7FA0D809-15FA-48B0-A2DF-E3D8ED897C35}"/>
            </a:ext>
          </a:extLst>
        </xdr:cNvPr>
        <xdr:cNvCxnSpPr/>
      </xdr:nvCxnSpPr>
      <xdr:spPr>
        <a:xfrm flipH="1">
          <a:off x="13201650" y="6534150"/>
          <a:ext cx="9525" cy="638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95248</xdr:colOff>
      <xdr:row>35</xdr:row>
      <xdr:rowOff>276225</xdr:rowOff>
    </xdr:from>
    <xdr:to>
      <xdr:col>11</xdr:col>
      <xdr:colOff>962024</xdr:colOff>
      <xdr:row>36</xdr:row>
      <xdr:rowOff>266700</xdr:rowOff>
    </xdr:to>
    <xdr:sp macro="" textlink="">
      <xdr:nvSpPr>
        <xdr:cNvPr id="32" name="Rectangle 31">
          <a:extLst>
            <a:ext uri="{FF2B5EF4-FFF2-40B4-BE49-F238E27FC236}">
              <a16:creationId xmlns:a16="http://schemas.microsoft.com/office/drawing/2014/main" id="{55D01743-F599-452E-BD3A-30F59F2E30B1}"/>
            </a:ext>
          </a:extLst>
        </xdr:cNvPr>
        <xdr:cNvSpPr/>
      </xdr:nvSpPr>
      <xdr:spPr>
        <a:xfrm>
          <a:off x="9648823" y="7258050"/>
          <a:ext cx="1200151"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latin typeface="Lucida Bright" panose="02040602050505020304" pitchFamily="18" charset="0"/>
            </a:rPr>
            <a:t>z = -1.96</a:t>
          </a:r>
        </a:p>
      </xdr:txBody>
    </xdr:sp>
    <xdr:clientData/>
  </xdr:twoCellAnchor>
  <xdr:twoCellAnchor>
    <xdr:from>
      <xdr:col>13</xdr:col>
      <xdr:colOff>638173</xdr:colOff>
      <xdr:row>35</xdr:row>
      <xdr:rowOff>295275</xdr:rowOff>
    </xdr:from>
    <xdr:to>
      <xdr:col>15</xdr:col>
      <xdr:colOff>142875</xdr:colOff>
      <xdr:row>37</xdr:row>
      <xdr:rowOff>0</xdr:rowOff>
    </xdr:to>
    <xdr:sp macro="" textlink="">
      <xdr:nvSpPr>
        <xdr:cNvPr id="33" name="Rectangle 32">
          <a:extLst>
            <a:ext uri="{FF2B5EF4-FFF2-40B4-BE49-F238E27FC236}">
              <a16:creationId xmlns:a16="http://schemas.microsoft.com/office/drawing/2014/main" id="{FA188D1A-D0C4-40E9-87EB-F55838F4673D}"/>
            </a:ext>
          </a:extLst>
        </xdr:cNvPr>
        <xdr:cNvSpPr/>
      </xdr:nvSpPr>
      <xdr:spPr>
        <a:xfrm>
          <a:off x="12611098" y="7277100"/>
          <a:ext cx="962027"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latin typeface="Lucida Bright" panose="02040602050505020304" pitchFamily="18" charset="0"/>
            </a:rPr>
            <a:t>z = 1.96</a:t>
          </a:r>
        </a:p>
      </xdr:txBody>
    </xdr:sp>
    <xdr:clientData/>
  </xdr:twoCellAnchor>
  <xdr:twoCellAnchor>
    <xdr:from>
      <xdr:col>11</xdr:col>
      <xdr:colOff>171450</xdr:colOff>
      <xdr:row>33</xdr:row>
      <xdr:rowOff>161925</xdr:rowOff>
    </xdr:from>
    <xdr:to>
      <xdr:col>14</xdr:col>
      <xdr:colOff>95250</xdr:colOff>
      <xdr:row>33</xdr:row>
      <xdr:rowOff>200025</xdr:rowOff>
    </xdr:to>
    <xdr:cxnSp macro="">
      <xdr:nvCxnSpPr>
        <xdr:cNvPr id="43" name="Straight Arrow Connector 42">
          <a:extLst>
            <a:ext uri="{FF2B5EF4-FFF2-40B4-BE49-F238E27FC236}">
              <a16:creationId xmlns:a16="http://schemas.microsoft.com/office/drawing/2014/main" id="{8282AA7F-FCD0-465E-B424-5B8BEFA117FC}"/>
            </a:ext>
          </a:extLst>
        </xdr:cNvPr>
        <xdr:cNvCxnSpPr/>
      </xdr:nvCxnSpPr>
      <xdr:spPr>
        <a:xfrm>
          <a:off x="10058400" y="6581775"/>
          <a:ext cx="3152775" cy="38100"/>
        </a:xfrm>
        <a:prstGeom prst="straightConnector1">
          <a:avLst/>
        </a:prstGeom>
        <a:ln>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12</xdr:col>
      <xdr:colOff>257174</xdr:colOff>
      <xdr:row>33</xdr:row>
      <xdr:rowOff>9525</xdr:rowOff>
    </xdr:from>
    <xdr:to>
      <xdr:col>13</xdr:col>
      <xdr:colOff>95251</xdr:colOff>
      <xdr:row>34</xdr:row>
      <xdr:rowOff>28575</xdr:rowOff>
    </xdr:to>
    <xdr:sp macro="" textlink="">
      <xdr:nvSpPr>
        <xdr:cNvPr id="34" name="Rectangle 33">
          <a:extLst>
            <a:ext uri="{FF2B5EF4-FFF2-40B4-BE49-F238E27FC236}">
              <a16:creationId xmlns:a16="http://schemas.microsoft.com/office/drawing/2014/main" id="{6F63D826-9723-419B-82C1-1F034A54155C}"/>
            </a:ext>
          </a:extLst>
        </xdr:cNvPr>
        <xdr:cNvSpPr/>
      </xdr:nvSpPr>
      <xdr:spPr>
        <a:xfrm>
          <a:off x="11153774" y="6429375"/>
          <a:ext cx="914402"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95%</a:t>
          </a:r>
        </a:p>
      </xdr:txBody>
    </xdr:sp>
    <xdr:clientData/>
  </xdr:twoCellAnchor>
  <xdr:twoCellAnchor>
    <xdr:from>
      <xdr:col>9</xdr:col>
      <xdr:colOff>790574</xdr:colOff>
      <xdr:row>34</xdr:row>
      <xdr:rowOff>19050</xdr:rowOff>
    </xdr:from>
    <xdr:to>
      <xdr:col>11</xdr:col>
      <xdr:colOff>142876</xdr:colOff>
      <xdr:row>35</xdr:row>
      <xdr:rowOff>66675</xdr:rowOff>
    </xdr:to>
    <xdr:sp macro="" textlink="">
      <xdr:nvSpPr>
        <xdr:cNvPr id="52" name="Rectangle 51">
          <a:extLst>
            <a:ext uri="{FF2B5EF4-FFF2-40B4-BE49-F238E27FC236}">
              <a16:creationId xmlns:a16="http://schemas.microsoft.com/office/drawing/2014/main" id="{B99470F2-21EE-4A78-9EC9-C350C43FA2C8}"/>
            </a:ext>
          </a:extLst>
        </xdr:cNvPr>
        <xdr:cNvSpPr/>
      </xdr:nvSpPr>
      <xdr:spPr>
        <a:xfrm>
          <a:off x="9115424" y="6734175"/>
          <a:ext cx="914402"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2.5%</a:t>
          </a:r>
        </a:p>
      </xdr:txBody>
    </xdr:sp>
    <xdr:clientData/>
  </xdr:twoCellAnchor>
  <xdr:twoCellAnchor>
    <xdr:from>
      <xdr:col>13</xdr:col>
      <xdr:colOff>781049</xdr:colOff>
      <xdr:row>34</xdr:row>
      <xdr:rowOff>9525</xdr:rowOff>
    </xdr:from>
    <xdr:to>
      <xdr:col>15</xdr:col>
      <xdr:colOff>238126</xdr:colOff>
      <xdr:row>35</xdr:row>
      <xdr:rowOff>57150</xdr:rowOff>
    </xdr:to>
    <xdr:sp macro="" textlink="">
      <xdr:nvSpPr>
        <xdr:cNvPr id="53" name="Rectangle 52">
          <a:extLst>
            <a:ext uri="{FF2B5EF4-FFF2-40B4-BE49-F238E27FC236}">
              <a16:creationId xmlns:a16="http://schemas.microsoft.com/office/drawing/2014/main" id="{D37928B2-F3E8-4BF1-A246-643B72413F64}"/>
            </a:ext>
          </a:extLst>
        </xdr:cNvPr>
        <xdr:cNvSpPr/>
      </xdr:nvSpPr>
      <xdr:spPr>
        <a:xfrm>
          <a:off x="12753974" y="6724650"/>
          <a:ext cx="914402"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Lucida Bright" panose="02040602050505020304" pitchFamily="18" charset="0"/>
            </a:rPr>
            <a:t>2.5%</a:t>
          </a:r>
        </a:p>
      </xdr:txBody>
    </xdr:sp>
    <xdr:clientData/>
  </xdr:twoCellAnchor>
  <xdr:twoCellAnchor>
    <xdr:from>
      <xdr:col>16</xdr:col>
      <xdr:colOff>352425</xdr:colOff>
      <xdr:row>17</xdr:row>
      <xdr:rowOff>95250</xdr:rowOff>
    </xdr:from>
    <xdr:to>
      <xdr:col>17</xdr:col>
      <xdr:colOff>704850</xdr:colOff>
      <xdr:row>21</xdr:row>
      <xdr:rowOff>0</xdr:rowOff>
    </xdr:to>
    <xdr:sp macro="" textlink="">
      <xdr:nvSpPr>
        <xdr:cNvPr id="55" name="TextBox 54">
          <a:extLst>
            <a:ext uri="{FF2B5EF4-FFF2-40B4-BE49-F238E27FC236}">
              <a16:creationId xmlns:a16="http://schemas.microsoft.com/office/drawing/2014/main" id="{85386FE5-2C9C-43B7-A5D3-8D47BC573FF4}"/>
            </a:ext>
          </a:extLst>
        </xdr:cNvPr>
        <xdr:cNvSpPr txBox="1"/>
      </xdr:nvSpPr>
      <xdr:spPr>
        <a:xfrm>
          <a:off x="14011275" y="3171825"/>
          <a:ext cx="1771650"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rgbClr val="C00000"/>
              </a:solidFill>
              <a:latin typeface="Lucida Bright" panose="02040602050505020304" pitchFamily="18" charset="0"/>
            </a:rPr>
            <a:t>n = 385</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121377</xdr:colOff>
      <xdr:row>2</xdr:row>
      <xdr:rowOff>138793</xdr:rowOff>
    </xdr:from>
    <xdr:to>
      <xdr:col>9</xdr:col>
      <xdr:colOff>816428</xdr:colOff>
      <xdr:row>7</xdr:row>
      <xdr:rowOff>24493</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2584270" y="519793"/>
          <a:ext cx="544394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0</xdr:colOff>
      <xdr:row>11</xdr:row>
      <xdr:rowOff>107225</xdr:rowOff>
    </xdr:from>
    <xdr:to>
      <xdr:col>9</xdr:col>
      <xdr:colOff>781051</xdr:colOff>
      <xdr:row>40</xdr:row>
      <xdr:rowOff>163286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2202725"/>
          <a:ext cx="7992837" cy="762163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aseline="0">
              <a:solidFill>
                <a:schemeClr val="bg1"/>
              </a:solidFill>
              <a:latin typeface="Lucida Bright" panose="02040602050505020304" pitchFamily="18" charset="0"/>
            </a:rPr>
            <a:t>Lund199</a:t>
          </a:r>
        </a:p>
        <a:p>
          <a:r>
            <a:rPr lang="en-US" sz="2000" baseline="0">
              <a:latin typeface="Lucida Bright" panose="02040602050505020304" pitchFamily="18" charset="0"/>
            </a:rPr>
            <a:t>ASU provides bus service to students while they are on campus. A bus arrives at the Main Street stop every 30 minutes between 6am and 11am during weekdays.</a:t>
          </a:r>
        </a:p>
        <a:p>
          <a:r>
            <a:rPr lang="en-US" sz="2000" baseline="0">
              <a:latin typeface="Lucida Bright" panose="02040602050505020304" pitchFamily="18" charset="0"/>
            </a:rPr>
            <a:t>Students arrive at the bus stop at random times. The time that a student waits is uniformly distributed from  0 to 30 minutes.</a:t>
          </a:r>
        </a:p>
        <a:p>
          <a:endParaRPr lang="en-US" sz="2000" baseline="0">
            <a:latin typeface="Lucida Bright" panose="02040602050505020304" pitchFamily="18" charset="0"/>
          </a:endParaRPr>
        </a:p>
        <a:p>
          <a:r>
            <a:rPr lang="en-US" sz="2000" baseline="0">
              <a:latin typeface="Lucida Bright" panose="02040602050505020304" pitchFamily="18" charset="0"/>
            </a:rPr>
            <a:t>a. Draw a graph of this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b. Show that the area of this uniform distribution is 1.00.</a:t>
          </a:r>
        </a:p>
        <a:p>
          <a:endParaRPr lang="en-US" sz="2000" baseline="0">
            <a:latin typeface="Lucida Bright" panose="02040602050505020304" pitchFamily="18" charset="0"/>
          </a:endParaRPr>
        </a:p>
        <a:p>
          <a:r>
            <a:rPr lang="en-US" sz="2000" baseline="0">
              <a:latin typeface="Lucida Bright" panose="02040602050505020304" pitchFamily="18" charset="0"/>
            </a:rPr>
            <a:t>c. What is the mean waiting time?</a:t>
          </a:r>
        </a:p>
        <a:p>
          <a:endParaRPr lang="en-US" sz="2000" baseline="0">
            <a:latin typeface="Lucida Bright" panose="02040602050505020304" pitchFamily="18" charset="0"/>
          </a:endParaRPr>
        </a:p>
        <a:p>
          <a:r>
            <a:rPr lang="en-US" sz="2000" baseline="0">
              <a:latin typeface="Lucida Bright" panose="02040602050505020304" pitchFamily="18" charset="0"/>
            </a:rPr>
            <a:t>d. What is the standard deviation of the waiting times?</a:t>
          </a:r>
        </a:p>
        <a:p>
          <a:endParaRPr lang="en-US" sz="2000" baseline="0">
            <a:latin typeface="Lucida Bright" panose="02040602050505020304" pitchFamily="18" charset="0"/>
          </a:endParaRPr>
        </a:p>
        <a:p>
          <a:r>
            <a:rPr lang="en-US" sz="2000" baseline="0">
              <a:latin typeface="Lucida Bright" panose="02040602050505020304" pitchFamily="18" charset="0"/>
            </a:rPr>
            <a:t>e. What is the probability a student will wait more than 25</a:t>
          </a:r>
        </a:p>
        <a:p>
          <a:r>
            <a:rPr lang="en-US" sz="2000" baseline="0">
              <a:latin typeface="Lucida Bright" panose="02040602050505020304" pitchFamily="18" charset="0"/>
            </a:rPr>
            <a:t>  minutes?</a:t>
          </a:r>
        </a:p>
        <a:p>
          <a:endParaRPr lang="en-US" sz="2000" baseline="0">
            <a:latin typeface="Lucida Bright" panose="02040602050505020304" pitchFamily="18" charset="0"/>
          </a:endParaRPr>
        </a:p>
        <a:p>
          <a:r>
            <a:rPr lang="en-US" sz="2000" baseline="0">
              <a:latin typeface="Lucida Bright" panose="02040602050505020304" pitchFamily="18" charset="0"/>
            </a:rPr>
            <a:t>f. What is the probability a student will wait between 10 and</a:t>
          </a:r>
        </a:p>
        <a:p>
          <a:r>
            <a:rPr lang="en-US" sz="2000" baseline="0">
              <a:latin typeface="Lucida Bright" panose="02040602050505020304" pitchFamily="18" charset="0"/>
            </a:rPr>
            <a:t>  20 minutes?</a:t>
          </a:r>
        </a:p>
      </xdr:txBody>
    </xdr:sp>
    <xdr:clientData/>
  </xdr:twoCellAnchor>
  <xdr:twoCellAnchor>
    <xdr:from>
      <xdr:col>1</xdr:col>
      <xdr:colOff>21229</xdr:colOff>
      <xdr:row>1</xdr:row>
      <xdr:rowOff>188324</xdr:rowOff>
    </xdr:from>
    <xdr:to>
      <xdr:col>2</xdr:col>
      <xdr:colOff>580754</xdr:colOff>
      <xdr:row>7</xdr:row>
      <xdr:rowOff>100695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33550" y="378824"/>
          <a:ext cx="1185454"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13607</xdr:colOff>
      <xdr:row>7</xdr:row>
      <xdr:rowOff>40278</xdr:rowOff>
    </xdr:from>
    <xdr:to>
      <xdr:col>10</xdr:col>
      <xdr:colOff>13607</xdr:colOff>
      <xdr:row>48</xdr:row>
      <xdr:rowOff>169818</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flipH="1">
          <a:off x="8205107" y="1373778"/>
          <a:ext cx="0" cy="99811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564698</xdr:colOff>
      <xdr:row>2</xdr:row>
      <xdr:rowOff>147410</xdr:rowOff>
    </xdr:from>
    <xdr:to>
      <xdr:col>15</xdr:col>
      <xdr:colOff>657406</xdr:colOff>
      <xdr:row>6</xdr:row>
      <xdr:rowOff>117383</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9803948" y="528410"/>
          <a:ext cx="3576137"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10</xdr:col>
      <xdr:colOff>585108</xdr:colOff>
      <xdr:row>12</xdr:row>
      <xdr:rowOff>27215</xdr:rowOff>
    </xdr:from>
    <xdr:to>
      <xdr:col>11</xdr:col>
      <xdr:colOff>149679</xdr:colOff>
      <xdr:row>14</xdr:row>
      <xdr:rowOff>68036</xdr:rowOff>
    </xdr:to>
    <xdr:sp macro="" textlink="">
      <xdr:nvSpPr>
        <xdr:cNvPr id="9" name="TextBox 8">
          <a:extLst>
            <a:ext uri="{FF2B5EF4-FFF2-40B4-BE49-F238E27FC236}">
              <a16:creationId xmlns:a16="http://schemas.microsoft.com/office/drawing/2014/main" id="{DE049400-3D4A-4F72-AAB8-A656A3B792AF}"/>
            </a:ext>
          </a:extLst>
        </xdr:cNvPr>
        <xdr:cNvSpPr txBox="1"/>
      </xdr:nvSpPr>
      <xdr:spPr>
        <a:xfrm>
          <a:off x="8776608" y="2313215"/>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a</a:t>
          </a:r>
        </a:p>
      </xdr:txBody>
    </xdr:sp>
    <xdr:clientData/>
  </xdr:twoCellAnchor>
  <xdr:twoCellAnchor>
    <xdr:from>
      <xdr:col>11</xdr:col>
      <xdr:colOff>503465</xdr:colOff>
      <xdr:row>16</xdr:row>
      <xdr:rowOff>1</xdr:rowOff>
    </xdr:from>
    <xdr:to>
      <xdr:col>11</xdr:col>
      <xdr:colOff>544286</xdr:colOff>
      <xdr:row>22</xdr:row>
      <xdr:rowOff>27214</xdr:rowOff>
    </xdr:to>
    <xdr:cxnSp macro="">
      <xdr:nvCxnSpPr>
        <xdr:cNvPr id="10" name="Straight Arrow Connector 9">
          <a:extLst>
            <a:ext uri="{FF2B5EF4-FFF2-40B4-BE49-F238E27FC236}">
              <a16:creationId xmlns:a16="http://schemas.microsoft.com/office/drawing/2014/main" id="{7CA30CEA-115D-42CA-969D-5733CCE7F8EB}"/>
            </a:ext>
          </a:extLst>
        </xdr:cNvPr>
        <xdr:cNvCxnSpPr/>
      </xdr:nvCxnSpPr>
      <xdr:spPr>
        <a:xfrm flipH="1" flipV="1">
          <a:off x="9742715" y="3048001"/>
          <a:ext cx="40821" cy="13471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476250</xdr:colOff>
      <xdr:row>22</xdr:row>
      <xdr:rowOff>13607</xdr:rowOff>
    </xdr:from>
    <xdr:to>
      <xdr:col>19</xdr:col>
      <xdr:colOff>190500</xdr:colOff>
      <xdr:row>22</xdr:row>
      <xdr:rowOff>13607</xdr:rowOff>
    </xdr:to>
    <xdr:cxnSp macro="">
      <xdr:nvCxnSpPr>
        <xdr:cNvPr id="12" name="Straight Arrow Connector 11">
          <a:extLst>
            <a:ext uri="{FF2B5EF4-FFF2-40B4-BE49-F238E27FC236}">
              <a16:creationId xmlns:a16="http://schemas.microsoft.com/office/drawing/2014/main" id="{C7DC2713-D548-46A4-9A32-A74FCA0759F1}"/>
            </a:ext>
          </a:extLst>
        </xdr:cNvPr>
        <xdr:cNvCxnSpPr/>
      </xdr:nvCxnSpPr>
      <xdr:spPr>
        <a:xfrm flipV="1">
          <a:off x="9715500" y="4381500"/>
          <a:ext cx="59327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517072</xdr:colOff>
      <xdr:row>18</xdr:row>
      <xdr:rowOff>13607</xdr:rowOff>
    </xdr:from>
    <xdr:to>
      <xdr:col>15</xdr:col>
      <xdr:colOff>612321</xdr:colOff>
      <xdr:row>21</xdr:row>
      <xdr:rowOff>356507</xdr:rowOff>
    </xdr:to>
    <xdr:sp macro="" textlink="">
      <xdr:nvSpPr>
        <xdr:cNvPr id="15" name="Rectangle 14">
          <a:extLst>
            <a:ext uri="{FF2B5EF4-FFF2-40B4-BE49-F238E27FC236}">
              <a16:creationId xmlns:a16="http://schemas.microsoft.com/office/drawing/2014/main" id="{F8BF4973-9470-48CE-97D4-137EF673BBB1}"/>
            </a:ext>
          </a:extLst>
        </xdr:cNvPr>
        <xdr:cNvSpPr/>
      </xdr:nvSpPr>
      <xdr:spPr>
        <a:xfrm>
          <a:off x="9756322" y="3442607"/>
          <a:ext cx="3578678" cy="914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2722</xdr:colOff>
      <xdr:row>22</xdr:row>
      <xdr:rowOff>247650</xdr:rowOff>
    </xdr:from>
    <xdr:to>
      <xdr:col>11</xdr:col>
      <xdr:colOff>857250</xdr:colOff>
      <xdr:row>23</xdr:row>
      <xdr:rowOff>315685</xdr:rowOff>
    </xdr:to>
    <xdr:sp macro="" textlink="">
      <xdr:nvSpPr>
        <xdr:cNvPr id="16" name="TextBox 15">
          <a:extLst>
            <a:ext uri="{FF2B5EF4-FFF2-40B4-BE49-F238E27FC236}">
              <a16:creationId xmlns:a16="http://schemas.microsoft.com/office/drawing/2014/main" id="{028AC9A6-535D-4C14-ABFC-818C1422DB25}"/>
            </a:ext>
          </a:extLst>
        </xdr:cNvPr>
        <xdr:cNvSpPr txBox="1"/>
      </xdr:nvSpPr>
      <xdr:spPr>
        <a:xfrm>
          <a:off x="9241972" y="4615543"/>
          <a:ext cx="854528" cy="421821"/>
        </a:xfrm>
        <a:prstGeom prst="rect">
          <a:avLst/>
        </a:prstGeom>
        <a:solidFill>
          <a:srgbClr val="FFFF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a =0</a:t>
          </a:r>
        </a:p>
      </xdr:txBody>
    </xdr:sp>
    <xdr:clientData/>
  </xdr:twoCellAnchor>
  <xdr:twoCellAnchor>
    <xdr:from>
      <xdr:col>12</xdr:col>
      <xdr:colOff>190501</xdr:colOff>
      <xdr:row>22</xdr:row>
      <xdr:rowOff>244929</xdr:rowOff>
    </xdr:from>
    <xdr:to>
      <xdr:col>12</xdr:col>
      <xdr:colOff>802822</xdr:colOff>
      <xdr:row>23</xdr:row>
      <xdr:rowOff>312964</xdr:rowOff>
    </xdr:to>
    <xdr:sp macro="" textlink="">
      <xdr:nvSpPr>
        <xdr:cNvPr id="18" name="TextBox 17">
          <a:extLst>
            <a:ext uri="{FF2B5EF4-FFF2-40B4-BE49-F238E27FC236}">
              <a16:creationId xmlns:a16="http://schemas.microsoft.com/office/drawing/2014/main" id="{B7BAA759-E913-41E1-B6C9-390FAEC70089}"/>
            </a:ext>
          </a:extLst>
        </xdr:cNvPr>
        <xdr:cNvSpPr txBox="1"/>
      </xdr:nvSpPr>
      <xdr:spPr>
        <a:xfrm>
          <a:off x="10545537" y="4612822"/>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10</a:t>
          </a:r>
        </a:p>
      </xdr:txBody>
    </xdr:sp>
    <xdr:clientData/>
  </xdr:twoCellAnchor>
  <xdr:twoCellAnchor>
    <xdr:from>
      <xdr:col>13</xdr:col>
      <xdr:colOff>285751</xdr:colOff>
      <xdr:row>22</xdr:row>
      <xdr:rowOff>285750</xdr:rowOff>
    </xdr:from>
    <xdr:to>
      <xdr:col>14</xdr:col>
      <xdr:colOff>598714</xdr:colOff>
      <xdr:row>24</xdr:row>
      <xdr:rowOff>13607</xdr:rowOff>
    </xdr:to>
    <xdr:sp macro="" textlink="">
      <xdr:nvSpPr>
        <xdr:cNvPr id="20" name="TextBox 19">
          <a:extLst>
            <a:ext uri="{FF2B5EF4-FFF2-40B4-BE49-F238E27FC236}">
              <a16:creationId xmlns:a16="http://schemas.microsoft.com/office/drawing/2014/main" id="{B4786B6E-55E2-4179-B2DC-4418BF32BDF3}"/>
            </a:ext>
          </a:extLst>
        </xdr:cNvPr>
        <xdr:cNvSpPr txBox="1"/>
      </xdr:nvSpPr>
      <xdr:spPr>
        <a:xfrm>
          <a:off x="11756572" y="4653643"/>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20</a:t>
          </a:r>
        </a:p>
      </xdr:txBody>
    </xdr:sp>
    <xdr:clientData/>
  </xdr:twoCellAnchor>
  <xdr:twoCellAnchor>
    <xdr:from>
      <xdr:col>15</xdr:col>
      <xdr:colOff>111579</xdr:colOff>
      <xdr:row>22</xdr:row>
      <xdr:rowOff>261257</xdr:rowOff>
    </xdr:from>
    <xdr:to>
      <xdr:col>16</xdr:col>
      <xdr:colOff>299358</xdr:colOff>
      <xdr:row>23</xdr:row>
      <xdr:rowOff>329292</xdr:rowOff>
    </xdr:to>
    <xdr:sp macro="" textlink="">
      <xdr:nvSpPr>
        <xdr:cNvPr id="21" name="TextBox 20">
          <a:extLst>
            <a:ext uri="{FF2B5EF4-FFF2-40B4-BE49-F238E27FC236}">
              <a16:creationId xmlns:a16="http://schemas.microsoft.com/office/drawing/2014/main" id="{D750E4FC-178A-4C0A-929A-0515648D207E}"/>
            </a:ext>
          </a:extLst>
        </xdr:cNvPr>
        <xdr:cNvSpPr txBox="1"/>
      </xdr:nvSpPr>
      <xdr:spPr>
        <a:xfrm>
          <a:off x="12834258" y="4629150"/>
          <a:ext cx="868136" cy="421821"/>
        </a:xfrm>
        <a:prstGeom prst="rect">
          <a:avLst/>
        </a:prstGeom>
        <a:solidFill>
          <a:srgbClr val="FFFF00"/>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b=30</a:t>
          </a:r>
        </a:p>
      </xdr:txBody>
    </xdr:sp>
    <xdr:clientData/>
  </xdr:twoCellAnchor>
  <xdr:twoCellAnchor>
    <xdr:from>
      <xdr:col>12</xdr:col>
      <xdr:colOff>489857</xdr:colOff>
      <xdr:row>21</xdr:row>
      <xdr:rowOff>136071</xdr:rowOff>
    </xdr:from>
    <xdr:to>
      <xdr:col>12</xdr:col>
      <xdr:colOff>489857</xdr:colOff>
      <xdr:row>22</xdr:row>
      <xdr:rowOff>163286</xdr:rowOff>
    </xdr:to>
    <xdr:cxnSp macro="">
      <xdr:nvCxnSpPr>
        <xdr:cNvPr id="23" name="Straight Connector 22">
          <a:extLst>
            <a:ext uri="{FF2B5EF4-FFF2-40B4-BE49-F238E27FC236}">
              <a16:creationId xmlns:a16="http://schemas.microsoft.com/office/drawing/2014/main" id="{BDF18DF0-CC74-4BD8-B3AB-33DEC9DFF975}"/>
            </a:ext>
          </a:extLst>
        </xdr:cNvPr>
        <xdr:cNvCxnSpPr/>
      </xdr:nvCxnSpPr>
      <xdr:spPr>
        <a:xfrm>
          <a:off x="10844893" y="4136571"/>
          <a:ext cx="0" cy="3946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231321</xdr:colOff>
      <xdr:row>21</xdr:row>
      <xdr:rowOff>204107</xdr:rowOff>
    </xdr:from>
    <xdr:to>
      <xdr:col>14</xdr:col>
      <xdr:colOff>231321</xdr:colOff>
      <xdr:row>22</xdr:row>
      <xdr:rowOff>163286</xdr:rowOff>
    </xdr:to>
    <xdr:cxnSp macro="">
      <xdr:nvCxnSpPr>
        <xdr:cNvPr id="28" name="Straight Connector 27">
          <a:extLst>
            <a:ext uri="{FF2B5EF4-FFF2-40B4-BE49-F238E27FC236}">
              <a16:creationId xmlns:a16="http://schemas.microsoft.com/office/drawing/2014/main" id="{22EAD52C-9760-4282-A5E5-A8E68B239748}"/>
            </a:ext>
          </a:extLst>
        </xdr:cNvPr>
        <xdr:cNvCxnSpPr/>
      </xdr:nvCxnSpPr>
      <xdr:spPr>
        <a:xfrm>
          <a:off x="12001500" y="4204607"/>
          <a:ext cx="0" cy="3265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587829</xdr:colOff>
      <xdr:row>21</xdr:row>
      <xdr:rowOff>234043</xdr:rowOff>
    </xdr:from>
    <xdr:to>
      <xdr:col>15</xdr:col>
      <xdr:colOff>598714</xdr:colOff>
      <xdr:row>22</xdr:row>
      <xdr:rowOff>176893</xdr:rowOff>
    </xdr:to>
    <xdr:cxnSp macro="">
      <xdr:nvCxnSpPr>
        <xdr:cNvPr id="34" name="Straight Connector 33">
          <a:extLst>
            <a:ext uri="{FF2B5EF4-FFF2-40B4-BE49-F238E27FC236}">
              <a16:creationId xmlns:a16="http://schemas.microsoft.com/office/drawing/2014/main" id="{95E89AFC-CF54-40C3-9B68-E123F6D7EF58}"/>
            </a:ext>
          </a:extLst>
        </xdr:cNvPr>
        <xdr:cNvCxnSpPr/>
      </xdr:nvCxnSpPr>
      <xdr:spPr>
        <a:xfrm>
          <a:off x="13310508" y="4234543"/>
          <a:ext cx="10885" cy="3102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492578</xdr:colOff>
      <xdr:row>21</xdr:row>
      <xdr:rowOff>111577</xdr:rowOff>
    </xdr:from>
    <xdr:to>
      <xdr:col>11</xdr:col>
      <xdr:colOff>492578</xdr:colOff>
      <xdr:row>22</xdr:row>
      <xdr:rowOff>138792</xdr:rowOff>
    </xdr:to>
    <xdr:cxnSp macro="">
      <xdr:nvCxnSpPr>
        <xdr:cNvPr id="38" name="Straight Connector 37">
          <a:extLst>
            <a:ext uri="{FF2B5EF4-FFF2-40B4-BE49-F238E27FC236}">
              <a16:creationId xmlns:a16="http://schemas.microsoft.com/office/drawing/2014/main" id="{2259015B-818B-40BB-A84A-CE02A669A653}"/>
            </a:ext>
          </a:extLst>
        </xdr:cNvPr>
        <xdr:cNvCxnSpPr/>
      </xdr:nvCxnSpPr>
      <xdr:spPr>
        <a:xfrm>
          <a:off x="9731828" y="4112077"/>
          <a:ext cx="0" cy="3946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381000</xdr:colOff>
      <xdr:row>25</xdr:row>
      <xdr:rowOff>108857</xdr:rowOff>
    </xdr:from>
    <xdr:to>
      <xdr:col>10</xdr:col>
      <xdr:colOff>993321</xdr:colOff>
      <xdr:row>26</xdr:row>
      <xdr:rowOff>244928</xdr:rowOff>
    </xdr:to>
    <xdr:sp macro="" textlink="">
      <xdr:nvSpPr>
        <xdr:cNvPr id="40" name="TextBox 39">
          <a:extLst>
            <a:ext uri="{FF2B5EF4-FFF2-40B4-BE49-F238E27FC236}">
              <a16:creationId xmlns:a16="http://schemas.microsoft.com/office/drawing/2014/main" id="{CF857EB8-8415-4E50-A0E7-E46D173785B5}"/>
            </a:ext>
          </a:extLst>
        </xdr:cNvPr>
        <xdr:cNvSpPr txBox="1"/>
      </xdr:nvSpPr>
      <xdr:spPr>
        <a:xfrm>
          <a:off x="8572500" y="5538107"/>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b</a:t>
          </a:r>
        </a:p>
      </xdr:txBody>
    </xdr:sp>
    <xdr:clientData/>
  </xdr:twoCellAnchor>
  <xdr:twoCellAnchor>
    <xdr:from>
      <xdr:col>10</xdr:col>
      <xdr:colOff>81642</xdr:colOff>
      <xdr:row>15</xdr:row>
      <xdr:rowOff>163286</xdr:rowOff>
    </xdr:from>
    <xdr:to>
      <xdr:col>11</xdr:col>
      <xdr:colOff>367391</xdr:colOff>
      <xdr:row>20</xdr:row>
      <xdr:rowOff>163286</xdr:rowOff>
    </xdr:to>
    <xdr:sp macro="" textlink="">
      <xdr:nvSpPr>
        <xdr:cNvPr id="41" name="TextBox 40">
          <a:extLst>
            <a:ext uri="{FF2B5EF4-FFF2-40B4-BE49-F238E27FC236}">
              <a16:creationId xmlns:a16="http://schemas.microsoft.com/office/drawing/2014/main" id="{42320A95-F267-47C1-B810-6A74425525E3}"/>
            </a:ext>
          </a:extLst>
        </xdr:cNvPr>
        <xdr:cNvSpPr txBox="1"/>
      </xdr:nvSpPr>
      <xdr:spPr>
        <a:xfrm>
          <a:off x="8273142" y="3020786"/>
          <a:ext cx="1333499"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1/(30-0) = 0.0333</a:t>
          </a:r>
        </a:p>
      </xdr:txBody>
    </xdr:sp>
    <xdr:clientData/>
  </xdr:twoCellAnchor>
  <xdr:twoCellAnchor>
    <xdr:from>
      <xdr:col>10</xdr:col>
      <xdr:colOff>152399</xdr:colOff>
      <xdr:row>27</xdr:row>
      <xdr:rowOff>111579</xdr:rowOff>
    </xdr:from>
    <xdr:to>
      <xdr:col>21</xdr:col>
      <xdr:colOff>217714</xdr:colOff>
      <xdr:row>31</xdr:row>
      <xdr:rowOff>163286</xdr:rowOff>
    </xdr:to>
    <xdr:sp macro="" textlink="">
      <xdr:nvSpPr>
        <xdr:cNvPr id="42" name="TextBox 41">
          <a:extLst>
            <a:ext uri="{FF2B5EF4-FFF2-40B4-BE49-F238E27FC236}">
              <a16:creationId xmlns:a16="http://schemas.microsoft.com/office/drawing/2014/main" id="{22E082AE-FDCF-4825-826B-6D23EBB000D5}"/>
            </a:ext>
          </a:extLst>
        </xdr:cNvPr>
        <xdr:cNvSpPr txBox="1"/>
      </xdr:nvSpPr>
      <xdr:spPr>
        <a:xfrm>
          <a:off x="8343899" y="6125936"/>
          <a:ext cx="8651422"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a:latin typeface="Lucida Bright" panose="02040602050505020304" pitchFamily="18" charset="0"/>
            </a:rPr>
            <a:t>The times student must wait for the bus is uniform over the interval from 0</a:t>
          </a:r>
          <a:r>
            <a:rPr lang="en-US" sz="2000" baseline="0">
              <a:latin typeface="Lucida Bright" panose="02040602050505020304" pitchFamily="18" charset="0"/>
            </a:rPr>
            <a:t> to 30 minutes. a = 0 and b =30</a:t>
          </a:r>
        </a:p>
        <a:p>
          <a:pPr algn="l"/>
          <a:r>
            <a:rPr lang="en-US" sz="2000" baseline="0">
              <a:latin typeface="Lucida Bright" panose="02040602050505020304" pitchFamily="18" charset="0"/>
            </a:rPr>
            <a:t>Area = height * base  = (1/(30 -0)) * (30 - 0) = 1</a:t>
          </a:r>
          <a:endParaRPr lang="en-US" sz="2000">
            <a:latin typeface="Lucida Bright" panose="02040602050505020304" pitchFamily="18" charset="0"/>
          </a:endParaRPr>
        </a:p>
      </xdr:txBody>
    </xdr:sp>
    <xdr:clientData/>
  </xdr:twoCellAnchor>
  <xdr:twoCellAnchor>
    <xdr:from>
      <xdr:col>10</xdr:col>
      <xdr:colOff>383721</xdr:colOff>
      <xdr:row>32</xdr:row>
      <xdr:rowOff>234043</xdr:rowOff>
    </xdr:from>
    <xdr:to>
      <xdr:col>10</xdr:col>
      <xdr:colOff>996042</xdr:colOff>
      <xdr:row>34</xdr:row>
      <xdr:rowOff>152400</xdr:rowOff>
    </xdr:to>
    <xdr:sp macro="" textlink="">
      <xdr:nvSpPr>
        <xdr:cNvPr id="43" name="TextBox 42">
          <a:extLst>
            <a:ext uri="{FF2B5EF4-FFF2-40B4-BE49-F238E27FC236}">
              <a16:creationId xmlns:a16="http://schemas.microsoft.com/office/drawing/2014/main" id="{E02B56C8-2613-4918-AD14-2A99925EDEA2}"/>
            </a:ext>
          </a:extLst>
        </xdr:cNvPr>
        <xdr:cNvSpPr txBox="1"/>
      </xdr:nvSpPr>
      <xdr:spPr>
        <a:xfrm>
          <a:off x="8575221" y="7758793"/>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c</a:t>
          </a:r>
        </a:p>
      </xdr:txBody>
    </xdr:sp>
    <xdr:clientData/>
  </xdr:twoCellAnchor>
  <xdr:twoCellAnchor>
    <xdr:from>
      <xdr:col>10</xdr:col>
      <xdr:colOff>340179</xdr:colOff>
      <xdr:row>35</xdr:row>
      <xdr:rowOff>81642</xdr:rowOff>
    </xdr:from>
    <xdr:to>
      <xdr:col>21</xdr:col>
      <xdr:colOff>405494</xdr:colOff>
      <xdr:row>41</xdr:row>
      <xdr:rowOff>81642</xdr:rowOff>
    </xdr:to>
    <xdr:sp macro="" textlink="">
      <xdr:nvSpPr>
        <xdr:cNvPr id="44" name="TextBox 43">
          <a:extLst>
            <a:ext uri="{FF2B5EF4-FFF2-40B4-BE49-F238E27FC236}">
              <a16:creationId xmlns:a16="http://schemas.microsoft.com/office/drawing/2014/main" id="{63BED000-AFA9-44B0-9F5C-FBEDE370E597}"/>
            </a:ext>
          </a:extLst>
        </xdr:cNvPr>
        <xdr:cNvSpPr txBox="1"/>
      </xdr:nvSpPr>
      <xdr:spPr>
        <a:xfrm>
          <a:off x="8531679" y="8395606"/>
          <a:ext cx="8651422" cy="1537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a:latin typeface="Lucida Bright" panose="02040602050505020304" pitchFamily="18" charset="0"/>
            </a:rPr>
            <a:t>To</a:t>
          </a:r>
          <a:r>
            <a:rPr lang="en-US" sz="2000" baseline="0">
              <a:latin typeface="Lucida Bright" panose="02040602050505020304" pitchFamily="18" charset="0"/>
            </a:rPr>
            <a:t> find the mean use the formula:  </a:t>
          </a:r>
          <a:r>
            <a:rPr lang="el-GR" sz="2000" baseline="0">
              <a:latin typeface="Times New Roman" panose="02020603050405020304" pitchFamily="18" charset="0"/>
              <a:cs typeface="Times New Roman" panose="02020603050405020304" pitchFamily="18" charset="0"/>
            </a:rPr>
            <a:t>μ</a:t>
          </a:r>
          <a:r>
            <a:rPr lang="en-US" sz="2000" baseline="0">
              <a:latin typeface="Times New Roman" panose="02020603050405020304" pitchFamily="18" charset="0"/>
              <a:cs typeface="Times New Roman" panose="02020603050405020304" pitchFamily="18" charset="0"/>
            </a:rPr>
            <a:t> =(a + b)/2 = (0 + 30)/2 =15</a:t>
          </a:r>
        </a:p>
        <a:p>
          <a:pPr algn="l"/>
          <a:endParaRPr lang="en-US" sz="2000" baseline="0">
            <a:latin typeface="Times New Roman" panose="02020603050405020304" pitchFamily="18" charset="0"/>
            <a:cs typeface="Times New Roman" panose="02020603050405020304" pitchFamily="18" charset="0"/>
          </a:endParaRPr>
        </a:p>
        <a:p>
          <a:pPr algn="l"/>
          <a:r>
            <a:rPr lang="en-US" sz="2000" baseline="0">
              <a:latin typeface="Lucida Bright" panose="02040602050505020304" pitchFamily="18" charset="0"/>
              <a:cs typeface="Times New Roman" panose="02020603050405020304" pitchFamily="18" charset="0"/>
            </a:rPr>
            <a:t>The mean of the distribution is 15 minutes, so the typical wait time for bus service is 15 minutes. </a:t>
          </a:r>
          <a:endParaRPr lang="en-US" sz="2000">
            <a:latin typeface="Lucida Bright" panose="02040602050505020304" pitchFamily="18" charset="0"/>
          </a:endParaRPr>
        </a:p>
      </xdr:txBody>
    </xdr:sp>
    <xdr:clientData/>
  </xdr:twoCellAnchor>
  <xdr:twoCellAnchor>
    <xdr:from>
      <xdr:col>10</xdr:col>
      <xdr:colOff>517072</xdr:colOff>
      <xdr:row>43</xdr:row>
      <xdr:rowOff>81643</xdr:rowOff>
    </xdr:from>
    <xdr:to>
      <xdr:col>11</xdr:col>
      <xdr:colOff>81643</xdr:colOff>
      <xdr:row>45</xdr:row>
      <xdr:rowOff>122464</xdr:rowOff>
    </xdr:to>
    <xdr:sp macro="" textlink="">
      <xdr:nvSpPr>
        <xdr:cNvPr id="45" name="TextBox 44">
          <a:extLst>
            <a:ext uri="{FF2B5EF4-FFF2-40B4-BE49-F238E27FC236}">
              <a16:creationId xmlns:a16="http://schemas.microsoft.com/office/drawing/2014/main" id="{AFDF4A13-4B35-4BBF-8999-9FA5882C44C6}"/>
            </a:ext>
          </a:extLst>
        </xdr:cNvPr>
        <xdr:cNvSpPr txBox="1"/>
      </xdr:nvSpPr>
      <xdr:spPr>
        <a:xfrm>
          <a:off x="8708572" y="103142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d</a:t>
          </a:r>
        </a:p>
      </xdr:txBody>
    </xdr:sp>
    <xdr:clientData/>
  </xdr:twoCellAnchor>
  <xdr:twoCellAnchor>
    <xdr:from>
      <xdr:col>10</xdr:col>
      <xdr:colOff>381000</xdr:colOff>
      <xdr:row>46</xdr:row>
      <xdr:rowOff>95251</xdr:rowOff>
    </xdr:from>
    <xdr:to>
      <xdr:col>21</xdr:col>
      <xdr:colOff>446315</xdr:colOff>
      <xdr:row>52</xdr:row>
      <xdr:rowOff>54430</xdr:rowOff>
    </xdr:to>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27E774CC-A3A3-43E8-934A-4ECF01649390}"/>
                </a:ext>
              </a:extLst>
            </xdr:cNvPr>
            <xdr:cNvSpPr txBox="1"/>
          </xdr:nvSpPr>
          <xdr:spPr>
            <a:xfrm>
              <a:off x="8572500" y="10899322"/>
              <a:ext cx="8651422"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a:latin typeface="Lucida Bright" panose="02040602050505020304" pitchFamily="18" charset="0"/>
                </a:rPr>
                <a:t>The</a:t>
              </a:r>
              <a:r>
                <a:rPr lang="en-US" sz="2000" baseline="0">
                  <a:latin typeface="Lucida Bright" panose="02040602050505020304" pitchFamily="18" charset="0"/>
                </a:rPr>
                <a:t> </a:t>
              </a:r>
              <a:r>
                <a:rPr lang="el-GR" sz="2000" baseline="0">
                  <a:latin typeface="Calibri" panose="020F0502020204030204" pitchFamily="34" charset="0"/>
                  <a:cs typeface="Calibri" panose="020F0502020204030204" pitchFamily="34" charset="0"/>
                </a:rPr>
                <a:t>σ</a:t>
              </a:r>
              <a:r>
                <a:rPr lang="en-US" sz="2000" baseline="0">
                  <a:latin typeface="Calibri" panose="020F0502020204030204" pitchFamily="34" charset="0"/>
                  <a:cs typeface="Calibri" panose="020F0502020204030204" pitchFamily="34" charset="0"/>
                </a:rPr>
                <a:t> of the wait time = </a:t>
              </a:r>
              <a14:m>
                <m:oMath xmlns:m="http://schemas.openxmlformats.org/officeDocument/2006/math">
                  <m:rad>
                    <m:radPr>
                      <m:degHide m:val="on"/>
                      <m:ctrlPr>
                        <a:rPr lang="en-US" sz="2400" i="1" baseline="0">
                          <a:solidFill>
                            <a:srgbClr val="836967"/>
                          </a:solidFill>
                          <a:latin typeface="Cambria Math" panose="02040503050406030204" pitchFamily="18" charset="0"/>
                        </a:rPr>
                      </m:ctrlPr>
                    </m:radPr>
                    <m:deg/>
                    <m:e>
                      <m:f>
                        <m:fPr>
                          <m:ctrlPr>
                            <a:rPr lang="en-US" sz="2400" i="1" baseline="0">
                              <a:solidFill>
                                <a:srgbClr val="836967"/>
                              </a:solidFill>
                              <a:latin typeface="Cambria Math" panose="02040503050406030204" pitchFamily="18" charset="0"/>
                            </a:rPr>
                          </m:ctrlPr>
                        </m:fPr>
                        <m:num>
                          <m:sSup>
                            <m:sSupPr>
                              <m:ctrlPr>
                                <a:rPr lang="en-US" sz="2400" i="1" baseline="0">
                                  <a:solidFill>
                                    <a:srgbClr val="836967"/>
                                  </a:solidFill>
                                  <a:latin typeface="Cambria Math" panose="02040503050406030204" pitchFamily="18" charset="0"/>
                                </a:rPr>
                              </m:ctrlPr>
                            </m:sSupPr>
                            <m:e>
                              <m:d>
                                <m:dPr>
                                  <m:ctrlPr>
                                    <a:rPr lang="en-US" sz="2400" i="1" baseline="0">
                                      <a:solidFill>
                                        <a:srgbClr val="836967"/>
                                      </a:solidFill>
                                      <a:latin typeface="Cambria Math" panose="02040503050406030204" pitchFamily="18" charset="0"/>
                                    </a:rPr>
                                  </m:ctrlPr>
                                </m:dPr>
                                <m:e>
                                  <m:r>
                                    <a:rPr lang="en-US" sz="2400" i="1" baseline="0">
                                      <a:latin typeface="Cambria Math" panose="02040503050406030204" pitchFamily="18" charset="0"/>
                                    </a:rPr>
                                    <m:t>𝑏</m:t>
                                  </m:r>
                                  <m:r>
                                    <a:rPr lang="en-US" sz="2400" i="1" baseline="0">
                                      <a:latin typeface="Cambria Math" panose="02040503050406030204" pitchFamily="18" charset="0"/>
                                    </a:rPr>
                                    <m:t>−</m:t>
                                  </m:r>
                                  <m:r>
                                    <a:rPr lang="en-US" sz="2400" i="1" baseline="0">
                                      <a:latin typeface="Cambria Math" panose="02040503050406030204" pitchFamily="18" charset="0"/>
                                    </a:rPr>
                                    <m:t>𝑎</m:t>
                                  </m:r>
                                </m:e>
                              </m:d>
                            </m:e>
                            <m:sup>
                              <m:r>
                                <a:rPr lang="en-US" sz="2400" i="1" baseline="0">
                                  <a:latin typeface="Cambria Math" panose="02040503050406030204" pitchFamily="18" charset="0"/>
                                </a:rPr>
                                <m:t>2</m:t>
                              </m:r>
                            </m:sup>
                          </m:sSup>
                        </m:num>
                        <m:den>
                          <m:r>
                            <a:rPr lang="en-US" sz="2400" i="1" baseline="0">
                              <a:latin typeface="Cambria Math" panose="02040503050406030204" pitchFamily="18" charset="0"/>
                            </a:rPr>
                            <m:t>12</m:t>
                          </m:r>
                        </m:den>
                      </m:f>
                    </m:e>
                  </m:rad>
                  <m:r>
                    <a:rPr lang="en-US" sz="2400" b="0" i="1" baseline="0">
                      <a:latin typeface="Cambria Math" panose="02040503050406030204" pitchFamily="18" charset="0"/>
                    </a:rPr>
                    <m:t>=</m:t>
                  </m:r>
                </m:oMath>
              </a14:m>
              <a:r>
                <a:rPr lang="en-US" sz="2400">
                  <a:latin typeface="Lucida Bright" panose="02040602050505020304" pitchFamily="18" charset="0"/>
                </a:rPr>
                <a:t> </a:t>
              </a:r>
              <a14:m>
                <m:oMath xmlns:m="http://schemas.openxmlformats.org/officeDocument/2006/math">
                  <m:rad>
                    <m:radPr>
                      <m:degHide m:val="on"/>
                      <m:ctrlPr>
                        <a:rPr lang="en-US" sz="2400" i="1" baseline="0">
                          <a:solidFill>
                            <a:schemeClr val="dk1"/>
                          </a:solidFill>
                          <a:effectLst/>
                          <a:latin typeface="Cambria Math" panose="02040503050406030204" pitchFamily="18" charset="0"/>
                          <a:ea typeface="+mn-ea"/>
                          <a:cs typeface="+mn-cs"/>
                        </a:rPr>
                      </m:ctrlPr>
                    </m:radPr>
                    <m:deg/>
                    <m:e>
                      <m:f>
                        <m:fPr>
                          <m:ctrlPr>
                            <a:rPr lang="en-US" sz="2400" i="1" baseline="0">
                              <a:solidFill>
                                <a:schemeClr val="dk1"/>
                              </a:solidFill>
                              <a:effectLst/>
                              <a:latin typeface="Cambria Math" panose="02040503050406030204" pitchFamily="18" charset="0"/>
                              <a:ea typeface="+mn-ea"/>
                              <a:cs typeface="+mn-cs"/>
                            </a:rPr>
                          </m:ctrlPr>
                        </m:fPr>
                        <m:num>
                          <m:sSup>
                            <m:sSupPr>
                              <m:ctrlPr>
                                <a:rPr lang="en-US" sz="2400" i="1" baseline="0">
                                  <a:solidFill>
                                    <a:schemeClr val="dk1"/>
                                  </a:solidFill>
                                  <a:effectLst/>
                                  <a:latin typeface="Cambria Math" panose="02040503050406030204" pitchFamily="18" charset="0"/>
                                  <a:ea typeface="+mn-ea"/>
                                  <a:cs typeface="+mn-cs"/>
                                </a:rPr>
                              </m:ctrlPr>
                            </m:sSupPr>
                            <m:e>
                              <m:d>
                                <m:dPr>
                                  <m:ctrlPr>
                                    <a:rPr lang="en-US" sz="2400" i="1" baseline="0">
                                      <a:solidFill>
                                        <a:schemeClr val="dk1"/>
                                      </a:solidFill>
                                      <a:effectLst/>
                                      <a:latin typeface="Cambria Math" panose="02040503050406030204" pitchFamily="18" charset="0"/>
                                      <a:ea typeface="+mn-ea"/>
                                      <a:cs typeface="+mn-cs"/>
                                    </a:rPr>
                                  </m:ctrlPr>
                                </m:dPr>
                                <m:e>
                                  <m:r>
                                    <a:rPr lang="en-US" sz="2400" b="0" i="1" baseline="0">
                                      <a:solidFill>
                                        <a:schemeClr val="dk1"/>
                                      </a:solidFill>
                                      <a:effectLst/>
                                      <a:latin typeface="Cambria Math" panose="02040503050406030204" pitchFamily="18" charset="0"/>
                                      <a:ea typeface="+mn-ea"/>
                                      <a:cs typeface="+mn-cs"/>
                                    </a:rPr>
                                    <m:t>30</m:t>
                                  </m:r>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0</m:t>
                                  </m:r>
                                </m:e>
                              </m:d>
                            </m:e>
                            <m:sup>
                              <m:r>
                                <a:rPr lang="en-US" sz="2400" i="1" baseline="0">
                                  <a:solidFill>
                                    <a:schemeClr val="dk1"/>
                                  </a:solidFill>
                                  <a:effectLst/>
                                  <a:latin typeface="Cambria Math" panose="02040503050406030204" pitchFamily="18" charset="0"/>
                                  <a:ea typeface="+mn-ea"/>
                                  <a:cs typeface="+mn-cs"/>
                                </a:rPr>
                                <m:t>2</m:t>
                              </m:r>
                            </m:sup>
                          </m:sSup>
                        </m:num>
                        <m:den>
                          <m:r>
                            <a:rPr lang="en-US" sz="2400" i="1" baseline="0">
                              <a:solidFill>
                                <a:schemeClr val="dk1"/>
                              </a:solidFill>
                              <a:effectLst/>
                              <a:latin typeface="Cambria Math" panose="02040503050406030204" pitchFamily="18" charset="0"/>
                              <a:ea typeface="+mn-ea"/>
                              <a:cs typeface="+mn-cs"/>
                            </a:rPr>
                            <m:t>12</m:t>
                          </m:r>
                        </m:den>
                      </m:f>
                    </m:e>
                  </m:rad>
                </m:oMath>
              </a14:m>
              <a:r>
                <a:rPr lang="en-US" sz="2400">
                  <a:latin typeface="Lucida Bright" panose="02040602050505020304" pitchFamily="18" charset="0"/>
                </a:rPr>
                <a:t> = 8.6603</a:t>
              </a:r>
            </a:p>
          </xdr:txBody>
        </xdr:sp>
      </mc:Choice>
      <mc:Fallback xmlns="">
        <xdr:sp macro="" textlink="">
          <xdr:nvSpPr>
            <xdr:cNvPr id="47" name="TextBox 46">
              <a:extLst>
                <a:ext uri="{FF2B5EF4-FFF2-40B4-BE49-F238E27FC236}">
                  <a16:creationId xmlns:a16="http://schemas.microsoft.com/office/drawing/2014/main" id="{27E774CC-A3A3-43E8-934A-4ECF01649390}"/>
                </a:ext>
              </a:extLst>
            </xdr:cNvPr>
            <xdr:cNvSpPr txBox="1"/>
          </xdr:nvSpPr>
          <xdr:spPr>
            <a:xfrm>
              <a:off x="8572500" y="10899322"/>
              <a:ext cx="8651422"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a:latin typeface="Lucida Bright" panose="02040602050505020304" pitchFamily="18" charset="0"/>
                </a:rPr>
                <a:t>The</a:t>
              </a:r>
              <a:r>
                <a:rPr lang="en-US" sz="2000" baseline="0">
                  <a:latin typeface="Lucida Bright" panose="02040602050505020304" pitchFamily="18" charset="0"/>
                </a:rPr>
                <a:t> </a:t>
              </a:r>
              <a:r>
                <a:rPr lang="el-GR" sz="2000" baseline="0">
                  <a:latin typeface="Calibri" panose="020F0502020204030204" pitchFamily="34" charset="0"/>
                  <a:cs typeface="Calibri" panose="020F0502020204030204" pitchFamily="34" charset="0"/>
                </a:rPr>
                <a:t>σ</a:t>
              </a:r>
              <a:r>
                <a:rPr lang="en-US" sz="2000" baseline="0">
                  <a:latin typeface="Calibri" panose="020F0502020204030204" pitchFamily="34" charset="0"/>
                  <a:cs typeface="Calibri" panose="020F0502020204030204" pitchFamily="34" charset="0"/>
                </a:rPr>
                <a:t> of the wait time = </a:t>
              </a:r>
              <a:r>
                <a:rPr lang="en-US" sz="2400" i="0" baseline="0">
                  <a:solidFill>
                    <a:srgbClr val="836967"/>
                  </a:solidFill>
                  <a:latin typeface="Cambria Math" panose="02040503050406030204" pitchFamily="18" charset="0"/>
                </a:rPr>
                <a:t>√((</a:t>
              </a:r>
              <a:r>
                <a:rPr lang="en-US" sz="2400" i="0" baseline="0">
                  <a:latin typeface="Cambria Math" panose="02040503050406030204" pitchFamily="18" charset="0"/>
                </a:rPr>
                <a:t>𝑏−𝑎)</a:t>
              </a:r>
              <a:r>
                <a:rPr lang="en-US" sz="2400" i="0" baseline="0">
                  <a:solidFill>
                    <a:srgbClr val="836967"/>
                  </a:solidFill>
                  <a:latin typeface="Cambria Math" panose="02040503050406030204" pitchFamily="18" charset="0"/>
                </a:rPr>
                <a:t>^</a:t>
              </a:r>
              <a:r>
                <a:rPr lang="en-US" sz="2400" i="0" baseline="0">
                  <a:latin typeface="Cambria Math" panose="02040503050406030204" pitchFamily="18" charset="0"/>
                </a:rPr>
                <a:t>2</a:t>
              </a:r>
              <a:r>
                <a:rPr lang="en-US" sz="2400" i="0" baseline="0">
                  <a:solidFill>
                    <a:srgbClr val="836967"/>
                  </a:solidFill>
                  <a:latin typeface="Cambria Math" panose="02040503050406030204" pitchFamily="18" charset="0"/>
                </a:rPr>
                <a:t>/</a:t>
              </a:r>
              <a:r>
                <a:rPr lang="en-US" sz="2400" i="0" baseline="0">
                  <a:latin typeface="Cambria Math" panose="02040503050406030204" pitchFamily="18" charset="0"/>
                </a:rPr>
                <a:t>12</a:t>
              </a:r>
              <a:r>
                <a:rPr lang="en-US" sz="2400" i="0" baseline="0">
                  <a:solidFill>
                    <a:srgbClr val="836967"/>
                  </a:solidFill>
                  <a:latin typeface="Cambria Math" panose="02040503050406030204" pitchFamily="18" charset="0"/>
                </a:rPr>
                <a:t>)</a:t>
              </a:r>
              <a:r>
                <a:rPr lang="en-US" sz="2400" b="0" i="0" baseline="0">
                  <a:latin typeface="Cambria Math" panose="02040503050406030204" pitchFamily="18" charset="0"/>
                </a:rPr>
                <a:t>=</a:t>
              </a:r>
              <a:r>
                <a:rPr lang="en-US" sz="2400">
                  <a:latin typeface="Lucida Bright" panose="02040602050505020304" pitchFamily="18" charset="0"/>
                </a:rPr>
                <a:t>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30</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0)^</a:t>
              </a:r>
              <a:r>
                <a:rPr lang="en-US" sz="2400" i="0" baseline="0">
                  <a:solidFill>
                    <a:schemeClr val="dk1"/>
                  </a:solidFill>
                  <a:effectLst/>
                  <a:latin typeface="Cambria Math" panose="02040503050406030204" pitchFamily="18" charset="0"/>
                  <a:ea typeface="+mn-ea"/>
                  <a:cs typeface="+mn-cs"/>
                </a:rPr>
                <a:t>2/12)</a:t>
              </a:r>
              <a:r>
                <a:rPr lang="en-US" sz="2400">
                  <a:latin typeface="Lucida Bright" panose="02040602050505020304" pitchFamily="18" charset="0"/>
                </a:rPr>
                <a:t> = 8.6603</a:t>
              </a:r>
            </a:p>
          </xdr:txBody>
        </xdr:sp>
      </mc:Fallback>
    </mc:AlternateContent>
    <xdr:clientData/>
  </xdr:twoCellAnchor>
  <xdr:twoCellAnchor>
    <xdr:from>
      <xdr:col>10</xdr:col>
      <xdr:colOff>506187</xdr:colOff>
      <xdr:row>53</xdr:row>
      <xdr:rowOff>97972</xdr:rowOff>
    </xdr:from>
    <xdr:to>
      <xdr:col>11</xdr:col>
      <xdr:colOff>70758</xdr:colOff>
      <xdr:row>55</xdr:row>
      <xdr:rowOff>138793</xdr:rowOff>
    </xdr:to>
    <xdr:sp macro="" textlink="">
      <xdr:nvSpPr>
        <xdr:cNvPr id="49" name="TextBox 48">
          <a:extLst>
            <a:ext uri="{FF2B5EF4-FFF2-40B4-BE49-F238E27FC236}">
              <a16:creationId xmlns:a16="http://schemas.microsoft.com/office/drawing/2014/main" id="{CE6E5429-4A88-409C-B344-8B06F31572A6}"/>
            </a:ext>
          </a:extLst>
        </xdr:cNvPr>
        <xdr:cNvSpPr txBox="1"/>
      </xdr:nvSpPr>
      <xdr:spPr>
        <a:xfrm>
          <a:off x="8697687" y="12235543"/>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e</a:t>
          </a:r>
        </a:p>
      </xdr:txBody>
    </xdr:sp>
    <xdr:clientData/>
  </xdr:twoCellAnchor>
  <xdr:twoCellAnchor>
    <xdr:from>
      <xdr:col>10</xdr:col>
      <xdr:colOff>326571</xdr:colOff>
      <xdr:row>64</xdr:row>
      <xdr:rowOff>54430</xdr:rowOff>
    </xdr:from>
    <xdr:to>
      <xdr:col>22</xdr:col>
      <xdr:colOff>27213</xdr:colOff>
      <xdr:row>70</xdr:row>
      <xdr:rowOff>13609</xdr:rowOff>
    </xdr:to>
    <xdr:sp macro="" textlink="">
      <xdr:nvSpPr>
        <xdr:cNvPr id="50" name="TextBox 49">
          <a:extLst>
            <a:ext uri="{FF2B5EF4-FFF2-40B4-BE49-F238E27FC236}">
              <a16:creationId xmlns:a16="http://schemas.microsoft.com/office/drawing/2014/main" id="{F5DF9C7E-F12F-4384-AF9B-814697FB74B6}"/>
            </a:ext>
          </a:extLst>
        </xdr:cNvPr>
        <xdr:cNvSpPr txBox="1"/>
      </xdr:nvSpPr>
      <xdr:spPr>
        <a:xfrm>
          <a:off x="8518071" y="14287501"/>
          <a:ext cx="8980713"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400">
              <a:latin typeface="Lucida Bright" panose="02040602050505020304" pitchFamily="18" charset="0"/>
            </a:rPr>
            <a:t>P (25 &lt; wait time &lt; 30) = (1/(30-0))*5 = 0.1667</a:t>
          </a:r>
        </a:p>
      </xdr:txBody>
    </xdr:sp>
    <xdr:clientData/>
  </xdr:twoCellAnchor>
  <xdr:twoCellAnchor>
    <xdr:from>
      <xdr:col>11</xdr:col>
      <xdr:colOff>830035</xdr:colOff>
      <xdr:row>55</xdr:row>
      <xdr:rowOff>136072</xdr:rowOff>
    </xdr:from>
    <xdr:to>
      <xdr:col>16</xdr:col>
      <xdr:colOff>244927</xdr:colOff>
      <xdr:row>60</xdr:row>
      <xdr:rowOff>97972</xdr:rowOff>
    </xdr:to>
    <xdr:sp macro="" textlink="">
      <xdr:nvSpPr>
        <xdr:cNvPr id="52" name="Rectangle 51">
          <a:extLst>
            <a:ext uri="{FF2B5EF4-FFF2-40B4-BE49-F238E27FC236}">
              <a16:creationId xmlns:a16="http://schemas.microsoft.com/office/drawing/2014/main" id="{3FBFC892-F971-4383-BE0C-0BCACF2829C5}"/>
            </a:ext>
          </a:extLst>
        </xdr:cNvPr>
        <xdr:cNvSpPr/>
      </xdr:nvSpPr>
      <xdr:spPr>
        <a:xfrm>
          <a:off x="10069285" y="12654643"/>
          <a:ext cx="3578678" cy="914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299356</xdr:colOff>
      <xdr:row>55</xdr:row>
      <xdr:rowOff>138793</xdr:rowOff>
    </xdr:from>
    <xdr:to>
      <xdr:col>17</xdr:col>
      <xdr:colOff>326570</xdr:colOff>
      <xdr:row>60</xdr:row>
      <xdr:rowOff>100693</xdr:rowOff>
    </xdr:to>
    <xdr:sp macro="" textlink="">
      <xdr:nvSpPr>
        <xdr:cNvPr id="53" name="Rectangle 52">
          <a:extLst>
            <a:ext uri="{FF2B5EF4-FFF2-40B4-BE49-F238E27FC236}">
              <a16:creationId xmlns:a16="http://schemas.microsoft.com/office/drawing/2014/main" id="{5135D4BA-666C-494F-8240-0F6524ED339E}"/>
            </a:ext>
          </a:extLst>
        </xdr:cNvPr>
        <xdr:cNvSpPr/>
      </xdr:nvSpPr>
      <xdr:spPr>
        <a:xfrm>
          <a:off x="13702392" y="12657364"/>
          <a:ext cx="680357" cy="9144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462643</xdr:colOff>
      <xdr:row>61</xdr:row>
      <xdr:rowOff>27214</xdr:rowOff>
    </xdr:from>
    <xdr:to>
      <xdr:col>16</xdr:col>
      <xdr:colOff>394607</xdr:colOff>
      <xdr:row>63</xdr:row>
      <xdr:rowOff>68035</xdr:rowOff>
    </xdr:to>
    <xdr:sp macro="" textlink="">
      <xdr:nvSpPr>
        <xdr:cNvPr id="56" name="TextBox 55">
          <a:extLst>
            <a:ext uri="{FF2B5EF4-FFF2-40B4-BE49-F238E27FC236}">
              <a16:creationId xmlns:a16="http://schemas.microsoft.com/office/drawing/2014/main" id="{5BA70C7B-9735-48EB-B197-052451B5EA99}"/>
            </a:ext>
          </a:extLst>
        </xdr:cNvPr>
        <xdr:cNvSpPr txBox="1"/>
      </xdr:nvSpPr>
      <xdr:spPr>
        <a:xfrm>
          <a:off x="13185322" y="13688785"/>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25</a:t>
          </a:r>
        </a:p>
      </xdr:txBody>
    </xdr:sp>
    <xdr:clientData/>
  </xdr:twoCellAnchor>
  <xdr:twoCellAnchor>
    <xdr:from>
      <xdr:col>17</xdr:col>
      <xdr:colOff>29936</xdr:colOff>
      <xdr:row>61</xdr:row>
      <xdr:rowOff>43543</xdr:rowOff>
    </xdr:from>
    <xdr:to>
      <xdr:col>17</xdr:col>
      <xdr:colOff>642257</xdr:colOff>
      <xdr:row>63</xdr:row>
      <xdr:rowOff>84364</xdr:rowOff>
    </xdr:to>
    <xdr:sp macro="" textlink="">
      <xdr:nvSpPr>
        <xdr:cNvPr id="57" name="TextBox 56">
          <a:extLst>
            <a:ext uri="{FF2B5EF4-FFF2-40B4-BE49-F238E27FC236}">
              <a16:creationId xmlns:a16="http://schemas.microsoft.com/office/drawing/2014/main" id="{1A1D3418-A77B-4ADD-99D2-A9A04DF4F64F}"/>
            </a:ext>
          </a:extLst>
        </xdr:cNvPr>
        <xdr:cNvSpPr txBox="1"/>
      </xdr:nvSpPr>
      <xdr:spPr>
        <a:xfrm>
          <a:off x="14086115" y="137051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30</a:t>
          </a:r>
        </a:p>
      </xdr:txBody>
    </xdr:sp>
    <xdr:clientData/>
  </xdr:twoCellAnchor>
  <xdr:twoCellAnchor>
    <xdr:from>
      <xdr:col>10</xdr:col>
      <xdr:colOff>508909</xdr:colOff>
      <xdr:row>72</xdr:row>
      <xdr:rowOff>5443</xdr:rowOff>
    </xdr:from>
    <xdr:to>
      <xdr:col>11</xdr:col>
      <xdr:colOff>73480</xdr:colOff>
      <xdr:row>74</xdr:row>
      <xdr:rowOff>46264</xdr:rowOff>
    </xdr:to>
    <xdr:sp macro="" textlink="">
      <xdr:nvSpPr>
        <xdr:cNvPr id="58" name="TextBox 57">
          <a:extLst>
            <a:ext uri="{FF2B5EF4-FFF2-40B4-BE49-F238E27FC236}">
              <a16:creationId xmlns:a16="http://schemas.microsoft.com/office/drawing/2014/main" id="{B95BC655-C132-439A-A4D7-B57052082D16}"/>
            </a:ext>
          </a:extLst>
        </xdr:cNvPr>
        <xdr:cNvSpPr txBox="1"/>
      </xdr:nvSpPr>
      <xdr:spPr>
        <a:xfrm>
          <a:off x="8700409" y="15762514"/>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f</a:t>
          </a:r>
        </a:p>
      </xdr:txBody>
    </xdr:sp>
    <xdr:clientData/>
  </xdr:twoCellAnchor>
  <xdr:twoCellAnchor>
    <xdr:from>
      <xdr:col>12</xdr:col>
      <xdr:colOff>0</xdr:colOff>
      <xdr:row>75</xdr:row>
      <xdr:rowOff>0</xdr:rowOff>
    </xdr:from>
    <xdr:to>
      <xdr:col>16</xdr:col>
      <xdr:colOff>530678</xdr:colOff>
      <xdr:row>79</xdr:row>
      <xdr:rowOff>152400</xdr:rowOff>
    </xdr:to>
    <xdr:sp macro="" textlink="">
      <xdr:nvSpPr>
        <xdr:cNvPr id="59" name="Rectangle 58">
          <a:extLst>
            <a:ext uri="{FF2B5EF4-FFF2-40B4-BE49-F238E27FC236}">
              <a16:creationId xmlns:a16="http://schemas.microsoft.com/office/drawing/2014/main" id="{5C7A1642-A8F4-4DA3-951C-5FD63EE27C2F}"/>
            </a:ext>
          </a:extLst>
        </xdr:cNvPr>
        <xdr:cNvSpPr/>
      </xdr:nvSpPr>
      <xdr:spPr>
        <a:xfrm>
          <a:off x="10355036" y="16328571"/>
          <a:ext cx="3578678" cy="914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163287</xdr:colOff>
      <xdr:row>75</xdr:row>
      <xdr:rowOff>13607</xdr:rowOff>
    </xdr:from>
    <xdr:to>
      <xdr:col>14</xdr:col>
      <xdr:colOff>925285</xdr:colOff>
      <xdr:row>79</xdr:row>
      <xdr:rowOff>166007</xdr:rowOff>
    </xdr:to>
    <xdr:sp macro="" textlink="">
      <xdr:nvSpPr>
        <xdr:cNvPr id="60" name="Rectangle 59">
          <a:extLst>
            <a:ext uri="{FF2B5EF4-FFF2-40B4-BE49-F238E27FC236}">
              <a16:creationId xmlns:a16="http://schemas.microsoft.com/office/drawing/2014/main" id="{88B5B67B-AA13-4DF2-9844-BEA95364B56F}"/>
            </a:ext>
          </a:extLst>
        </xdr:cNvPr>
        <xdr:cNvSpPr/>
      </xdr:nvSpPr>
      <xdr:spPr>
        <a:xfrm>
          <a:off x="11634108" y="16342178"/>
          <a:ext cx="1061356" cy="9144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789214</xdr:colOff>
      <xdr:row>80</xdr:row>
      <xdr:rowOff>122465</xdr:rowOff>
    </xdr:from>
    <xdr:to>
      <xdr:col>13</xdr:col>
      <xdr:colOff>285750</xdr:colOff>
      <xdr:row>82</xdr:row>
      <xdr:rowOff>163286</xdr:rowOff>
    </xdr:to>
    <xdr:sp macro="" textlink="">
      <xdr:nvSpPr>
        <xdr:cNvPr id="61" name="TextBox 60">
          <a:extLst>
            <a:ext uri="{FF2B5EF4-FFF2-40B4-BE49-F238E27FC236}">
              <a16:creationId xmlns:a16="http://schemas.microsoft.com/office/drawing/2014/main" id="{FE7E1EDF-D5BB-4770-9C0E-AC1A992CC6C6}"/>
            </a:ext>
          </a:extLst>
        </xdr:cNvPr>
        <xdr:cNvSpPr txBox="1"/>
      </xdr:nvSpPr>
      <xdr:spPr>
        <a:xfrm>
          <a:off x="11144250" y="17403536"/>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10</a:t>
          </a:r>
        </a:p>
      </xdr:txBody>
    </xdr:sp>
    <xdr:clientData/>
  </xdr:twoCellAnchor>
  <xdr:twoCellAnchor>
    <xdr:from>
      <xdr:col>14</xdr:col>
      <xdr:colOff>530679</xdr:colOff>
      <xdr:row>80</xdr:row>
      <xdr:rowOff>136071</xdr:rowOff>
    </xdr:from>
    <xdr:to>
      <xdr:col>15</xdr:col>
      <xdr:colOff>190500</xdr:colOff>
      <xdr:row>82</xdr:row>
      <xdr:rowOff>176892</xdr:rowOff>
    </xdr:to>
    <xdr:sp macro="" textlink="">
      <xdr:nvSpPr>
        <xdr:cNvPr id="62" name="TextBox 61">
          <a:extLst>
            <a:ext uri="{FF2B5EF4-FFF2-40B4-BE49-F238E27FC236}">
              <a16:creationId xmlns:a16="http://schemas.microsoft.com/office/drawing/2014/main" id="{ADEE1A9E-0D42-4CDA-812B-162921EF98A6}"/>
            </a:ext>
          </a:extLst>
        </xdr:cNvPr>
        <xdr:cNvSpPr txBox="1"/>
      </xdr:nvSpPr>
      <xdr:spPr>
        <a:xfrm>
          <a:off x="12300858" y="17417142"/>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20</a:t>
          </a:r>
        </a:p>
      </xdr:txBody>
    </xdr:sp>
    <xdr:clientData/>
  </xdr:twoCellAnchor>
  <xdr:twoCellAnchor>
    <xdr:from>
      <xdr:col>10</xdr:col>
      <xdr:colOff>451757</xdr:colOff>
      <xdr:row>83</xdr:row>
      <xdr:rowOff>111580</xdr:rowOff>
    </xdr:from>
    <xdr:to>
      <xdr:col>22</xdr:col>
      <xdr:colOff>152399</xdr:colOff>
      <xdr:row>89</xdr:row>
      <xdr:rowOff>70759</xdr:rowOff>
    </xdr:to>
    <xdr:sp macro="" textlink="">
      <xdr:nvSpPr>
        <xdr:cNvPr id="63" name="TextBox 62">
          <a:extLst>
            <a:ext uri="{FF2B5EF4-FFF2-40B4-BE49-F238E27FC236}">
              <a16:creationId xmlns:a16="http://schemas.microsoft.com/office/drawing/2014/main" id="{62F3EDC5-B8D5-4716-8DCD-370A3F9C7654}"/>
            </a:ext>
          </a:extLst>
        </xdr:cNvPr>
        <xdr:cNvSpPr txBox="1"/>
      </xdr:nvSpPr>
      <xdr:spPr>
        <a:xfrm>
          <a:off x="8643257" y="17964151"/>
          <a:ext cx="8980713" cy="1102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400">
              <a:latin typeface="Lucida Bright" panose="02040602050505020304" pitchFamily="18" charset="0"/>
            </a:rPr>
            <a:t>P (10 &lt; wait time &lt; 20) = (1/(30-0))*10 = 0.3333</a:t>
          </a:r>
        </a:p>
      </xdr:txBody>
    </xdr:sp>
    <xdr:clientData/>
  </xdr:twoCellAnchor>
  <xdr:twoCellAnchor>
    <xdr:from>
      <xdr:col>16</xdr:col>
      <xdr:colOff>141515</xdr:colOff>
      <xdr:row>80</xdr:row>
      <xdr:rowOff>141514</xdr:rowOff>
    </xdr:from>
    <xdr:to>
      <xdr:col>17</xdr:col>
      <xdr:colOff>100693</xdr:colOff>
      <xdr:row>82</xdr:row>
      <xdr:rowOff>182335</xdr:rowOff>
    </xdr:to>
    <xdr:sp macro="" textlink="">
      <xdr:nvSpPr>
        <xdr:cNvPr id="64" name="TextBox 63">
          <a:extLst>
            <a:ext uri="{FF2B5EF4-FFF2-40B4-BE49-F238E27FC236}">
              <a16:creationId xmlns:a16="http://schemas.microsoft.com/office/drawing/2014/main" id="{A8905C38-FEBF-43D5-90CC-AD7A39F0CCA5}"/>
            </a:ext>
          </a:extLst>
        </xdr:cNvPr>
        <xdr:cNvSpPr txBox="1"/>
      </xdr:nvSpPr>
      <xdr:spPr>
        <a:xfrm>
          <a:off x="13544551" y="17422585"/>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30</a:t>
          </a:r>
        </a:p>
      </xdr:txBody>
    </xdr:sp>
    <xdr:clientData/>
  </xdr:twoCellAnchor>
  <xdr:twoCellAnchor>
    <xdr:from>
      <xdr:col>11</xdr:col>
      <xdr:colOff>789215</xdr:colOff>
      <xdr:row>80</xdr:row>
      <xdr:rowOff>108858</xdr:rowOff>
    </xdr:from>
    <xdr:to>
      <xdr:col>12</xdr:col>
      <xdr:colOff>285750</xdr:colOff>
      <xdr:row>82</xdr:row>
      <xdr:rowOff>149679</xdr:rowOff>
    </xdr:to>
    <xdr:sp macro="" textlink="">
      <xdr:nvSpPr>
        <xdr:cNvPr id="66" name="TextBox 65">
          <a:extLst>
            <a:ext uri="{FF2B5EF4-FFF2-40B4-BE49-F238E27FC236}">
              <a16:creationId xmlns:a16="http://schemas.microsoft.com/office/drawing/2014/main" id="{0A763B99-2833-470A-80E6-07100D3F35B3}"/>
            </a:ext>
          </a:extLst>
        </xdr:cNvPr>
        <xdr:cNvSpPr txBox="1"/>
      </xdr:nvSpPr>
      <xdr:spPr>
        <a:xfrm>
          <a:off x="10028465" y="17389929"/>
          <a:ext cx="612321" cy="42182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baseline="0">
              <a:latin typeface="Lucida Bright" panose="02040602050505020304" pitchFamily="18" charset="0"/>
            </a:rPr>
            <a:t>0</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444682</xdr:colOff>
      <xdr:row>1</xdr:row>
      <xdr:rowOff>162197</xdr:rowOff>
    </xdr:from>
    <xdr:to>
      <xdr:col>11</xdr:col>
      <xdr:colOff>712106</xdr:colOff>
      <xdr:row>6</xdr:row>
      <xdr:rowOff>149679</xdr:rowOff>
    </xdr:to>
    <xdr:sp macro="" textlink="">
      <xdr:nvSpPr>
        <xdr:cNvPr id="2" name="Rounded Rectangle 1">
          <a:extLst>
            <a:ext uri="{FF2B5EF4-FFF2-40B4-BE49-F238E27FC236}">
              <a16:creationId xmlns:a16="http://schemas.microsoft.com/office/drawing/2014/main" id="{9E7AD7E9-D892-42B3-AAE5-5A0B797DCB1D}"/>
            </a:ext>
          </a:extLst>
        </xdr:cNvPr>
        <xdr:cNvSpPr/>
      </xdr:nvSpPr>
      <xdr:spPr>
        <a:xfrm>
          <a:off x="3628753" y="352697"/>
          <a:ext cx="6472282" cy="9399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99242</xdr:rowOff>
    </xdr:from>
    <xdr:to>
      <xdr:col>7</xdr:col>
      <xdr:colOff>884465</xdr:colOff>
      <xdr:row>29</xdr:row>
      <xdr:rowOff>176893</xdr:rowOff>
    </xdr:to>
    <xdr:sp macro="" textlink="">
      <xdr:nvSpPr>
        <xdr:cNvPr id="3" name="TextBox 2">
          <a:extLst>
            <a:ext uri="{FF2B5EF4-FFF2-40B4-BE49-F238E27FC236}">
              <a16:creationId xmlns:a16="http://schemas.microsoft.com/office/drawing/2014/main" id="{BB3108C3-B8AD-4114-849A-11CF3862A6B0}"/>
            </a:ext>
          </a:extLst>
        </xdr:cNvPr>
        <xdr:cNvSpPr txBox="1"/>
      </xdr:nvSpPr>
      <xdr:spPr>
        <a:xfrm>
          <a:off x="394607" y="2004242"/>
          <a:ext cx="6613072" cy="36835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2000" baseline="0">
              <a:latin typeface="Lucida Bright" panose="02040602050505020304" pitchFamily="18" charset="0"/>
            </a:rPr>
            <a:t>The weekly incomes of shift foremen in the glass industry follow the normal probability distribution with a mean of </a:t>
          </a:r>
          <a:r>
            <a:rPr lang="en-US" sz="2000" b="1" baseline="0">
              <a:solidFill>
                <a:srgbClr val="C00000"/>
              </a:solidFill>
              <a:latin typeface="Lucida Bright" panose="02040602050505020304" pitchFamily="18" charset="0"/>
            </a:rPr>
            <a:t>$1,000 </a:t>
          </a:r>
          <a:r>
            <a:rPr lang="en-US" sz="2000" baseline="0">
              <a:latin typeface="Lucida Bright" panose="02040602050505020304" pitchFamily="18" charset="0"/>
            </a:rPr>
            <a:t>and a standard deviation of </a:t>
          </a:r>
          <a:r>
            <a:rPr lang="en-US" sz="2000" b="1" baseline="0">
              <a:solidFill>
                <a:srgbClr val="C00000"/>
              </a:solidFill>
              <a:latin typeface="Lucida Bright" panose="02040602050505020304" pitchFamily="18" charset="0"/>
            </a:rPr>
            <a:t>$100</a:t>
          </a:r>
          <a:r>
            <a:rPr lang="en-US" sz="2000" baseline="0">
              <a:latin typeface="Lucida Bright" panose="02040602050505020304" pitchFamily="18" charset="0"/>
            </a:rPr>
            <a:t>.</a:t>
          </a:r>
        </a:p>
        <a:p>
          <a:endParaRPr lang="en-US" sz="2000" baseline="0">
            <a:latin typeface="Lucida Bright" panose="02040602050505020304" pitchFamily="18" charset="0"/>
          </a:endParaRPr>
        </a:p>
        <a:p>
          <a:r>
            <a:rPr lang="en-US" sz="2000" baseline="0">
              <a:latin typeface="Lucida Bright" panose="02040602050505020304" pitchFamily="18" charset="0"/>
            </a:rPr>
            <a:t>a) What is the z value for the income of a foreman who earns </a:t>
          </a:r>
          <a:r>
            <a:rPr lang="en-US" sz="2000" b="1" baseline="0">
              <a:solidFill>
                <a:srgbClr val="C00000"/>
              </a:solidFill>
              <a:latin typeface="Lucida Bright" panose="02040602050505020304" pitchFamily="18" charset="0"/>
            </a:rPr>
            <a:t>$1,100 </a:t>
          </a:r>
          <a:r>
            <a:rPr lang="en-US" sz="2000" baseline="0">
              <a:latin typeface="Lucida Bright" panose="02040602050505020304" pitchFamily="18" charset="0"/>
            </a:rPr>
            <a:t>per week?</a:t>
          </a:r>
        </a:p>
        <a:p>
          <a:endParaRPr lang="en-US" sz="2000" baseline="0">
            <a:latin typeface="Lucida Bright" panose="02040602050505020304" pitchFamily="18" charset="0"/>
          </a:endParaRPr>
        </a:p>
        <a:p>
          <a:r>
            <a:rPr lang="en-US" sz="2000" baseline="0">
              <a:latin typeface="Lucida Bright" panose="02040602050505020304" pitchFamily="18" charset="0"/>
            </a:rPr>
            <a:t>b) What is the probability of earning this amount?</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76C8CE2-C379-44B1-A203-B7AC2E30C8F7}"/>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CE8932CB-1C9F-48EE-B5F5-747F05A3873E}"/>
            </a:ext>
          </a:extLst>
        </xdr:cNvPr>
        <xdr:cNvCxnSpPr/>
      </xdr:nvCxnSpPr>
      <xdr:spPr>
        <a:xfrm flipH="1">
          <a:off x="7225393" y="1686742"/>
          <a:ext cx="0" cy="102532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204107</xdr:colOff>
      <xdr:row>2</xdr:row>
      <xdr:rowOff>88446</xdr:rowOff>
    </xdr:from>
    <xdr:to>
      <xdr:col>15</xdr:col>
      <xdr:colOff>1324155</xdr:colOff>
      <xdr:row>6</xdr:row>
      <xdr:rowOff>58419</xdr:rowOff>
    </xdr:to>
    <xdr:sp macro="" textlink="">
      <xdr:nvSpPr>
        <xdr:cNvPr id="6" name="Rounded Rectangle 6">
          <a:extLst>
            <a:ext uri="{FF2B5EF4-FFF2-40B4-BE49-F238E27FC236}">
              <a16:creationId xmlns:a16="http://schemas.microsoft.com/office/drawing/2014/main" id="{EAF8CEDC-072B-459A-9768-8C57E11F9F2A}"/>
            </a:ext>
          </a:extLst>
        </xdr:cNvPr>
        <xdr:cNvSpPr/>
      </xdr:nvSpPr>
      <xdr:spPr>
        <a:xfrm>
          <a:off x="10572750" y="469446"/>
          <a:ext cx="3582941"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928008</xdr:colOff>
      <xdr:row>10</xdr:row>
      <xdr:rowOff>156392</xdr:rowOff>
    </xdr:from>
    <xdr:to>
      <xdr:col>15</xdr:col>
      <xdr:colOff>887186</xdr:colOff>
      <xdr:row>17</xdr:row>
      <xdr:rowOff>13607</xdr:rowOff>
    </xdr:to>
    <xdr:sp macro="" textlink="">
      <xdr:nvSpPr>
        <xdr:cNvPr id="7" name="TextBox 6">
          <a:extLst>
            <a:ext uri="{FF2B5EF4-FFF2-40B4-BE49-F238E27FC236}">
              <a16:creationId xmlns:a16="http://schemas.microsoft.com/office/drawing/2014/main" id="{AED23ACA-F181-459F-B6D0-00EE49CE2E01}"/>
            </a:ext>
          </a:extLst>
        </xdr:cNvPr>
        <xdr:cNvSpPr txBox="1"/>
      </xdr:nvSpPr>
      <xdr:spPr>
        <a:xfrm>
          <a:off x="8058151" y="2061392"/>
          <a:ext cx="5660571" cy="11907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x = $1,100</a:t>
          </a:r>
        </a:p>
        <a:p>
          <a:endParaRPr lang="en-US" sz="2000" baseline="0">
            <a:latin typeface="Lucida Bright" panose="02040602050505020304" pitchFamily="18" charset="0"/>
          </a:endParaRPr>
        </a:p>
        <a:p>
          <a:r>
            <a:rPr lang="en-US" sz="2000" baseline="0">
              <a:latin typeface="Lucida Bright" panose="02040602050505020304" pitchFamily="18" charset="0"/>
            </a:rPr>
            <a:t>z = (x -</a:t>
          </a:r>
          <a:r>
            <a:rPr lang="el-GR" sz="2000" baseline="0">
              <a:latin typeface="Times New Roman" panose="02020603050405020304" pitchFamily="18" charset="0"/>
              <a:cs typeface="Times New Roman" panose="02020603050405020304" pitchFamily="18" charset="0"/>
            </a:rPr>
            <a:t>μ</a:t>
          </a:r>
          <a:r>
            <a:rPr lang="en-US" sz="2000" baseline="0">
              <a:latin typeface="Lucida Bright" panose="02040602050505020304" pitchFamily="18" charset="0"/>
              <a:cs typeface="Times New Roman" panose="02020603050405020304" pitchFamily="18" charset="0"/>
            </a:rPr>
            <a:t>) /</a:t>
          </a:r>
          <a:r>
            <a:rPr lang="el-GR" sz="2000" baseline="0">
              <a:latin typeface="Calibri" panose="020F0502020204030204" pitchFamily="34" charset="0"/>
              <a:cs typeface="Calibri" panose="020F0502020204030204" pitchFamily="34" charset="0"/>
            </a:rPr>
            <a:t>σ</a:t>
          </a:r>
          <a:r>
            <a:rPr lang="en-US" sz="2000" baseline="0">
              <a:latin typeface="Lucida Bright" panose="02040602050505020304" pitchFamily="18" charset="0"/>
              <a:cs typeface="Calibri" panose="020F0502020204030204" pitchFamily="34" charset="0"/>
            </a:rPr>
            <a:t> = ($1,100 - $1,000)/$100 =</a:t>
          </a:r>
          <a:r>
            <a:rPr lang="en-US" sz="2000" b="1" baseline="0">
              <a:solidFill>
                <a:srgbClr val="C00000"/>
              </a:solidFill>
              <a:latin typeface="Lucida Bright" panose="02040602050505020304" pitchFamily="18" charset="0"/>
              <a:cs typeface="Calibri" panose="020F0502020204030204" pitchFamily="34" charset="0"/>
            </a:rPr>
            <a:t> 1</a:t>
          </a:r>
          <a:endParaRPr lang="en-US" sz="2000" b="1" baseline="0">
            <a:solidFill>
              <a:srgbClr val="C00000"/>
            </a:solidFill>
            <a:latin typeface="Lucida Bright" panose="02040602050505020304" pitchFamily="18" charset="0"/>
          </a:endParaRPr>
        </a:p>
      </xdr:txBody>
    </xdr:sp>
    <xdr:clientData/>
  </xdr:twoCellAnchor>
  <xdr:twoCellAnchor>
    <xdr:from>
      <xdr:col>9</xdr:col>
      <xdr:colOff>0</xdr:colOff>
      <xdr:row>19</xdr:row>
      <xdr:rowOff>0</xdr:rowOff>
    </xdr:from>
    <xdr:to>
      <xdr:col>14</xdr:col>
      <xdr:colOff>217714</xdr:colOff>
      <xdr:row>25</xdr:row>
      <xdr:rowOff>61322</xdr:rowOff>
    </xdr:to>
    <xdr:sp macro="" textlink="">
      <xdr:nvSpPr>
        <xdr:cNvPr id="8" name="TextBox 7">
          <a:extLst>
            <a:ext uri="{FF2B5EF4-FFF2-40B4-BE49-F238E27FC236}">
              <a16:creationId xmlns:a16="http://schemas.microsoft.com/office/drawing/2014/main" id="{7C61EFBB-89A9-4483-831D-51FACEA56DB7}"/>
            </a:ext>
          </a:extLst>
        </xdr:cNvPr>
        <xdr:cNvSpPr txBox="1"/>
      </xdr:nvSpPr>
      <xdr:spPr>
        <a:xfrm>
          <a:off x="8096250" y="3619500"/>
          <a:ext cx="4653643" cy="13948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b) NORMSDIST(1,1)</a:t>
          </a:r>
          <a:endParaRPr lang="en-US" sz="2000" b="1" baseline="0">
            <a:solidFill>
              <a:srgbClr val="C00000"/>
            </a:solidFill>
            <a:latin typeface="Lucida Bright" panose="02040602050505020304" pitchFamily="18"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213362</xdr:colOff>
      <xdr:row>2</xdr:row>
      <xdr:rowOff>26125</xdr:rowOff>
    </xdr:from>
    <xdr:to>
      <xdr:col>10</xdr:col>
      <xdr:colOff>136072</xdr:colOff>
      <xdr:row>6</xdr:row>
      <xdr:rowOff>163286</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3397433" y="407125"/>
          <a:ext cx="5800996" cy="899161"/>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1541</xdr:colOff>
      <xdr:row>10</xdr:row>
      <xdr:rowOff>140064</xdr:rowOff>
    </xdr:from>
    <xdr:to>
      <xdr:col>8</xdr:col>
      <xdr:colOff>462643</xdr:colOff>
      <xdr:row>31</xdr:row>
      <xdr:rowOff>204107</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541" y="2045064"/>
          <a:ext cx="7591245" cy="40509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bg1"/>
              </a:solidFill>
              <a:latin typeface="Lucida Bright" panose="02040602050505020304" pitchFamily="18" charset="0"/>
            </a:rPr>
            <a:t>Lund 206</a:t>
          </a:r>
        </a:p>
        <a:p>
          <a:r>
            <a:rPr lang="en-US" sz="2400" baseline="0">
              <a:latin typeface="Lucida Bright" panose="02040602050505020304" pitchFamily="18" charset="0"/>
            </a:rPr>
            <a:t>The weekly incomes of shift foremen in the glass industry follow the normal probability distribution with a mean of $1,000 and a standard deviation of $100.</a:t>
          </a:r>
        </a:p>
        <a:p>
          <a:endParaRPr lang="en-US" sz="2400" baseline="0">
            <a:latin typeface="Lucida Bright" panose="02040602050505020304" pitchFamily="18" charset="0"/>
          </a:endParaRPr>
        </a:p>
        <a:p>
          <a:r>
            <a:rPr lang="en-US" sz="2400" baseline="0">
              <a:latin typeface="Lucida Bright" panose="02040602050505020304" pitchFamily="18" charset="0"/>
            </a:rPr>
            <a:t>What is the z value for the income of a foreman who earns $1,100 per week?</a:t>
          </a:r>
        </a:p>
        <a:p>
          <a:endParaRPr lang="en-US" sz="2400" baseline="0">
            <a:latin typeface="Lucida Bright" panose="02040602050505020304" pitchFamily="18" charset="0"/>
          </a:endParaRPr>
        </a:p>
        <a:p>
          <a:r>
            <a:rPr lang="en-US" sz="2400" b="1" baseline="0">
              <a:solidFill>
                <a:srgbClr val="002060"/>
              </a:solidFill>
              <a:latin typeface="Lucida Bright" panose="02040602050505020304" pitchFamily="18" charset="0"/>
            </a:rPr>
            <a:t>Normal Distribution</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258536</xdr:colOff>
      <xdr:row>9</xdr:row>
      <xdr:rowOff>40277</xdr:rowOff>
    </xdr:from>
    <xdr:to>
      <xdr:col>9</xdr:col>
      <xdr:colOff>258536</xdr:colOff>
      <xdr:row>54</xdr:row>
      <xdr:rowOff>169817</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8354786" y="1754777"/>
          <a:ext cx="0" cy="102532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802821</xdr:colOff>
      <xdr:row>2</xdr:row>
      <xdr:rowOff>95249</xdr:rowOff>
    </xdr:from>
    <xdr:to>
      <xdr:col>15</xdr:col>
      <xdr:colOff>943155</xdr:colOff>
      <xdr:row>6</xdr:row>
      <xdr:rowOff>122464</xdr:rowOff>
    </xdr:to>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10191750" y="476249"/>
          <a:ext cx="3582941" cy="78921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15</xdr:col>
      <xdr:colOff>1360714</xdr:colOff>
      <xdr:row>2</xdr:row>
      <xdr:rowOff>27215</xdr:rowOff>
    </xdr:from>
    <xdr:to>
      <xdr:col>16</xdr:col>
      <xdr:colOff>738867</xdr:colOff>
      <xdr:row>6</xdr:row>
      <xdr:rowOff>81190</xdr:rowOff>
    </xdr:to>
    <xdr:sp macro="" textlink="">
      <xdr:nvSpPr>
        <xdr:cNvPr id="8" name="Rounded Rectangle 6">
          <a:hlinkClick xmlns:r="http://schemas.openxmlformats.org/officeDocument/2006/relationships" r:id="rId2"/>
          <a:extLst>
            <a:ext uri="{FF2B5EF4-FFF2-40B4-BE49-F238E27FC236}">
              <a16:creationId xmlns:a16="http://schemas.microsoft.com/office/drawing/2014/main" id="{5D0D9762-F827-4BAE-81A3-2BCE3EA76708}"/>
            </a:ext>
          </a:extLst>
        </xdr:cNvPr>
        <xdr:cNvSpPr/>
      </xdr:nvSpPr>
      <xdr:spPr>
        <a:xfrm>
          <a:off x="14192250" y="408215"/>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407127</xdr:colOff>
      <xdr:row>2</xdr:row>
      <xdr:rowOff>97972</xdr:rowOff>
    </xdr:from>
    <xdr:to>
      <xdr:col>9</xdr:col>
      <xdr:colOff>734786</xdr:colOff>
      <xdr:row>6</xdr:row>
      <xdr:rowOff>174172</xdr:rowOff>
    </xdr:to>
    <xdr:sp macro="" textlink="">
      <xdr:nvSpPr>
        <xdr:cNvPr id="2" name="Rounded Rectangle 1">
          <a:extLst>
            <a:ext uri="{FF2B5EF4-FFF2-40B4-BE49-F238E27FC236}">
              <a16:creationId xmlns:a16="http://schemas.microsoft.com/office/drawing/2014/main" id="{93482962-B377-447A-8562-F88794DB34CC}"/>
            </a:ext>
          </a:extLst>
        </xdr:cNvPr>
        <xdr:cNvSpPr/>
      </xdr:nvSpPr>
      <xdr:spPr>
        <a:xfrm>
          <a:off x="2864577" y="478972"/>
          <a:ext cx="53282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3</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27579</xdr:colOff>
      <xdr:row>1</xdr:row>
      <xdr:rowOff>25945</xdr:rowOff>
    </xdr:from>
    <xdr:to>
      <xdr:col>2</xdr:col>
      <xdr:colOff>1224642</xdr:colOff>
      <xdr:row>7</xdr:row>
      <xdr:rowOff>182336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5B2A956D-18C5-45F0-BC7B-324BC3B1BA2C}"/>
            </a:ext>
          </a:extLst>
        </xdr:cNvPr>
        <xdr:cNvSpPr/>
      </xdr:nvSpPr>
      <xdr:spPr>
        <a:xfrm>
          <a:off x="637179" y="216445"/>
          <a:ext cx="1816188"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108857</xdr:colOff>
      <xdr:row>9</xdr:row>
      <xdr:rowOff>188866</xdr:rowOff>
    </xdr:from>
    <xdr:to>
      <xdr:col>9</xdr:col>
      <xdr:colOff>653143</xdr:colOff>
      <xdr:row>38</xdr:row>
      <xdr:rowOff>149678</xdr:rowOff>
    </xdr:to>
    <xdr:sp macro="" textlink="">
      <xdr:nvSpPr>
        <xdr:cNvPr id="4" name="TextBox 3">
          <a:extLst>
            <a:ext uri="{FF2B5EF4-FFF2-40B4-BE49-F238E27FC236}">
              <a16:creationId xmlns:a16="http://schemas.microsoft.com/office/drawing/2014/main" id="{52610BE9-E203-4A19-AE15-3BE5BA20EADA}"/>
            </a:ext>
          </a:extLst>
        </xdr:cNvPr>
        <xdr:cNvSpPr txBox="1"/>
      </xdr:nvSpPr>
      <xdr:spPr>
        <a:xfrm>
          <a:off x="108857" y="1903366"/>
          <a:ext cx="8014607" cy="696849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Lund207</a:t>
          </a:r>
        </a:p>
        <a:p>
          <a:r>
            <a:rPr lang="en-US" sz="2400" b="0" baseline="0">
              <a:solidFill>
                <a:schemeClr val="tx1"/>
              </a:solidFill>
              <a:latin typeface="Lucida Bright" panose="02040602050505020304" pitchFamily="18" charset="0"/>
            </a:rPr>
            <a:t>As a part  of its quality assurance program, the ABC company conducts tests on battery life. For a particular D-cell alkaline battery, the mean life is</a:t>
          </a:r>
        </a:p>
        <a:p>
          <a:r>
            <a:rPr lang="en-US" sz="2400" b="1" baseline="0">
              <a:solidFill>
                <a:srgbClr val="C00000"/>
              </a:solidFill>
              <a:latin typeface="Lucida Bright" panose="02040602050505020304" pitchFamily="18" charset="0"/>
            </a:rPr>
            <a:t>19</a:t>
          </a:r>
          <a:r>
            <a:rPr lang="en-US" sz="2400" b="0" baseline="0">
              <a:solidFill>
                <a:schemeClr val="tx1"/>
              </a:solidFill>
              <a:latin typeface="Lucida Bright" panose="02040602050505020304" pitchFamily="18" charset="0"/>
            </a:rPr>
            <a:t> </a:t>
          </a:r>
          <a:r>
            <a:rPr lang="en-US" sz="2400" b="1" baseline="0">
              <a:solidFill>
                <a:srgbClr val="C00000"/>
              </a:solidFill>
              <a:latin typeface="Lucida Bright" panose="02040602050505020304" pitchFamily="18" charset="0"/>
            </a:rPr>
            <a:t>hours</a:t>
          </a:r>
          <a:r>
            <a:rPr lang="en-US" sz="2400" b="0" baseline="0">
              <a:solidFill>
                <a:schemeClr val="tx1"/>
              </a:solidFill>
              <a:latin typeface="Lucida Bright" panose="02040602050505020304" pitchFamily="18" charset="0"/>
            </a:rPr>
            <a:t>. The useful life of the battery follows a normal distribution with a standard deviation of</a:t>
          </a:r>
        </a:p>
        <a:p>
          <a:r>
            <a:rPr lang="en-US" sz="2400" b="1" baseline="0">
              <a:solidFill>
                <a:srgbClr val="C00000"/>
              </a:solidFill>
              <a:latin typeface="Lucida Bright" panose="02040602050505020304" pitchFamily="18" charset="0"/>
            </a:rPr>
            <a:t>1.2</a:t>
          </a:r>
          <a:r>
            <a:rPr lang="en-US" sz="2400" b="0" baseline="0">
              <a:solidFill>
                <a:schemeClr val="tx1"/>
              </a:solidFill>
              <a:latin typeface="Lucida Bright" panose="02040602050505020304" pitchFamily="18" charset="0"/>
            </a:rPr>
            <a:t> </a:t>
          </a:r>
          <a:r>
            <a:rPr lang="en-US" sz="2400" b="1" baseline="0">
              <a:solidFill>
                <a:srgbClr val="C00000"/>
              </a:solidFill>
              <a:latin typeface="Lucida Bright" panose="02040602050505020304" pitchFamily="18" charset="0"/>
            </a:rPr>
            <a:t>hours</a:t>
          </a:r>
          <a:r>
            <a:rPr lang="en-US" sz="2400" b="0" baseline="0">
              <a:solidFill>
                <a:schemeClr val="tx1"/>
              </a:solidFill>
              <a:latin typeface="Lucida Bright" panose="02040602050505020304" pitchFamily="18" charset="0"/>
            </a:rPr>
            <a:t>. </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Please answer the following questions:</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a. 68.28 % of batteries failed between what two values?</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b. 95.4% of batteries failed between what two values?</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c. 99.7% of batteries failed between what two values?</a:t>
          </a:r>
        </a:p>
      </xdr:txBody>
    </xdr:sp>
    <xdr:clientData/>
  </xdr:twoCellAnchor>
  <xdr:twoCellAnchor>
    <xdr:from>
      <xdr:col>10</xdr:col>
      <xdr:colOff>122463</xdr:colOff>
      <xdr:row>8</xdr:row>
      <xdr:rowOff>121919</xdr:rowOff>
    </xdr:from>
    <xdr:to>
      <xdr:col>10</xdr:col>
      <xdr:colOff>122463</xdr:colOff>
      <xdr:row>53</xdr:row>
      <xdr:rowOff>60959</xdr:rowOff>
    </xdr:to>
    <xdr:cxnSp macro="">
      <xdr:nvCxnSpPr>
        <xdr:cNvPr id="5" name="Straight Connector 4">
          <a:extLst>
            <a:ext uri="{FF2B5EF4-FFF2-40B4-BE49-F238E27FC236}">
              <a16:creationId xmlns:a16="http://schemas.microsoft.com/office/drawing/2014/main" id="{F7A11C77-CB56-4D22-90FA-3E876A3B9B73}"/>
            </a:ext>
          </a:extLst>
        </xdr:cNvPr>
        <xdr:cNvCxnSpPr/>
      </xdr:nvCxnSpPr>
      <xdr:spPr>
        <a:xfrm flipH="1">
          <a:off x="8572499" y="1645919"/>
          <a:ext cx="0" cy="104845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830034</xdr:colOff>
      <xdr:row>1</xdr:row>
      <xdr:rowOff>163286</xdr:rowOff>
    </xdr:from>
    <xdr:to>
      <xdr:col>14</xdr:col>
      <xdr:colOff>827494</xdr:colOff>
      <xdr:row>6</xdr:row>
      <xdr:rowOff>54429</xdr:rowOff>
    </xdr:to>
    <xdr:sp macro="" textlink="">
      <xdr:nvSpPr>
        <xdr:cNvPr id="6" name="Rounded Rectangle 13">
          <a:extLst>
            <a:ext uri="{FF2B5EF4-FFF2-40B4-BE49-F238E27FC236}">
              <a16:creationId xmlns:a16="http://schemas.microsoft.com/office/drawing/2014/main" id="{9FF04699-E480-48E1-A8DA-016422CFFEE0}"/>
            </a:ext>
          </a:extLst>
        </xdr:cNvPr>
        <xdr:cNvSpPr/>
      </xdr:nvSpPr>
      <xdr:spPr>
        <a:xfrm>
          <a:off x="9269184" y="353786"/>
          <a:ext cx="3578860" cy="8436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10</xdr:col>
      <xdr:colOff>337456</xdr:colOff>
      <xdr:row>10</xdr:row>
      <xdr:rowOff>177981</xdr:rowOff>
    </xdr:from>
    <xdr:to>
      <xdr:col>18</xdr:col>
      <xdr:colOff>1088571</xdr:colOff>
      <xdr:row>31</xdr:row>
      <xdr:rowOff>683079</xdr:rowOff>
    </xdr:to>
    <xdr:sp macro="" textlink="">
      <xdr:nvSpPr>
        <xdr:cNvPr id="8" name="TextBox 7">
          <a:extLst>
            <a:ext uri="{FF2B5EF4-FFF2-40B4-BE49-F238E27FC236}">
              <a16:creationId xmlns:a16="http://schemas.microsoft.com/office/drawing/2014/main" id="{5E34C84F-1509-4242-BF8F-18CB076939E5}"/>
            </a:ext>
          </a:extLst>
        </xdr:cNvPr>
        <xdr:cNvSpPr txBox="1"/>
      </xdr:nvSpPr>
      <xdr:spPr>
        <a:xfrm>
          <a:off x="8787492" y="2082981"/>
          <a:ext cx="9255579" cy="499545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Use the Empirical Rule:</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a) 19 +/- </a:t>
          </a:r>
          <a:r>
            <a:rPr lang="en-US" sz="2400" b="0" baseline="0">
              <a:solidFill>
                <a:srgbClr val="C00000"/>
              </a:solidFill>
              <a:latin typeface="Lucida Bright" panose="02040602050505020304" pitchFamily="18" charset="0"/>
            </a:rPr>
            <a:t>(1</a:t>
          </a:r>
          <a:r>
            <a:rPr lang="en-US" sz="2400" b="0" baseline="0">
              <a:solidFill>
                <a:schemeClr val="tx1"/>
              </a:solidFill>
              <a:latin typeface="Lucida Bright" panose="02040602050505020304" pitchFamily="18" charset="0"/>
            </a:rPr>
            <a:t> * 1.2) =  19 - 1.2 = 17.8 and 19 +1.2 = 20.2</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b) 19 +/- (</a:t>
          </a:r>
          <a:r>
            <a:rPr lang="en-US" sz="2400" b="0" baseline="0">
              <a:solidFill>
                <a:srgbClr val="C00000"/>
              </a:solidFill>
              <a:latin typeface="Lucida Bright" panose="02040602050505020304" pitchFamily="18" charset="0"/>
            </a:rPr>
            <a:t>2</a:t>
          </a:r>
          <a:r>
            <a:rPr lang="en-US" sz="2400" b="0" baseline="0">
              <a:solidFill>
                <a:schemeClr val="tx1"/>
              </a:solidFill>
              <a:latin typeface="Lucida Bright" panose="02040602050505020304" pitchFamily="18" charset="0"/>
            </a:rPr>
            <a:t> * 1.2) = 16.6 and 21.4</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c) 19 +/- (</a:t>
          </a:r>
          <a:r>
            <a:rPr lang="en-US" sz="2400" b="0" baseline="0">
              <a:solidFill>
                <a:srgbClr val="C00000"/>
              </a:solidFill>
              <a:latin typeface="Lucida Bright" panose="02040602050505020304" pitchFamily="18" charset="0"/>
            </a:rPr>
            <a:t>3</a:t>
          </a:r>
          <a:r>
            <a:rPr lang="en-US" sz="2400" b="0" baseline="0">
              <a:solidFill>
                <a:schemeClr val="tx1"/>
              </a:solidFill>
              <a:latin typeface="Lucida Bright" panose="02040602050505020304" pitchFamily="18" charset="0"/>
            </a:rPr>
            <a:t> * 1.2) = 15.4 and 22.6 </a:t>
          </a:r>
        </a:p>
        <a:p>
          <a:endParaRPr lang="en-US" sz="2400" b="0" baseline="0">
            <a:solidFill>
              <a:schemeClr val="tx1"/>
            </a:solidFill>
            <a:latin typeface="Lucida Bright" panose="02040602050505020304" pitchFamily="18" charset="0"/>
          </a:endParaRPr>
        </a:p>
        <a:p>
          <a:r>
            <a:rPr lang="en-US" sz="2400" b="1" baseline="0">
              <a:solidFill>
                <a:srgbClr val="C00000"/>
              </a:solidFill>
              <a:latin typeface="Lucida Bright" panose="02040602050505020304" pitchFamily="18" charset="0"/>
            </a:rPr>
            <a:t>1, 2, 3 above are </a:t>
          </a:r>
          <a:r>
            <a:rPr lang="el-GR" sz="3200" b="0" baseline="0">
              <a:solidFill>
                <a:srgbClr val="C00000"/>
              </a:solidFill>
              <a:latin typeface="Calibri" panose="020F0502020204030204" pitchFamily="34" charset="0"/>
              <a:cs typeface="Calibri" panose="020F0502020204030204" pitchFamily="34" charset="0"/>
            </a:rPr>
            <a:t>σ</a:t>
          </a:r>
          <a:r>
            <a:rPr lang="en-US" sz="1800" b="0" baseline="0">
              <a:solidFill>
                <a:srgbClr val="C00000"/>
              </a:solidFill>
              <a:latin typeface="Lucida Bright" panose="02040602050505020304" pitchFamily="18" charset="0"/>
              <a:cs typeface="Calibri" panose="020F0502020204030204" pitchFamily="34" charset="0"/>
            </a:rPr>
            <a:t>s</a:t>
          </a:r>
          <a:endParaRPr lang="en-US" sz="1800" b="0" baseline="0">
            <a:solidFill>
              <a:srgbClr val="C00000"/>
            </a:solidFill>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407127</xdr:colOff>
      <xdr:row>2</xdr:row>
      <xdr:rowOff>97972</xdr:rowOff>
    </xdr:from>
    <xdr:to>
      <xdr:col>9</xdr:col>
      <xdr:colOff>734786</xdr:colOff>
      <xdr:row>6</xdr:row>
      <xdr:rowOff>174172</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870020" y="478972"/>
          <a:ext cx="533508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3</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27579</xdr:colOff>
      <xdr:row>1</xdr:row>
      <xdr:rowOff>25945</xdr:rowOff>
    </xdr:from>
    <xdr:to>
      <xdr:col>2</xdr:col>
      <xdr:colOff>1224642</xdr:colOff>
      <xdr:row>7</xdr:row>
      <xdr:rowOff>182336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39900" y="216445"/>
          <a:ext cx="1822992" cy="12993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266699</xdr:colOff>
      <xdr:row>10</xdr:row>
      <xdr:rowOff>25579</xdr:rowOff>
    </xdr:from>
    <xdr:to>
      <xdr:col>11</xdr:col>
      <xdr:colOff>108857</xdr:colOff>
      <xdr:row>35</xdr:row>
      <xdr:rowOff>119743</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66699" y="1876150"/>
          <a:ext cx="9584872" cy="61030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0" baseline="0">
              <a:solidFill>
                <a:schemeClr val="bg1"/>
              </a:solidFill>
              <a:latin typeface="Lucida Bright" panose="02040602050505020304" pitchFamily="18" charset="0"/>
            </a:rPr>
            <a:t>Lund207</a:t>
          </a:r>
        </a:p>
        <a:p>
          <a:r>
            <a:rPr lang="en-US" sz="2400" b="0" baseline="0">
              <a:solidFill>
                <a:schemeClr val="tx1"/>
              </a:solidFill>
              <a:latin typeface="Lucida Bright" panose="02040602050505020304" pitchFamily="18" charset="0"/>
            </a:rPr>
            <a:t>As a part  of its quality assurance program, the ABC company conducts tests on battery life. For a particular D-cell alkaline battery, the mean life is 19 hours. The useful life of the battery follows a normal distribution with a standard deviation of 1.2 hours. </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Please answer the following questions:</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1. 68.28 % of the batteries failed between what two values?</a:t>
          </a:r>
        </a:p>
        <a:p>
          <a:r>
            <a:rPr lang="en-US" sz="2400" b="0" baseline="0">
              <a:solidFill>
                <a:schemeClr val="tx1"/>
              </a:solidFill>
              <a:latin typeface="Lucida Bright" panose="02040602050505020304" pitchFamily="18" charset="0"/>
            </a:rPr>
            <a:t>2. 95.4% of batteries failed between what two values?</a:t>
          </a:r>
        </a:p>
        <a:p>
          <a:r>
            <a:rPr lang="en-US" sz="2400" b="0" baseline="0">
              <a:solidFill>
                <a:schemeClr val="tx1"/>
              </a:solidFill>
              <a:latin typeface="Lucida Bright" panose="02040602050505020304" pitchFamily="18" charset="0"/>
            </a:rPr>
            <a:t>3. 99.7% of batteries failed between what two values?</a:t>
          </a:r>
        </a:p>
        <a:p>
          <a:endParaRPr lang="en-US" sz="2400" b="0" baseline="0">
            <a:solidFill>
              <a:schemeClr val="tx1"/>
            </a:solidFill>
            <a:latin typeface="Lucida Bright" panose="02040602050505020304" pitchFamily="18" charset="0"/>
          </a:endParaRPr>
        </a:p>
        <a:p>
          <a:r>
            <a:rPr lang="en-US" sz="2400" b="0" baseline="0">
              <a:solidFill>
                <a:schemeClr val="tx1"/>
              </a:solidFill>
              <a:latin typeface="Lucida Bright" panose="02040602050505020304" pitchFamily="18" charset="0"/>
            </a:rPr>
            <a:t>This is a non-standardized problem.</a:t>
          </a:r>
        </a:p>
        <a:p>
          <a:endParaRPr lang="en-US" sz="2400" b="0" baseline="0">
            <a:solidFill>
              <a:schemeClr val="tx1"/>
            </a:solidFill>
            <a:latin typeface="Lucida Bright" panose="02040602050505020304" pitchFamily="18" charset="0"/>
          </a:endParaRPr>
        </a:p>
        <a:p>
          <a:r>
            <a:rPr lang="en-US" sz="2400" b="1" baseline="0">
              <a:solidFill>
                <a:srgbClr val="002060"/>
              </a:solidFill>
              <a:latin typeface="Lucida Bright" panose="02040602050505020304" pitchFamily="18" charset="0"/>
            </a:rPr>
            <a:t>Normal Distribution</a:t>
          </a:r>
        </a:p>
      </xdr:txBody>
    </xdr:sp>
    <xdr:clientData/>
  </xdr:twoCellAnchor>
  <xdr:twoCellAnchor>
    <xdr:from>
      <xdr:col>11</xdr:col>
      <xdr:colOff>449035</xdr:colOff>
      <xdr:row>8</xdr:row>
      <xdr:rowOff>108312</xdr:rowOff>
    </xdr:from>
    <xdr:to>
      <xdr:col>11</xdr:col>
      <xdr:colOff>449035</xdr:colOff>
      <xdr:row>53</xdr:row>
      <xdr:rowOff>47352</xdr:rowOff>
    </xdr:to>
    <xdr:cxnSp macro="">
      <xdr:nvCxnSpPr>
        <xdr:cNvPr id="12" name="Straight Connector 11">
          <a:extLst>
            <a:ext uri="{FF2B5EF4-FFF2-40B4-BE49-F238E27FC236}">
              <a16:creationId xmlns:a16="http://schemas.microsoft.com/office/drawing/2014/main" id="{00000000-0008-0000-0400-00000C000000}"/>
            </a:ext>
          </a:extLst>
        </xdr:cNvPr>
        <xdr:cNvCxnSpPr/>
      </xdr:nvCxnSpPr>
      <xdr:spPr>
        <a:xfrm flipH="1">
          <a:off x="9946821" y="1632312"/>
          <a:ext cx="0" cy="1048457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830034</xdr:colOff>
      <xdr:row>1</xdr:row>
      <xdr:rowOff>163286</xdr:rowOff>
    </xdr:from>
    <xdr:to>
      <xdr:col>14</xdr:col>
      <xdr:colOff>827494</xdr:colOff>
      <xdr:row>6</xdr:row>
      <xdr:rowOff>54429</xdr:rowOff>
    </xdr:to>
    <xdr:sp macro="" textlink="">
      <xdr:nvSpPr>
        <xdr:cNvPr id="14" name="Rounded Rectangle 13">
          <a:extLst>
            <a:ext uri="{FF2B5EF4-FFF2-40B4-BE49-F238E27FC236}">
              <a16:creationId xmlns:a16="http://schemas.microsoft.com/office/drawing/2014/main" id="{00000000-0008-0000-0400-00000E000000}"/>
            </a:ext>
          </a:extLst>
        </xdr:cNvPr>
        <xdr:cNvSpPr/>
      </xdr:nvSpPr>
      <xdr:spPr>
        <a:xfrm>
          <a:off x="9280070" y="353786"/>
          <a:ext cx="3576138" cy="84364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15</xdr:col>
      <xdr:colOff>176893</xdr:colOff>
      <xdr:row>1</xdr:row>
      <xdr:rowOff>176893</xdr:rowOff>
    </xdr:from>
    <xdr:to>
      <xdr:col>16</xdr:col>
      <xdr:colOff>398689</xdr:colOff>
      <xdr:row>6</xdr:row>
      <xdr:rowOff>40368</xdr:rowOff>
    </xdr:to>
    <xdr:sp macro="" textlink="">
      <xdr:nvSpPr>
        <xdr:cNvPr id="8" name="Rounded Rectangle 6">
          <a:hlinkClick xmlns:r="http://schemas.openxmlformats.org/officeDocument/2006/relationships" r:id="rId2"/>
          <a:extLst>
            <a:ext uri="{FF2B5EF4-FFF2-40B4-BE49-F238E27FC236}">
              <a16:creationId xmlns:a16="http://schemas.microsoft.com/office/drawing/2014/main" id="{C1DDA4E3-E51C-4757-B72A-C6CB94D2A1FC}"/>
            </a:ext>
          </a:extLst>
        </xdr:cNvPr>
        <xdr:cNvSpPr/>
      </xdr:nvSpPr>
      <xdr:spPr>
        <a:xfrm>
          <a:off x="13335000" y="367393"/>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99219</xdr:colOff>
      <xdr:row>1</xdr:row>
      <xdr:rowOff>128134</xdr:rowOff>
    </xdr:from>
    <xdr:to>
      <xdr:col>3</xdr:col>
      <xdr:colOff>333375</xdr:colOff>
      <xdr:row>8</xdr:row>
      <xdr:rowOff>31750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2854F5C7-C0B9-4C88-80BB-5A2485C24DB3}"/>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4</xdr:col>
      <xdr:colOff>539750</xdr:colOff>
      <xdr:row>1</xdr:row>
      <xdr:rowOff>142875</xdr:rowOff>
    </xdr:from>
    <xdr:to>
      <xdr:col>13</xdr:col>
      <xdr:colOff>530678</xdr:colOff>
      <xdr:row>7</xdr:row>
      <xdr:rowOff>63500</xdr:rowOff>
    </xdr:to>
    <xdr:sp macro="" textlink="">
      <xdr:nvSpPr>
        <xdr:cNvPr id="3" name="Rounded Rectangle 1">
          <a:extLst>
            <a:ext uri="{FF2B5EF4-FFF2-40B4-BE49-F238E27FC236}">
              <a16:creationId xmlns:a16="http://schemas.microsoft.com/office/drawing/2014/main" id="{D0B8BAF5-799C-46BC-9029-9DD353F472EE}"/>
            </a:ext>
          </a:extLst>
        </xdr:cNvPr>
        <xdr:cNvSpPr/>
      </xdr:nvSpPr>
      <xdr:spPr>
        <a:xfrm>
          <a:off x="2978150" y="333375"/>
          <a:ext cx="5477328"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15</xdr:col>
      <xdr:colOff>244928</xdr:colOff>
      <xdr:row>1</xdr:row>
      <xdr:rowOff>102053</xdr:rowOff>
    </xdr:from>
    <xdr:to>
      <xdr:col>15</xdr:col>
      <xdr:colOff>244928</xdr:colOff>
      <xdr:row>54</xdr:row>
      <xdr:rowOff>25218</xdr:rowOff>
    </xdr:to>
    <xdr:cxnSp macro="">
      <xdr:nvCxnSpPr>
        <xdr:cNvPr id="4" name="Straight Connector 3">
          <a:extLst>
            <a:ext uri="{FF2B5EF4-FFF2-40B4-BE49-F238E27FC236}">
              <a16:creationId xmlns:a16="http://schemas.microsoft.com/office/drawing/2014/main" id="{D79A8A35-0ED5-4EA1-B39B-A04831DC6FE4}"/>
            </a:ext>
          </a:extLst>
        </xdr:cNvPr>
        <xdr:cNvCxnSpPr/>
      </xdr:nvCxnSpPr>
      <xdr:spPr>
        <a:xfrm flipH="1">
          <a:off x="9497785" y="292553"/>
          <a:ext cx="0" cy="10019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410482</xdr:colOff>
      <xdr:row>3</xdr:row>
      <xdr:rowOff>70304</xdr:rowOff>
    </xdr:from>
    <xdr:to>
      <xdr:col>20</xdr:col>
      <xdr:colOff>13335</xdr:colOff>
      <xdr:row>7</xdr:row>
      <xdr:rowOff>40277</xdr:rowOff>
    </xdr:to>
    <xdr:sp macro="" textlink="">
      <xdr:nvSpPr>
        <xdr:cNvPr id="5" name="Rounded Rectangle 7">
          <a:extLst>
            <a:ext uri="{FF2B5EF4-FFF2-40B4-BE49-F238E27FC236}">
              <a16:creationId xmlns:a16="http://schemas.microsoft.com/office/drawing/2014/main" id="{D398DC21-103A-4417-B616-2EAF356F609A}"/>
            </a:ext>
          </a:extLst>
        </xdr:cNvPr>
        <xdr:cNvSpPr/>
      </xdr:nvSpPr>
      <xdr:spPr>
        <a:xfrm>
          <a:off x="10275661" y="641804"/>
          <a:ext cx="3589745"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605518</xdr:colOff>
      <xdr:row>11</xdr:row>
      <xdr:rowOff>170089</xdr:rowOff>
    </xdr:from>
    <xdr:to>
      <xdr:col>14</xdr:col>
      <xdr:colOff>546554</xdr:colOff>
      <xdr:row>29</xdr:row>
      <xdr:rowOff>136071</xdr:rowOff>
    </xdr:to>
    <xdr:sp macro="" textlink="">
      <xdr:nvSpPr>
        <xdr:cNvPr id="6" name="TextBox 5">
          <a:extLst>
            <a:ext uri="{FF2B5EF4-FFF2-40B4-BE49-F238E27FC236}">
              <a16:creationId xmlns:a16="http://schemas.microsoft.com/office/drawing/2014/main" id="{64981A57-9398-4E27-A3AA-34FB21CA6B74}"/>
            </a:ext>
          </a:extLst>
        </xdr:cNvPr>
        <xdr:cNvSpPr txBox="1"/>
      </xdr:nvSpPr>
      <xdr:spPr>
        <a:xfrm>
          <a:off x="605518" y="2265589"/>
          <a:ext cx="8475436" cy="339498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210</a:t>
          </a:r>
        </a:p>
        <a:p>
          <a:r>
            <a:rPr lang="en-US" sz="2400" baseline="0">
              <a:latin typeface="Lucida Bright" panose="02040602050505020304" pitchFamily="18" charset="0"/>
            </a:rPr>
            <a:t>The weekly incomes of shift foremen in the glass industry follow the normal probability distribution with a mean of </a:t>
          </a:r>
          <a:r>
            <a:rPr lang="en-US" sz="2400" b="1" baseline="0">
              <a:solidFill>
                <a:srgbClr val="C00000"/>
              </a:solidFill>
              <a:latin typeface="Lucida Bright" panose="02040602050505020304" pitchFamily="18" charset="0"/>
            </a:rPr>
            <a:t>$1,000 </a:t>
          </a:r>
          <a:r>
            <a:rPr lang="en-US" sz="2400" baseline="0">
              <a:latin typeface="Lucida Bright" panose="02040602050505020304" pitchFamily="18" charset="0"/>
            </a:rPr>
            <a:t>and a standard deviation of </a:t>
          </a:r>
          <a:r>
            <a:rPr lang="en-US" sz="2400" b="1" baseline="0">
              <a:solidFill>
                <a:srgbClr val="C00000"/>
              </a:solidFill>
              <a:latin typeface="Lucida Bright" panose="02040602050505020304" pitchFamily="18" charset="0"/>
            </a:rPr>
            <a:t>$100</a:t>
          </a:r>
          <a:r>
            <a:rPr lang="en-US" sz="2400" baseline="0">
              <a:latin typeface="Lucida Bright" panose="02040602050505020304" pitchFamily="18" charset="0"/>
            </a:rPr>
            <a:t>.</a:t>
          </a:r>
        </a:p>
        <a:p>
          <a:endParaRPr lang="en-US" sz="2400" baseline="0">
            <a:latin typeface="Lucida Bright" panose="02040602050505020304" pitchFamily="18" charset="0"/>
          </a:endParaRPr>
        </a:p>
        <a:p>
          <a:r>
            <a:rPr lang="en-US" sz="2400" baseline="0">
              <a:latin typeface="Lucida Bright" panose="02040602050505020304" pitchFamily="18" charset="0"/>
            </a:rPr>
            <a:t>What is the probability of selecting a shift foreman in the glass industry whose income is between </a:t>
          </a:r>
          <a:r>
            <a:rPr lang="en-US" sz="2400" b="1" baseline="0">
              <a:solidFill>
                <a:srgbClr val="C00000"/>
              </a:solidFill>
              <a:latin typeface="Lucida Bright" panose="02040602050505020304" pitchFamily="18" charset="0"/>
            </a:rPr>
            <a:t>$790 </a:t>
          </a:r>
          <a:r>
            <a:rPr lang="en-US" sz="2400" baseline="0">
              <a:latin typeface="Lucida Bright" panose="02040602050505020304" pitchFamily="18" charset="0"/>
            </a:rPr>
            <a:t>and </a:t>
          </a:r>
          <a:r>
            <a:rPr lang="en-US" sz="2400" b="1" baseline="0">
              <a:solidFill>
                <a:srgbClr val="C00000"/>
              </a:solidFill>
              <a:latin typeface="Lucida Bright" panose="02040602050505020304" pitchFamily="18" charset="0"/>
            </a:rPr>
            <a:t>$1,000</a:t>
          </a:r>
          <a:r>
            <a:rPr lang="en-US" sz="2400" baseline="0">
              <a:latin typeface="Lucida Bright" panose="02040602050505020304" pitchFamily="18" charset="0"/>
            </a:rPr>
            <a:t>?</a:t>
          </a:r>
        </a:p>
      </xdr:txBody>
    </xdr:sp>
    <xdr:clientData/>
  </xdr:twoCellAnchor>
  <xdr:twoCellAnchor>
    <xdr:from>
      <xdr:col>15</xdr:col>
      <xdr:colOff>421822</xdr:colOff>
      <xdr:row>9</xdr:row>
      <xdr:rowOff>163286</xdr:rowOff>
    </xdr:from>
    <xdr:to>
      <xdr:col>22</xdr:col>
      <xdr:colOff>27214</xdr:colOff>
      <xdr:row>31</xdr:row>
      <xdr:rowOff>81644</xdr:rowOff>
    </xdr:to>
    <xdr:sp macro="" textlink="">
      <xdr:nvSpPr>
        <xdr:cNvPr id="7" name="TextBox 6">
          <a:extLst>
            <a:ext uri="{FF2B5EF4-FFF2-40B4-BE49-F238E27FC236}">
              <a16:creationId xmlns:a16="http://schemas.microsoft.com/office/drawing/2014/main" id="{5A2BE54A-49F6-43C2-BB55-0A2D80678DAE}"/>
            </a:ext>
          </a:extLst>
        </xdr:cNvPr>
        <xdr:cNvSpPr txBox="1"/>
      </xdr:nvSpPr>
      <xdr:spPr>
        <a:xfrm>
          <a:off x="9674679" y="1877786"/>
          <a:ext cx="5932714" cy="41093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For $790</a:t>
          </a:r>
        </a:p>
        <a:p>
          <a:r>
            <a:rPr lang="en-US" sz="2400" baseline="0">
              <a:latin typeface="Lucida Bright" panose="02040602050505020304" pitchFamily="18" charset="0"/>
            </a:rPr>
            <a:t>z = (x - </a:t>
          </a:r>
          <a:r>
            <a:rPr lang="el-GR" sz="2400" baseline="0">
              <a:latin typeface="Times New Roman" panose="02020603050405020304" pitchFamily="18" charset="0"/>
              <a:cs typeface="Times New Roman" panose="02020603050405020304" pitchFamily="18" charset="0"/>
            </a:rPr>
            <a:t>μ</a:t>
          </a:r>
          <a:r>
            <a:rPr lang="en-US" sz="2400" baseline="0">
              <a:latin typeface="Lucida Bright" panose="02040602050505020304" pitchFamily="18" charset="0"/>
              <a:cs typeface="Times New Roman" panose="02020603050405020304" pitchFamily="18" charset="0"/>
            </a:rPr>
            <a:t>)</a:t>
          </a:r>
          <a:r>
            <a:rPr lang="en-US" sz="2000" baseline="0">
              <a:latin typeface="Lucida Bright" panose="02040602050505020304" pitchFamily="18" charset="0"/>
              <a:cs typeface="Times New Roman" panose="02020603050405020304" pitchFamily="18" charset="0"/>
            </a:rPr>
            <a:t>/</a:t>
          </a:r>
          <a:r>
            <a:rPr lang="el-GR" sz="2000" baseline="0">
              <a:solidFill>
                <a:schemeClr val="dk1"/>
              </a:solidFill>
              <a:effectLst/>
              <a:latin typeface="+mn-lt"/>
              <a:ea typeface="+mn-ea"/>
              <a:cs typeface="+mn-cs"/>
            </a:rPr>
            <a:t>σ</a:t>
          </a:r>
          <a:r>
            <a:rPr lang="en-US" sz="2000" baseline="0">
              <a:latin typeface="Lucida Bright" panose="02040602050505020304" pitchFamily="18" charset="0"/>
              <a:cs typeface="Times New Roman" panose="02020603050405020304" pitchFamily="18" charset="0"/>
            </a:rPr>
            <a:t> </a:t>
          </a:r>
          <a:r>
            <a:rPr lang="en-US" sz="2400" baseline="0">
              <a:latin typeface="Lucida Bright" panose="02040602050505020304" pitchFamily="18" charset="0"/>
              <a:cs typeface="Times New Roman" panose="02020603050405020304" pitchFamily="18" charset="0"/>
            </a:rPr>
            <a:t>= ($790 -$1,000)/$100 =    </a:t>
          </a:r>
          <a:r>
            <a:rPr lang="en-US" sz="2400" baseline="0">
              <a:latin typeface="Times New Roman" panose="02020603050405020304" pitchFamily="18" charset="0"/>
              <a:cs typeface="Times New Roman" panose="02020603050405020304" pitchFamily="18" charset="0"/>
            </a:rPr>
            <a:t>-2.1</a:t>
          </a:r>
        </a:p>
        <a:p>
          <a:endParaRPr lang="en-US" sz="2400" baseline="0">
            <a:latin typeface="Times New Roman" panose="02020603050405020304" pitchFamily="18" charset="0"/>
            <a:cs typeface="Times New Roman" panose="02020603050405020304" pitchFamily="18" charset="0"/>
          </a:endParaRPr>
        </a:p>
        <a:p>
          <a:r>
            <a:rPr lang="en-US" sz="2400" baseline="0">
              <a:solidFill>
                <a:schemeClr val="dk1"/>
              </a:solidFill>
              <a:effectLst/>
              <a:latin typeface="Lucida Bright" panose="02040602050505020304" pitchFamily="18" charset="0"/>
              <a:ea typeface="+mn-ea"/>
              <a:cs typeface="+mn-cs"/>
            </a:rPr>
            <a:t>For $1,000</a:t>
          </a:r>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z = (x - </a:t>
          </a:r>
          <a:r>
            <a:rPr lang="el-GR" sz="2400" baseline="0">
              <a:solidFill>
                <a:schemeClr val="dk1"/>
              </a:solidFill>
              <a:effectLst/>
              <a:latin typeface="+mn-lt"/>
              <a:ea typeface="+mn-ea"/>
              <a:cs typeface="+mn-cs"/>
            </a:rPr>
            <a:t>μ</a:t>
          </a:r>
          <a:r>
            <a:rPr lang="en-US" sz="2400" baseline="0">
              <a:solidFill>
                <a:schemeClr val="dk1"/>
              </a:solidFill>
              <a:effectLst/>
              <a:latin typeface="Lucida Bright" panose="02040602050505020304" pitchFamily="18" charset="0"/>
              <a:ea typeface="+mn-ea"/>
              <a:cs typeface="+mn-cs"/>
            </a:rPr>
            <a:t>)/</a:t>
          </a:r>
          <a:r>
            <a:rPr lang="el-GR" sz="2800" baseline="0">
              <a:solidFill>
                <a:schemeClr val="dk1"/>
              </a:solidFill>
              <a:effectLst/>
              <a:latin typeface="+mn-lt"/>
              <a:ea typeface="+mn-ea"/>
              <a:cs typeface="+mn-cs"/>
            </a:rPr>
            <a:t>σ</a:t>
          </a:r>
          <a:r>
            <a:rPr lang="en-US" sz="2400" baseline="0">
              <a:solidFill>
                <a:schemeClr val="dk1"/>
              </a:solidFill>
              <a:effectLst/>
              <a:latin typeface="Lucida Bright" panose="02040602050505020304" pitchFamily="18" charset="0"/>
              <a:ea typeface="+mn-ea"/>
              <a:cs typeface="+mn-cs"/>
            </a:rPr>
            <a:t> = ($1,000 -$1,000)/$100 = 0</a:t>
          </a:r>
          <a:endParaRPr lang="en-US" sz="2400">
            <a:effectLst/>
            <a:latin typeface="Lucida Bright" panose="02040602050505020304" pitchFamily="18" charset="0"/>
          </a:endParaRPr>
        </a:p>
        <a:p>
          <a:endParaRPr lang="en-US" sz="2400" baseline="0">
            <a:latin typeface="Lucida Bright" panose="02040602050505020304" pitchFamily="18" charset="0"/>
          </a:endParaRPr>
        </a:p>
        <a:p>
          <a:r>
            <a:rPr lang="en-US" sz="2400" baseline="0">
              <a:latin typeface="Lucida Bright" panose="02040602050505020304" pitchFamily="18" charset="0"/>
            </a:rPr>
            <a:t>NORMSDIST(-2.1,1) = </a:t>
          </a:r>
          <a:r>
            <a:rPr lang="en-US" sz="2400" b="1" baseline="0">
              <a:solidFill>
                <a:srgbClr val="C00000"/>
              </a:solidFill>
              <a:latin typeface="Lucida Bright" panose="02040602050505020304" pitchFamily="18" charset="0"/>
            </a:rPr>
            <a:t>0.0179</a:t>
          </a:r>
        </a:p>
        <a:p>
          <a:endParaRPr lang="en-US" sz="2400" baseline="0">
            <a:latin typeface="Lucida Bright" panose="02040602050505020304" pitchFamily="18" charset="0"/>
          </a:endParaRPr>
        </a:p>
        <a:p>
          <a:r>
            <a:rPr lang="en-US" sz="2400" baseline="0">
              <a:latin typeface="Lucida Bright" panose="02040602050505020304" pitchFamily="18" charset="0"/>
            </a:rPr>
            <a:t>NORMSDIST (0,1) = </a:t>
          </a:r>
          <a:r>
            <a:rPr lang="en-US" sz="2400" b="1" baseline="0">
              <a:solidFill>
                <a:srgbClr val="C00000"/>
              </a:solidFill>
              <a:latin typeface="Lucida Bright" panose="02040602050505020304" pitchFamily="18" charset="0"/>
            </a:rPr>
            <a:t>0.5000</a:t>
          </a:r>
        </a:p>
      </xdr:txBody>
    </xdr:sp>
    <xdr:clientData/>
  </xdr:twoCellAnchor>
  <xdr:twoCellAnchor editAs="oneCell">
    <xdr:from>
      <xdr:col>15</xdr:col>
      <xdr:colOff>489857</xdr:colOff>
      <xdr:row>32</xdr:row>
      <xdr:rowOff>108858</xdr:rowOff>
    </xdr:from>
    <xdr:to>
      <xdr:col>22</xdr:col>
      <xdr:colOff>95250</xdr:colOff>
      <xdr:row>52</xdr:row>
      <xdr:rowOff>57358</xdr:rowOff>
    </xdr:to>
    <xdr:pic>
      <xdr:nvPicPr>
        <xdr:cNvPr id="8" name="Picture 7" descr="6.5.1. What do we mean by &quot;Normal&quot; data?">
          <a:extLst>
            <a:ext uri="{FF2B5EF4-FFF2-40B4-BE49-F238E27FC236}">
              <a16:creationId xmlns:a16="http://schemas.microsoft.com/office/drawing/2014/main" id="{8BBEC991-EA45-438E-A445-6398670A02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42714" y="6204858"/>
          <a:ext cx="5932715" cy="375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476250</xdr:colOff>
      <xdr:row>37</xdr:row>
      <xdr:rowOff>81643</xdr:rowOff>
    </xdr:from>
    <xdr:to>
      <xdr:col>18</xdr:col>
      <xdr:colOff>503464</xdr:colOff>
      <xdr:row>51</xdr:row>
      <xdr:rowOff>163286</xdr:rowOff>
    </xdr:to>
    <xdr:cxnSp macro="">
      <xdr:nvCxnSpPr>
        <xdr:cNvPr id="10" name="Straight Connector 9">
          <a:extLst>
            <a:ext uri="{FF2B5EF4-FFF2-40B4-BE49-F238E27FC236}">
              <a16:creationId xmlns:a16="http://schemas.microsoft.com/office/drawing/2014/main" id="{BC88589F-0C8E-4366-8AF8-9CD0F68498C6}"/>
            </a:ext>
          </a:extLst>
        </xdr:cNvPr>
        <xdr:cNvCxnSpPr/>
      </xdr:nvCxnSpPr>
      <xdr:spPr>
        <a:xfrm flipH="1">
          <a:off x="11797393" y="7130143"/>
          <a:ext cx="27214" cy="27486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244930</xdr:colOff>
      <xdr:row>52</xdr:row>
      <xdr:rowOff>81643</xdr:rowOff>
    </xdr:from>
    <xdr:ext cx="653142" cy="342786"/>
    <xdr:sp macro="" textlink="">
      <xdr:nvSpPr>
        <xdr:cNvPr id="12" name="TextBox 11">
          <a:extLst>
            <a:ext uri="{FF2B5EF4-FFF2-40B4-BE49-F238E27FC236}">
              <a16:creationId xmlns:a16="http://schemas.microsoft.com/office/drawing/2014/main" id="{CC7C984F-D92F-4DB6-A4EC-604AB8BCF36C}"/>
            </a:ext>
          </a:extLst>
        </xdr:cNvPr>
        <xdr:cNvSpPr txBox="1"/>
      </xdr:nvSpPr>
      <xdr:spPr>
        <a:xfrm>
          <a:off x="11566073" y="9987643"/>
          <a:ext cx="65314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chemeClr val="tx2">
                  <a:lumMod val="50000"/>
                </a:schemeClr>
              </a:solidFill>
            </a:rPr>
            <a:t>-2.1</a:t>
          </a:r>
        </a:p>
      </xdr:txBody>
    </xdr:sp>
    <xdr:clientData/>
  </xdr:oneCellAnchor>
  <xdr:oneCellAnchor>
    <xdr:from>
      <xdr:col>18</xdr:col>
      <xdr:colOff>1006928</xdr:colOff>
      <xdr:row>52</xdr:row>
      <xdr:rowOff>108857</xdr:rowOff>
    </xdr:from>
    <xdr:ext cx="489858" cy="342786"/>
    <xdr:sp macro="" textlink="">
      <xdr:nvSpPr>
        <xdr:cNvPr id="14" name="TextBox 13">
          <a:extLst>
            <a:ext uri="{FF2B5EF4-FFF2-40B4-BE49-F238E27FC236}">
              <a16:creationId xmlns:a16="http://schemas.microsoft.com/office/drawing/2014/main" id="{A44A4140-C35C-4534-BA46-75833DF0C801}"/>
            </a:ext>
          </a:extLst>
        </xdr:cNvPr>
        <xdr:cNvSpPr txBox="1"/>
      </xdr:nvSpPr>
      <xdr:spPr>
        <a:xfrm>
          <a:off x="12328071" y="10014857"/>
          <a:ext cx="489858"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600" b="1">
              <a:solidFill>
                <a:schemeClr val="tx2">
                  <a:lumMod val="50000"/>
                </a:schemeClr>
              </a:solidFill>
            </a:rPr>
            <a:t>0</a:t>
          </a:r>
        </a:p>
      </xdr:txBody>
    </xdr:sp>
    <xdr:clientData/>
  </xdr:oneCellAnchor>
  <xdr:twoCellAnchor editAs="oneCell">
    <xdr:from>
      <xdr:col>18</xdr:col>
      <xdr:colOff>533297</xdr:colOff>
      <xdr:row>41</xdr:row>
      <xdr:rowOff>9480</xdr:rowOff>
    </xdr:from>
    <xdr:to>
      <xdr:col>18</xdr:col>
      <xdr:colOff>1291097</xdr:colOff>
      <xdr:row>50</xdr:row>
      <xdr:rowOff>48540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6" name="Ink 15">
              <a:extLst>
                <a:ext uri="{FF2B5EF4-FFF2-40B4-BE49-F238E27FC236}">
                  <a16:creationId xmlns:a16="http://schemas.microsoft.com/office/drawing/2014/main" id="{EFD28210-1E75-47E8-A245-BFD70EBEB62C}"/>
                </a:ext>
              </a:extLst>
            </xdr14:cNvPr>
            <xdr14:cNvContentPartPr/>
          </xdr14:nvContentPartPr>
          <xdr14:nvPr macro=""/>
          <xdr14:xfrm>
            <a:off x="11854440" y="7819980"/>
            <a:ext cx="757800" cy="1753560"/>
          </xdr14:xfrm>
        </xdr:contentPart>
      </mc:Choice>
      <mc:Fallback xmlns="">
        <xdr:pic>
          <xdr:nvPicPr>
            <xdr:cNvPr id="16" name="Ink 15">
              <a:extLst>
                <a:ext uri="{FF2B5EF4-FFF2-40B4-BE49-F238E27FC236}">
                  <a16:creationId xmlns:a16="http://schemas.microsoft.com/office/drawing/2014/main" id="{EFD28210-1E75-47E8-A245-BFD70EBEB62C}"/>
                </a:ext>
              </a:extLst>
            </xdr:cNvPr>
            <xdr:cNvPicPr/>
          </xdr:nvPicPr>
          <xdr:blipFill>
            <a:blip xmlns:r="http://schemas.openxmlformats.org/officeDocument/2006/relationships" r:embed="rId4"/>
            <a:stretch>
              <a:fillRect/>
            </a:stretch>
          </xdr:blipFill>
          <xdr:spPr>
            <a:xfrm>
              <a:off x="11836440" y="7783980"/>
              <a:ext cx="793440" cy="1825200"/>
            </a:xfrm>
            <a:prstGeom prst="rect">
              <a:avLst/>
            </a:prstGeom>
          </xdr:spPr>
        </xdr:pic>
      </mc:Fallback>
    </mc:AlternateContent>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4</xdr:col>
      <xdr:colOff>539750</xdr:colOff>
      <xdr:row>1</xdr:row>
      <xdr:rowOff>142875</xdr:rowOff>
    </xdr:from>
    <xdr:to>
      <xdr:col>13</xdr:col>
      <xdr:colOff>530678</xdr:colOff>
      <xdr:row>7</xdr:row>
      <xdr:rowOff>63500</xdr:rowOff>
    </xdr:to>
    <xdr:sp macro="" textlink="">
      <xdr:nvSpPr>
        <xdr:cNvPr id="15" name="Rounded Rectangle 1">
          <a:extLst>
            <a:ext uri="{FF2B5EF4-FFF2-40B4-BE49-F238E27FC236}">
              <a16:creationId xmlns:a16="http://schemas.microsoft.com/office/drawing/2014/main" id="{00000000-0008-0000-0500-00000F000000}"/>
            </a:ext>
          </a:extLst>
        </xdr:cNvPr>
        <xdr:cNvSpPr/>
      </xdr:nvSpPr>
      <xdr:spPr>
        <a:xfrm>
          <a:off x="2989036" y="333375"/>
          <a:ext cx="5501821"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4</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15</xdr:col>
      <xdr:colOff>367393</xdr:colOff>
      <xdr:row>1</xdr:row>
      <xdr:rowOff>61232</xdr:rowOff>
    </xdr:from>
    <xdr:to>
      <xdr:col>15</xdr:col>
      <xdr:colOff>367393</xdr:colOff>
      <xdr:row>53</xdr:row>
      <xdr:rowOff>174897</xdr:rowOff>
    </xdr:to>
    <xdr:cxnSp macro="">
      <xdr:nvCxnSpPr>
        <xdr:cNvPr id="20" name="Straight Connector 19">
          <a:extLst>
            <a:ext uri="{FF2B5EF4-FFF2-40B4-BE49-F238E27FC236}">
              <a16:creationId xmlns:a16="http://schemas.microsoft.com/office/drawing/2014/main" id="{00000000-0008-0000-0500-000014000000}"/>
            </a:ext>
          </a:extLst>
        </xdr:cNvPr>
        <xdr:cNvCxnSpPr/>
      </xdr:nvCxnSpPr>
      <xdr:spPr>
        <a:xfrm flipH="1">
          <a:off x="9620250" y="251732"/>
          <a:ext cx="0" cy="10019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192767</xdr:colOff>
      <xdr:row>2</xdr:row>
      <xdr:rowOff>138339</xdr:rowOff>
    </xdr:from>
    <xdr:to>
      <xdr:col>19</xdr:col>
      <xdr:colOff>938620</xdr:colOff>
      <xdr:row>6</xdr:row>
      <xdr:rowOff>108312</xdr:rowOff>
    </xdr:to>
    <xdr:sp macro="" textlink="">
      <xdr:nvSpPr>
        <xdr:cNvPr id="8" name="Rounded Rectangle 7">
          <a:extLst>
            <a:ext uri="{FF2B5EF4-FFF2-40B4-BE49-F238E27FC236}">
              <a16:creationId xmlns:a16="http://schemas.microsoft.com/office/drawing/2014/main" id="{00000000-0008-0000-0500-000008000000}"/>
            </a:ext>
          </a:extLst>
        </xdr:cNvPr>
        <xdr:cNvSpPr/>
      </xdr:nvSpPr>
      <xdr:spPr>
        <a:xfrm>
          <a:off x="10057946" y="519339"/>
          <a:ext cx="3589745"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605518</xdr:colOff>
      <xdr:row>11</xdr:row>
      <xdr:rowOff>170089</xdr:rowOff>
    </xdr:from>
    <xdr:to>
      <xdr:col>14</xdr:col>
      <xdr:colOff>546554</xdr:colOff>
      <xdr:row>35</xdr:row>
      <xdr:rowOff>0</xdr:rowOff>
    </xdr:to>
    <xdr:sp macro="" textlink="">
      <xdr:nvSpPr>
        <xdr:cNvPr id="7" name="TextBox 6">
          <a:extLst>
            <a:ext uri="{FF2B5EF4-FFF2-40B4-BE49-F238E27FC236}">
              <a16:creationId xmlns:a16="http://schemas.microsoft.com/office/drawing/2014/main" id="{96BA90F8-BB14-48B2-B6C5-45CD2ECC856D}"/>
            </a:ext>
          </a:extLst>
        </xdr:cNvPr>
        <xdr:cNvSpPr txBox="1"/>
      </xdr:nvSpPr>
      <xdr:spPr>
        <a:xfrm>
          <a:off x="605518" y="2205718"/>
          <a:ext cx="8627836" cy="427128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bg1"/>
              </a:solidFill>
              <a:latin typeface="Lucida Bright" panose="02040602050505020304" pitchFamily="18" charset="0"/>
            </a:rPr>
            <a:t>Lund 210</a:t>
          </a:r>
        </a:p>
        <a:p>
          <a:r>
            <a:rPr lang="en-US" sz="2400" baseline="0">
              <a:latin typeface="Lucida Bright" panose="02040602050505020304" pitchFamily="18" charset="0"/>
            </a:rPr>
            <a:t>The weekly incomes of shift foremen in the glass industry follow the normal probability distribution with a mean of $1,000 and a standard deviation of $100.</a:t>
          </a:r>
        </a:p>
        <a:p>
          <a:endParaRPr lang="en-US" sz="2400" baseline="0">
            <a:latin typeface="Lucida Bright" panose="02040602050505020304" pitchFamily="18" charset="0"/>
          </a:endParaRPr>
        </a:p>
        <a:p>
          <a:r>
            <a:rPr lang="en-US" sz="2400" baseline="0">
              <a:latin typeface="Lucida Bright" panose="02040602050505020304" pitchFamily="18" charset="0"/>
            </a:rPr>
            <a:t>What is the probability of selecting a shift foreman in the glass industry whose income is between $790 and $1,000?</a:t>
          </a:r>
        </a:p>
        <a:p>
          <a:endParaRPr lang="en-US" sz="2400" baseline="0">
            <a:latin typeface="Lucida Bright" panose="02040602050505020304" pitchFamily="18" charset="0"/>
          </a:endParaRPr>
        </a:p>
        <a:p>
          <a:r>
            <a:rPr lang="en-US" sz="2400" b="1" baseline="0">
              <a:solidFill>
                <a:srgbClr val="002060"/>
              </a:solidFill>
              <a:latin typeface="Lucida Bright" panose="02040602050505020304" pitchFamily="18" charset="0"/>
            </a:rPr>
            <a:t>Normal Distribution</a:t>
          </a:r>
        </a:p>
      </xdr:txBody>
    </xdr:sp>
    <xdr:clientData/>
  </xdr:twoCellAnchor>
  <xdr:twoCellAnchor>
    <xdr:from>
      <xdr:col>20</xdr:col>
      <xdr:colOff>367392</xdr:colOff>
      <xdr:row>2</xdr:row>
      <xdr:rowOff>95251</xdr:rowOff>
    </xdr:from>
    <xdr:to>
      <xdr:col>22</xdr:col>
      <xdr:colOff>17687</xdr:colOff>
      <xdr:row>6</xdr:row>
      <xdr:rowOff>95251</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50FA9681-AB2F-4712-A129-67CCA660A2FC}"/>
            </a:ext>
          </a:extLst>
        </xdr:cNvPr>
        <xdr:cNvSpPr/>
      </xdr:nvSpPr>
      <xdr:spPr>
        <a:xfrm>
          <a:off x="14219463" y="476251"/>
          <a:ext cx="1378403" cy="762000"/>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381000</xdr:colOff>
      <xdr:row>6</xdr:row>
      <xdr:rowOff>157843</xdr:rowOff>
    </xdr:to>
    <xdr:sp macro="" textlink="">
      <xdr:nvSpPr>
        <xdr:cNvPr id="2" name="Rounded Rectangle 1">
          <a:extLst>
            <a:ext uri="{FF2B5EF4-FFF2-40B4-BE49-F238E27FC236}">
              <a16:creationId xmlns:a16="http://schemas.microsoft.com/office/drawing/2014/main" id="{4C138209-1EC4-4B63-8877-43B54E40918B}"/>
            </a:ext>
          </a:extLst>
        </xdr:cNvPr>
        <xdr:cNvSpPr/>
      </xdr:nvSpPr>
      <xdr:spPr>
        <a:xfrm>
          <a:off x="2898141" y="462643"/>
          <a:ext cx="49218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31B495C-16D8-4E37-91B1-03A136F8DB76}"/>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609600</xdr:colOff>
      <xdr:row>9</xdr:row>
      <xdr:rowOff>26670</xdr:rowOff>
    </xdr:from>
    <xdr:to>
      <xdr:col>10</xdr:col>
      <xdr:colOff>628197</xdr:colOff>
      <xdr:row>37</xdr:row>
      <xdr:rowOff>119743</xdr:rowOff>
    </xdr:to>
    <xdr:cxnSp macro="">
      <xdr:nvCxnSpPr>
        <xdr:cNvPr id="5" name="Straight Connector 4">
          <a:extLst>
            <a:ext uri="{FF2B5EF4-FFF2-40B4-BE49-F238E27FC236}">
              <a16:creationId xmlns:a16="http://schemas.microsoft.com/office/drawing/2014/main" id="{F32FA8C4-C209-4791-8D3D-DD280F25F076}"/>
            </a:ext>
          </a:extLst>
        </xdr:cNvPr>
        <xdr:cNvCxnSpPr/>
      </xdr:nvCxnSpPr>
      <xdr:spPr>
        <a:xfrm flipH="1">
          <a:off x="9873343" y="1692184"/>
          <a:ext cx="18597" cy="740827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1068160</xdr:colOff>
      <xdr:row>2</xdr:row>
      <xdr:rowOff>161018</xdr:rowOff>
    </xdr:from>
    <xdr:to>
      <xdr:col>15</xdr:col>
      <xdr:colOff>29209</xdr:colOff>
      <xdr:row>6</xdr:row>
      <xdr:rowOff>130991</xdr:rowOff>
    </xdr:to>
    <xdr:sp macro="" textlink="">
      <xdr:nvSpPr>
        <xdr:cNvPr id="6" name="Rounded Rectangle 8">
          <a:extLst>
            <a:ext uri="{FF2B5EF4-FFF2-40B4-BE49-F238E27FC236}">
              <a16:creationId xmlns:a16="http://schemas.microsoft.com/office/drawing/2014/main" id="{57FDD5F5-C178-4F87-8865-E36A215EE801}"/>
            </a:ext>
          </a:extLst>
        </xdr:cNvPr>
        <xdr:cNvSpPr/>
      </xdr:nvSpPr>
      <xdr:spPr>
        <a:xfrm>
          <a:off x="10078810" y="542018"/>
          <a:ext cx="3552099"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editAs="oneCell">
    <xdr:from>
      <xdr:col>10</xdr:col>
      <xdr:colOff>734787</xdr:colOff>
      <xdr:row>20</xdr:row>
      <xdr:rowOff>68035</xdr:rowOff>
    </xdr:from>
    <xdr:to>
      <xdr:col>18</xdr:col>
      <xdr:colOff>217716</xdr:colOff>
      <xdr:row>31</xdr:row>
      <xdr:rowOff>138999</xdr:rowOff>
    </xdr:to>
    <xdr:pic>
      <xdr:nvPicPr>
        <xdr:cNvPr id="9" name="Picture 8" descr="6.5.1. What do we mean by &quot;Normal&quot; data?">
          <a:extLst>
            <a:ext uri="{FF2B5EF4-FFF2-40B4-BE49-F238E27FC236}">
              <a16:creationId xmlns:a16="http://schemas.microsoft.com/office/drawing/2014/main" id="{6C6FE614-7918-4607-9CDF-6A24512BEA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83537" y="3878035"/>
          <a:ext cx="5932715" cy="375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27214</xdr:colOff>
      <xdr:row>27</xdr:row>
      <xdr:rowOff>340179</xdr:rowOff>
    </xdr:from>
    <xdr:to>
      <xdr:col>12</xdr:col>
      <xdr:colOff>54428</xdr:colOff>
      <xdr:row>30</xdr:row>
      <xdr:rowOff>190500</xdr:rowOff>
    </xdr:to>
    <xdr:cxnSp macro="">
      <xdr:nvCxnSpPr>
        <xdr:cNvPr id="11" name="Straight Connector 10">
          <a:extLst>
            <a:ext uri="{FF2B5EF4-FFF2-40B4-BE49-F238E27FC236}">
              <a16:creationId xmlns:a16="http://schemas.microsoft.com/office/drawing/2014/main" id="{7CB91508-808C-4C0E-8169-0DF99749402E}"/>
            </a:ext>
          </a:extLst>
        </xdr:cNvPr>
        <xdr:cNvCxnSpPr/>
      </xdr:nvCxnSpPr>
      <xdr:spPr>
        <a:xfrm>
          <a:off x="11484428" y="6286500"/>
          <a:ext cx="27214" cy="11157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680186</xdr:colOff>
      <xdr:row>37</xdr:row>
      <xdr:rowOff>40667</xdr:rowOff>
    </xdr:from>
    <xdr:to>
      <xdr:col>12</xdr:col>
      <xdr:colOff>680546</xdr:colOff>
      <xdr:row>37</xdr:row>
      <xdr:rowOff>41027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20" name="Ink 19">
              <a:extLst>
                <a:ext uri="{FF2B5EF4-FFF2-40B4-BE49-F238E27FC236}">
                  <a16:creationId xmlns:a16="http://schemas.microsoft.com/office/drawing/2014/main" id="{4ED85D98-9241-4B0C-93C9-411D32A5ECCB}"/>
                </a:ext>
              </a:extLst>
            </xdr14:cNvPr>
            <xdr14:cNvContentPartPr/>
          </xdr14:nvContentPartPr>
          <xdr14:nvPr macro=""/>
          <xdr14:xfrm>
            <a:off x="12137400" y="9361560"/>
            <a:ext cx="360" cy="360"/>
          </xdr14:xfrm>
        </xdr:contentPart>
      </mc:Choice>
      <mc:Fallback xmlns="">
        <xdr:pic>
          <xdr:nvPicPr>
            <xdr:cNvPr id="20" name="Ink 19">
              <a:extLst>
                <a:ext uri="{FF2B5EF4-FFF2-40B4-BE49-F238E27FC236}">
                  <a16:creationId xmlns:a16="http://schemas.microsoft.com/office/drawing/2014/main" id="{4ED85D98-9241-4B0C-93C9-411D32A5ECCB}"/>
                </a:ext>
              </a:extLst>
            </xdr:cNvPr>
            <xdr:cNvPicPr/>
          </xdr:nvPicPr>
          <xdr:blipFill>
            <a:blip xmlns:r="http://schemas.openxmlformats.org/officeDocument/2006/relationships" r:embed="rId4"/>
            <a:stretch>
              <a:fillRect/>
            </a:stretch>
          </xdr:blipFill>
          <xdr:spPr>
            <a:xfrm>
              <a:off x="12074400" y="8983560"/>
              <a:ext cx="126000" cy="756000"/>
            </a:xfrm>
            <a:prstGeom prst="rect">
              <a:avLst/>
            </a:prstGeom>
          </xdr:spPr>
        </xdr:pic>
      </mc:Fallback>
    </mc:AlternateContent>
    <xdr:clientData/>
  </xdr:twoCellAnchor>
  <xdr:twoCellAnchor>
    <xdr:from>
      <xdr:col>10</xdr:col>
      <xdr:colOff>1129391</xdr:colOff>
      <xdr:row>24</xdr:row>
      <xdr:rowOff>163285</xdr:rowOff>
    </xdr:from>
    <xdr:to>
      <xdr:col>12</xdr:col>
      <xdr:colOff>176893</xdr:colOff>
      <xdr:row>26</xdr:row>
      <xdr:rowOff>231647</xdr:rowOff>
    </xdr:to>
    <xdr:sp macro="" textlink="">
      <xdr:nvSpPr>
        <xdr:cNvPr id="21" name="Speech Bubble: Rectangle with Corners Rounded 20">
          <a:extLst>
            <a:ext uri="{FF2B5EF4-FFF2-40B4-BE49-F238E27FC236}">
              <a16:creationId xmlns:a16="http://schemas.microsoft.com/office/drawing/2014/main" id="{CEF45DC0-8A64-4204-B5EB-45DBFC82EC30}"/>
            </a:ext>
          </a:extLst>
        </xdr:cNvPr>
        <xdr:cNvSpPr/>
      </xdr:nvSpPr>
      <xdr:spPr>
        <a:xfrm>
          <a:off x="10178141" y="5293178"/>
          <a:ext cx="1455966" cy="612648"/>
        </a:xfrm>
        <a:prstGeom prst="wedgeRoundRectCallout">
          <a:avLst>
            <a:gd name="adj1" fmla="val 29539"/>
            <a:gd name="adj2" fmla="val 2734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Lucida Bright" panose="02040602050505020304" pitchFamily="18" charset="0"/>
            </a:rPr>
            <a:t>4% or 0.04</a:t>
          </a:r>
        </a:p>
      </xdr:txBody>
    </xdr:sp>
    <xdr:clientData/>
  </xdr:twoCellAnchor>
  <xdr:twoCellAnchor>
    <xdr:from>
      <xdr:col>10</xdr:col>
      <xdr:colOff>1183822</xdr:colOff>
      <xdr:row>32</xdr:row>
      <xdr:rowOff>231322</xdr:rowOff>
    </xdr:from>
    <xdr:to>
      <xdr:col>14</xdr:col>
      <xdr:colOff>408215</xdr:colOff>
      <xdr:row>35</xdr:row>
      <xdr:rowOff>95250</xdr:rowOff>
    </xdr:to>
    <xdr:sp macro="" textlink="">
      <xdr:nvSpPr>
        <xdr:cNvPr id="22" name="TextBox 21">
          <a:extLst>
            <a:ext uri="{FF2B5EF4-FFF2-40B4-BE49-F238E27FC236}">
              <a16:creationId xmlns:a16="http://schemas.microsoft.com/office/drawing/2014/main" id="{E40291D1-90D8-4815-829B-6FBE5C44CABD}"/>
            </a:ext>
          </a:extLst>
        </xdr:cNvPr>
        <xdr:cNvSpPr txBox="1"/>
      </xdr:nvSpPr>
      <xdr:spPr>
        <a:xfrm>
          <a:off x="10232572" y="8001001"/>
          <a:ext cx="3048000" cy="7075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NORMSINV(0.04) = </a:t>
          </a:r>
        </a:p>
      </xdr:txBody>
    </xdr:sp>
    <xdr:clientData/>
  </xdr:twoCellAnchor>
  <xdr:twoCellAnchor>
    <xdr:from>
      <xdr:col>9</xdr:col>
      <xdr:colOff>810986</xdr:colOff>
      <xdr:row>42</xdr:row>
      <xdr:rowOff>274866</xdr:rowOff>
    </xdr:from>
    <xdr:to>
      <xdr:col>16</xdr:col>
      <xdr:colOff>136072</xdr:colOff>
      <xdr:row>49</xdr:row>
      <xdr:rowOff>163287</xdr:rowOff>
    </xdr:to>
    <xdr:sp macro="" textlink="">
      <xdr:nvSpPr>
        <xdr:cNvPr id="39" name="TextBox 38">
          <a:extLst>
            <a:ext uri="{FF2B5EF4-FFF2-40B4-BE49-F238E27FC236}">
              <a16:creationId xmlns:a16="http://schemas.microsoft.com/office/drawing/2014/main" id="{CAD5D99F-B65C-43F8-9349-D56482F756D3}"/>
            </a:ext>
          </a:extLst>
        </xdr:cNvPr>
        <xdr:cNvSpPr txBox="1"/>
      </xdr:nvSpPr>
      <xdr:spPr>
        <a:xfrm>
          <a:off x="8281307" y="10398580"/>
          <a:ext cx="5938158" cy="14260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-1.7507 = (x - </a:t>
          </a:r>
          <a:r>
            <a:rPr lang="el-GR" sz="2400" baseline="0">
              <a:latin typeface="Times New Roman" panose="02020603050405020304" pitchFamily="18" charset="0"/>
              <a:cs typeface="Times New Roman" panose="02020603050405020304" pitchFamily="18" charset="0"/>
            </a:rPr>
            <a:t>μ</a:t>
          </a:r>
          <a:r>
            <a:rPr lang="en-US" sz="2400" baseline="0">
              <a:latin typeface="Times New Roman" panose="02020603050405020304" pitchFamily="18" charset="0"/>
              <a:cs typeface="Times New Roman" panose="02020603050405020304" pitchFamily="18" charset="0"/>
            </a:rPr>
            <a:t>)/</a:t>
          </a:r>
          <a:r>
            <a:rPr lang="el-GR" sz="2400" baseline="0">
              <a:latin typeface="Calibri" panose="020F0502020204030204" pitchFamily="34" charset="0"/>
              <a:cs typeface="Calibri" panose="020F0502020204030204" pitchFamily="34" charset="0"/>
            </a:rPr>
            <a:t>σ</a:t>
          </a:r>
          <a:r>
            <a:rPr lang="en-US" sz="2400" baseline="0">
              <a:latin typeface="Times New Roman" panose="02020603050405020304" pitchFamily="18" charset="0"/>
              <a:cs typeface="Times New Roman" panose="02020603050405020304" pitchFamily="18" charset="0"/>
            </a:rPr>
            <a:t> = (x - 67,900)/2,050 </a:t>
          </a:r>
        </a:p>
        <a:p>
          <a:r>
            <a:rPr lang="en-US" sz="2400" baseline="0">
              <a:latin typeface="Times New Roman" panose="02020603050405020304" pitchFamily="18" charset="0"/>
              <a:cs typeface="Times New Roman" panose="02020603050405020304" pitchFamily="18" charset="0"/>
            </a:rPr>
            <a:t>x = -1.7507* 2,050 +67,900</a:t>
          </a:r>
        </a:p>
      </xdr:txBody>
    </xdr:sp>
    <xdr:clientData/>
  </xdr:twoCellAnchor>
  <xdr:oneCellAnchor>
    <xdr:from>
      <xdr:col>11</xdr:col>
      <xdr:colOff>707569</xdr:colOff>
      <xdr:row>30</xdr:row>
      <xdr:rowOff>149677</xdr:rowOff>
    </xdr:from>
    <xdr:ext cx="938893" cy="342786"/>
    <xdr:sp macro="" textlink="">
      <xdr:nvSpPr>
        <xdr:cNvPr id="41" name="TextBox 40">
          <a:extLst>
            <a:ext uri="{FF2B5EF4-FFF2-40B4-BE49-F238E27FC236}">
              <a16:creationId xmlns:a16="http://schemas.microsoft.com/office/drawing/2014/main" id="{7835022B-5BD1-4106-A905-413E9A486A50}"/>
            </a:ext>
          </a:extLst>
        </xdr:cNvPr>
        <xdr:cNvSpPr txBox="1"/>
      </xdr:nvSpPr>
      <xdr:spPr>
        <a:xfrm>
          <a:off x="11048998" y="7361463"/>
          <a:ext cx="93889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chemeClr val="tx2">
                  <a:lumMod val="50000"/>
                </a:schemeClr>
              </a:solidFill>
            </a:rPr>
            <a:t>-1.7507</a:t>
          </a:r>
        </a:p>
      </xdr:txBody>
    </xdr:sp>
    <xdr:clientData/>
  </xdr:oneCellAnchor>
  <xdr:twoCellAnchor>
    <xdr:from>
      <xdr:col>10</xdr:col>
      <xdr:colOff>1023257</xdr:colOff>
      <xdr:row>9</xdr:row>
      <xdr:rowOff>179616</xdr:rowOff>
    </xdr:from>
    <xdr:to>
      <xdr:col>17</xdr:col>
      <xdr:colOff>560614</xdr:colOff>
      <xdr:row>14</xdr:row>
      <xdr:rowOff>2723</xdr:rowOff>
    </xdr:to>
    <xdr:sp macro="" textlink="">
      <xdr:nvSpPr>
        <xdr:cNvPr id="25" name="TextBox 24">
          <a:extLst>
            <a:ext uri="{FF2B5EF4-FFF2-40B4-BE49-F238E27FC236}">
              <a16:creationId xmlns:a16="http://schemas.microsoft.com/office/drawing/2014/main" id="{BACCB577-2E3F-4036-8663-68410B3B731C}"/>
            </a:ext>
          </a:extLst>
        </xdr:cNvPr>
        <xdr:cNvSpPr txBox="1"/>
      </xdr:nvSpPr>
      <xdr:spPr>
        <a:xfrm>
          <a:off x="10072007" y="1894116"/>
          <a:ext cx="5170714" cy="7756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Step 1: Calculate the z value</a:t>
          </a:r>
        </a:p>
      </xdr:txBody>
    </xdr:sp>
    <xdr:clientData/>
  </xdr:twoCellAnchor>
  <xdr:twoCellAnchor>
    <xdr:from>
      <xdr:col>10</xdr:col>
      <xdr:colOff>658587</xdr:colOff>
      <xdr:row>37</xdr:row>
      <xdr:rowOff>73481</xdr:rowOff>
    </xdr:from>
    <xdr:to>
      <xdr:col>17</xdr:col>
      <xdr:colOff>195944</xdr:colOff>
      <xdr:row>41</xdr:row>
      <xdr:rowOff>5445</xdr:rowOff>
    </xdr:to>
    <xdr:sp macro="" textlink="">
      <xdr:nvSpPr>
        <xdr:cNvPr id="27" name="TextBox 26">
          <a:extLst>
            <a:ext uri="{FF2B5EF4-FFF2-40B4-BE49-F238E27FC236}">
              <a16:creationId xmlns:a16="http://schemas.microsoft.com/office/drawing/2014/main" id="{BEB889AC-8657-462C-9217-CBCF1506E406}"/>
            </a:ext>
          </a:extLst>
        </xdr:cNvPr>
        <xdr:cNvSpPr txBox="1"/>
      </xdr:nvSpPr>
      <xdr:spPr>
        <a:xfrm>
          <a:off x="9707337" y="9163052"/>
          <a:ext cx="5170714" cy="7756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Step 2: Solve for x</a:t>
          </a:r>
        </a:p>
      </xdr:txBody>
    </xdr:sp>
    <xdr:clientData/>
  </xdr:twoCellAnchor>
  <xdr:twoCellAnchor>
    <xdr:from>
      <xdr:col>0</xdr:col>
      <xdr:colOff>261258</xdr:colOff>
      <xdr:row>12</xdr:row>
      <xdr:rowOff>174172</xdr:rowOff>
    </xdr:from>
    <xdr:to>
      <xdr:col>10</xdr:col>
      <xdr:colOff>18235</xdr:colOff>
      <xdr:row>34</xdr:row>
      <xdr:rowOff>10886</xdr:rowOff>
    </xdr:to>
    <xdr:sp macro="" textlink="">
      <xdr:nvSpPr>
        <xdr:cNvPr id="18" name="TextBox 17">
          <a:extLst>
            <a:ext uri="{FF2B5EF4-FFF2-40B4-BE49-F238E27FC236}">
              <a16:creationId xmlns:a16="http://schemas.microsoft.com/office/drawing/2014/main" id="{F62F4C37-D683-43DA-B3F2-42398A2DAABA}"/>
            </a:ext>
          </a:extLst>
        </xdr:cNvPr>
        <xdr:cNvSpPr txBox="1"/>
      </xdr:nvSpPr>
      <xdr:spPr>
        <a:xfrm>
          <a:off x="261258" y="2394858"/>
          <a:ext cx="9020720" cy="5834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Lucida Bright" panose="02040602050505020304" pitchFamily="18" charset="0"/>
              <a:ea typeface="Calibri"/>
              <a:cs typeface="Times New Roman"/>
            </a:rPr>
            <a:t>Lund 215</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The quality control tests at the Best</a:t>
          </a:r>
          <a:r>
            <a:rPr lang="en-US" sz="2400" baseline="0">
              <a:effectLst/>
              <a:latin typeface="Lucida Bright" panose="02040602050505020304" pitchFamily="18" charset="0"/>
              <a:ea typeface="Calibri"/>
              <a:cs typeface="Times New Roman"/>
            </a:rPr>
            <a:t> Tire Company reveal that the mean mileage for Premium Sport model of performance tire is </a:t>
          </a:r>
          <a:r>
            <a:rPr lang="en-US" sz="2400" b="1" baseline="0">
              <a:solidFill>
                <a:srgbClr val="FF0000"/>
              </a:solidFill>
              <a:effectLst/>
              <a:latin typeface="Lucida Bright" panose="02040602050505020304" pitchFamily="18" charset="0"/>
              <a:ea typeface="Calibri"/>
              <a:cs typeface="Times New Roman"/>
            </a:rPr>
            <a:t>67,900 </a:t>
          </a:r>
          <a:r>
            <a:rPr lang="en-US" sz="2400" baseline="0">
              <a:effectLst/>
              <a:latin typeface="Lucida Bright" panose="02040602050505020304" pitchFamily="18" charset="0"/>
              <a:ea typeface="Calibri"/>
              <a:cs typeface="Times New Roman"/>
            </a:rPr>
            <a:t>with a standard deviation of </a:t>
          </a:r>
          <a:r>
            <a:rPr lang="en-US" sz="2400" b="1" baseline="0">
              <a:solidFill>
                <a:srgbClr val="FF0000"/>
              </a:solidFill>
              <a:effectLst/>
              <a:latin typeface="Lucida Bright" panose="02040602050505020304" pitchFamily="18" charset="0"/>
              <a:ea typeface="Calibri"/>
              <a:cs typeface="Times New Roman"/>
            </a:rPr>
            <a:t>2,050</a:t>
          </a:r>
          <a:r>
            <a:rPr lang="en-US" sz="2400" baseline="0">
              <a:effectLst/>
              <a:latin typeface="Lucida Bright" panose="02040602050505020304" pitchFamily="18" charset="0"/>
              <a:ea typeface="Calibri"/>
              <a:cs typeface="Times New Roman"/>
            </a:rPr>
            <a:t> miles.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The distribution of miles for the population of this model of tires follows the normal probability distribution.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What is the minimum guaranteed mileage that should be set for this model of tires? All tires that wear out before that point would be replaced for free (costs to be avoided).</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The company does not want to replace more that 4% of these tires.</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4F6B230A-9BA3-4002-A7AC-068273A647AF}"/>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144234</xdr:colOff>
      <xdr:row>10</xdr:row>
      <xdr:rowOff>11973</xdr:rowOff>
    </xdr:from>
    <xdr:to>
      <xdr:col>10</xdr:col>
      <xdr:colOff>299357</xdr:colOff>
      <xdr:row>37</xdr:row>
      <xdr:rowOff>27214</xdr:rowOff>
    </xdr:to>
    <xdr:sp macro="" textlink="">
      <xdr:nvSpPr>
        <xdr:cNvPr id="3" name="TextBox 2">
          <a:extLst>
            <a:ext uri="{FF2B5EF4-FFF2-40B4-BE49-F238E27FC236}">
              <a16:creationId xmlns:a16="http://schemas.microsoft.com/office/drawing/2014/main" id="{91252675-4557-4C68-86F2-41FCDAF19E94}"/>
            </a:ext>
          </a:extLst>
        </xdr:cNvPr>
        <xdr:cNvSpPr txBox="1"/>
      </xdr:nvSpPr>
      <xdr:spPr>
        <a:xfrm>
          <a:off x="144234" y="1916973"/>
          <a:ext cx="8346623" cy="71317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Lund199</a:t>
          </a:r>
        </a:p>
        <a:p>
          <a:r>
            <a:rPr lang="en-US" sz="2000" baseline="0">
              <a:latin typeface="Lucida Bright" panose="02040602050505020304" pitchFamily="18" charset="0"/>
            </a:rPr>
            <a:t>ASU provides bus service to students while they are on campus.</a:t>
          </a:r>
        </a:p>
        <a:p>
          <a:r>
            <a:rPr lang="en-US" sz="2000" baseline="0">
              <a:latin typeface="Lucida Bright" panose="02040602050505020304" pitchFamily="18" charset="0"/>
            </a:rPr>
            <a:t>A bus arrives at the Main Street stop every 30 minutes between 6am and 11am during weekdays.</a:t>
          </a:r>
        </a:p>
        <a:p>
          <a:endParaRPr lang="en-US" sz="2000" baseline="0">
            <a:latin typeface="Lucida Bright" panose="02040602050505020304" pitchFamily="18" charset="0"/>
          </a:endParaRPr>
        </a:p>
        <a:p>
          <a:r>
            <a:rPr lang="en-US" sz="2000" baseline="0">
              <a:latin typeface="Lucida Bright" panose="02040602050505020304" pitchFamily="18" charset="0"/>
            </a:rPr>
            <a:t>Students arrive at the bus stop at random times. The time that a student waits is uniformly distributed from  0 to 30 minutes.</a:t>
          </a:r>
        </a:p>
        <a:p>
          <a:endParaRPr lang="en-US" sz="2000" baseline="0">
            <a:latin typeface="Lucida Bright" panose="02040602050505020304" pitchFamily="18" charset="0"/>
          </a:endParaRPr>
        </a:p>
        <a:p>
          <a:r>
            <a:rPr lang="en-US" sz="2000" baseline="0">
              <a:latin typeface="Lucida Bright" panose="02040602050505020304" pitchFamily="18" charset="0"/>
            </a:rPr>
            <a:t>a. Draw a graph of this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b. Show that the area of this uniform distribution is 1.00.</a:t>
          </a:r>
        </a:p>
        <a:p>
          <a:endParaRPr lang="en-US" sz="2000" baseline="0">
            <a:latin typeface="Lucida Bright" panose="02040602050505020304" pitchFamily="18" charset="0"/>
          </a:endParaRPr>
        </a:p>
        <a:p>
          <a:r>
            <a:rPr lang="en-US" sz="2000" baseline="0">
              <a:latin typeface="Lucida Bright" panose="02040602050505020304" pitchFamily="18" charset="0"/>
            </a:rPr>
            <a:t>c. What is the mean waiting time?</a:t>
          </a:r>
        </a:p>
        <a:p>
          <a:endParaRPr lang="en-US" sz="2000" baseline="0">
            <a:latin typeface="Lucida Bright" panose="02040602050505020304" pitchFamily="18" charset="0"/>
          </a:endParaRPr>
        </a:p>
        <a:p>
          <a:r>
            <a:rPr lang="en-US" sz="2000" baseline="0">
              <a:latin typeface="Lucida Bright" panose="02040602050505020304" pitchFamily="18" charset="0"/>
            </a:rPr>
            <a:t>d. What is the standard deviation of the waiting times?</a:t>
          </a:r>
        </a:p>
        <a:p>
          <a:endParaRPr lang="en-US" sz="2000" baseline="0">
            <a:latin typeface="Lucida Bright" panose="02040602050505020304" pitchFamily="18" charset="0"/>
          </a:endParaRPr>
        </a:p>
        <a:p>
          <a:r>
            <a:rPr lang="en-US" sz="2000" baseline="0">
              <a:latin typeface="Lucida Bright" panose="02040602050505020304" pitchFamily="18" charset="0"/>
            </a:rPr>
            <a:t>what is the probability a student will wait more than 25</a:t>
          </a:r>
        </a:p>
        <a:p>
          <a:r>
            <a:rPr lang="en-US" sz="2000" baseline="0">
              <a:latin typeface="Lucida Bright" panose="02040602050505020304" pitchFamily="18" charset="0"/>
            </a:rPr>
            <a:t>   minutes?</a:t>
          </a:r>
        </a:p>
        <a:p>
          <a:endParaRPr lang="en-US" sz="2000" baseline="0">
            <a:latin typeface="Lucida Bright" panose="02040602050505020304" pitchFamily="18" charset="0"/>
          </a:endParaRPr>
        </a:p>
        <a:p>
          <a:r>
            <a:rPr lang="en-US" sz="2000" baseline="0">
              <a:latin typeface="Lucida Bright" panose="02040602050505020304" pitchFamily="18" charset="0"/>
            </a:rPr>
            <a:t>f. What is the probability a student will wait between 10 and 20</a:t>
          </a:r>
        </a:p>
        <a:p>
          <a:r>
            <a:rPr lang="en-US" sz="2000" baseline="0">
              <a:latin typeface="Lucida Bright" panose="02040602050505020304" pitchFamily="18" charset="0"/>
            </a:rPr>
            <a:t>   minutes?</a:t>
          </a:r>
        </a:p>
        <a:p>
          <a:endParaRPr lang="en-US" sz="2000" baseline="0">
            <a:latin typeface="Lucida Bright" panose="02040602050505020304" pitchFamily="18" charset="0"/>
          </a:endParaRPr>
        </a:p>
        <a:p>
          <a:r>
            <a:rPr lang="en-US" sz="2000" b="1" baseline="0">
              <a:solidFill>
                <a:srgbClr val="002060"/>
              </a:solidFill>
              <a:latin typeface="Lucida Bright" panose="02040602050505020304" pitchFamily="18" charset="0"/>
            </a:rPr>
            <a:t>Uniform Distribution</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87C7E90-496C-40B7-BA44-2BB918D8D95F}"/>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748392</xdr:colOff>
      <xdr:row>8</xdr:row>
      <xdr:rowOff>67492</xdr:rowOff>
    </xdr:from>
    <xdr:to>
      <xdr:col>10</xdr:col>
      <xdr:colOff>748392</xdr:colOff>
      <xdr:row>50</xdr:row>
      <xdr:rowOff>6532</xdr:rowOff>
    </xdr:to>
    <xdr:cxnSp macro="">
      <xdr:nvCxnSpPr>
        <xdr:cNvPr id="5" name="Straight Connector 4">
          <a:extLst>
            <a:ext uri="{FF2B5EF4-FFF2-40B4-BE49-F238E27FC236}">
              <a16:creationId xmlns:a16="http://schemas.microsoft.com/office/drawing/2014/main" id="{F3A1991A-179E-45D7-A3E9-53012CE43B23}"/>
            </a:ext>
          </a:extLst>
        </xdr:cNvPr>
        <xdr:cNvCxnSpPr/>
      </xdr:nvCxnSpPr>
      <xdr:spPr>
        <a:xfrm flipH="1">
          <a:off x="8939892" y="1591492"/>
          <a:ext cx="0" cy="99811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415018</xdr:colOff>
      <xdr:row>2</xdr:row>
      <xdr:rowOff>92982</xdr:rowOff>
    </xdr:from>
    <xdr:to>
      <xdr:col>17</xdr:col>
      <xdr:colOff>290012</xdr:colOff>
      <xdr:row>6</xdr:row>
      <xdr:rowOff>62955</xdr:rowOff>
    </xdr:to>
    <xdr:sp macro="" textlink="">
      <xdr:nvSpPr>
        <xdr:cNvPr id="6" name="Rounded Rectangle 6">
          <a:extLst>
            <a:ext uri="{FF2B5EF4-FFF2-40B4-BE49-F238E27FC236}">
              <a16:creationId xmlns:a16="http://schemas.microsoft.com/office/drawing/2014/main" id="{B8EAB037-577F-4ECC-BAF9-9A3B8FF6A5B9}"/>
            </a:ext>
          </a:extLst>
        </xdr:cNvPr>
        <xdr:cNvSpPr/>
      </xdr:nvSpPr>
      <xdr:spPr>
        <a:xfrm>
          <a:off x="10770054" y="473982"/>
          <a:ext cx="3576137"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18</xdr:col>
      <xdr:colOff>81643</xdr:colOff>
      <xdr:row>2</xdr:row>
      <xdr:rowOff>54428</xdr:rowOff>
    </xdr:from>
    <xdr:to>
      <xdr:col>20</xdr:col>
      <xdr:colOff>31296</xdr:colOff>
      <xdr:row>6</xdr:row>
      <xdr:rowOff>108403</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72338833-B521-4CA3-8D68-E16E1E51FF0D}"/>
            </a:ext>
          </a:extLst>
        </xdr:cNvPr>
        <xdr:cNvSpPr/>
      </xdr:nvSpPr>
      <xdr:spPr>
        <a:xfrm>
          <a:off x="14790964" y="435428"/>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381000</xdr:colOff>
      <xdr:row>6</xdr:row>
      <xdr:rowOff>157843</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903584" y="462643"/>
          <a:ext cx="4947737"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178527</xdr:rowOff>
    </xdr:from>
    <xdr:to>
      <xdr:col>10</xdr:col>
      <xdr:colOff>238125</xdr:colOff>
      <xdr:row>36</xdr:row>
      <xdr:rowOff>65315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481148" y="1844041"/>
          <a:ext cx="9020720" cy="697338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Lucida Bright" panose="02040602050505020304" pitchFamily="18" charset="0"/>
              <a:ea typeface="Calibri"/>
              <a:cs typeface="Times New Roman"/>
            </a:rPr>
            <a:t>Lund 215</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The quality control tests at the Best</a:t>
          </a:r>
          <a:r>
            <a:rPr lang="en-US" sz="2400" baseline="0">
              <a:effectLst/>
              <a:latin typeface="Lucida Bright" panose="02040602050505020304" pitchFamily="18" charset="0"/>
              <a:ea typeface="Calibri"/>
              <a:cs typeface="Times New Roman"/>
            </a:rPr>
            <a:t> Tire Company reveal that the mean mileage for Premium Sport model of performance tire is 67,900 with a standard deviation of 2,050 miles.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The distribution of miles for the population of this model of tires follows the normal probability distribution.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What is the minimum guaranteed mileage that should be set for this model of tires?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All tires that wear out before that point would be replaced for free (costs to be avoided). The company does not want to replace more than 4% of this type of tires.</a:t>
          </a:r>
        </a:p>
        <a:p>
          <a:pPr marL="0" marR="0">
            <a:lnSpc>
              <a:spcPct val="115000"/>
            </a:lnSpc>
            <a:spcBef>
              <a:spcPts val="0"/>
            </a:spcBef>
            <a:spcAft>
              <a:spcPts val="1000"/>
            </a:spcAft>
          </a:pPr>
          <a:r>
            <a:rPr lang="en-US" sz="2400" b="1" baseline="0">
              <a:solidFill>
                <a:srgbClr val="002060"/>
              </a:solidFill>
              <a:effectLst/>
              <a:latin typeface="Lucida Bright" panose="02040602050505020304" pitchFamily="18" charset="0"/>
              <a:ea typeface="Calibri"/>
              <a:cs typeface="Times New Roman"/>
            </a:rPr>
            <a:t>Normal Distribution</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595539</xdr:colOff>
      <xdr:row>9</xdr:row>
      <xdr:rowOff>26670</xdr:rowOff>
    </xdr:from>
    <xdr:to>
      <xdr:col>10</xdr:col>
      <xdr:colOff>595539</xdr:colOff>
      <xdr:row>48</xdr:row>
      <xdr:rowOff>156210</xdr:rowOff>
    </xdr:to>
    <xdr:cxnSp macro="">
      <xdr:nvCxnSpPr>
        <xdr:cNvPr id="6" name="Straight Connector 5">
          <a:extLst>
            <a:ext uri="{FF2B5EF4-FFF2-40B4-BE49-F238E27FC236}">
              <a16:creationId xmlns:a16="http://schemas.microsoft.com/office/drawing/2014/main" id="{00000000-0008-0000-0600-000006000000}"/>
            </a:ext>
          </a:extLst>
        </xdr:cNvPr>
        <xdr:cNvCxnSpPr/>
      </xdr:nvCxnSpPr>
      <xdr:spPr>
        <a:xfrm flipH="1">
          <a:off x="9859282" y="1692184"/>
          <a:ext cx="0" cy="101552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1027338</xdr:colOff>
      <xdr:row>2</xdr:row>
      <xdr:rowOff>120196</xdr:rowOff>
    </xdr:from>
    <xdr:to>
      <xdr:col>14</xdr:col>
      <xdr:colOff>763994</xdr:colOff>
      <xdr:row>6</xdr:row>
      <xdr:rowOff>176893</xdr:rowOff>
    </xdr:to>
    <xdr:sp macro="" textlink="">
      <xdr:nvSpPr>
        <xdr:cNvPr id="9" name="Rounded Rectangle 8">
          <a:extLst>
            <a:ext uri="{FF2B5EF4-FFF2-40B4-BE49-F238E27FC236}">
              <a16:creationId xmlns:a16="http://schemas.microsoft.com/office/drawing/2014/main" id="{00000000-0008-0000-0600-000009000000}"/>
            </a:ext>
          </a:extLst>
        </xdr:cNvPr>
        <xdr:cNvSpPr/>
      </xdr:nvSpPr>
      <xdr:spPr>
        <a:xfrm>
          <a:off x="10076088" y="501196"/>
          <a:ext cx="3560263" cy="81869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16</xdr:col>
      <xdr:colOff>81643</xdr:colOff>
      <xdr:row>2</xdr:row>
      <xdr:rowOff>108857</xdr:rowOff>
    </xdr:from>
    <xdr:to>
      <xdr:col>18</xdr:col>
      <xdr:colOff>44903</xdr:colOff>
      <xdr:row>6</xdr:row>
      <xdr:rowOff>162832</xdr:rowOff>
    </xdr:to>
    <xdr:sp macro="" textlink="">
      <xdr:nvSpPr>
        <xdr:cNvPr id="8" name="Rounded Rectangle 6">
          <a:hlinkClick xmlns:r="http://schemas.openxmlformats.org/officeDocument/2006/relationships" r:id="rId2"/>
          <a:extLst>
            <a:ext uri="{FF2B5EF4-FFF2-40B4-BE49-F238E27FC236}">
              <a16:creationId xmlns:a16="http://schemas.microsoft.com/office/drawing/2014/main" id="{A453E1AA-B8C2-4A8D-B587-5A79DD4F9816}"/>
            </a:ext>
          </a:extLst>
        </xdr:cNvPr>
        <xdr:cNvSpPr/>
      </xdr:nvSpPr>
      <xdr:spPr>
        <a:xfrm>
          <a:off x="14165036" y="489857"/>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326571</xdr:colOff>
      <xdr:row>2</xdr:row>
      <xdr:rowOff>18142</xdr:rowOff>
    </xdr:from>
    <xdr:to>
      <xdr:col>8</xdr:col>
      <xdr:colOff>1347107</xdr:colOff>
      <xdr:row>7</xdr:row>
      <xdr:rowOff>31749</xdr:rowOff>
    </xdr:to>
    <xdr:sp macro="" textlink="">
      <xdr:nvSpPr>
        <xdr:cNvPr id="2" name="Rounded Rectangle 1">
          <a:extLst>
            <a:ext uri="{FF2B5EF4-FFF2-40B4-BE49-F238E27FC236}">
              <a16:creationId xmlns:a16="http://schemas.microsoft.com/office/drawing/2014/main" id="{B7267F0D-E657-4C03-BC63-79B11795136E}"/>
            </a:ext>
          </a:extLst>
        </xdr:cNvPr>
        <xdr:cNvSpPr/>
      </xdr:nvSpPr>
      <xdr:spPr>
        <a:xfrm>
          <a:off x="2784021" y="399142"/>
          <a:ext cx="5516336"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Check 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334735</xdr:colOff>
      <xdr:row>8</xdr:row>
      <xdr:rowOff>150311</xdr:rowOff>
    </xdr:from>
    <xdr:to>
      <xdr:col>9</xdr:col>
      <xdr:colOff>666750</xdr:colOff>
      <xdr:row>53</xdr:row>
      <xdr:rowOff>176893</xdr:rowOff>
    </xdr:to>
    <xdr:sp macro="" textlink="">
      <xdr:nvSpPr>
        <xdr:cNvPr id="3" name="TextBox 2">
          <a:extLst>
            <a:ext uri="{FF2B5EF4-FFF2-40B4-BE49-F238E27FC236}">
              <a16:creationId xmlns:a16="http://schemas.microsoft.com/office/drawing/2014/main" id="{5447031C-89E1-4BC0-96C5-55F1E029B627}"/>
            </a:ext>
          </a:extLst>
        </xdr:cNvPr>
        <xdr:cNvSpPr txBox="1"/>
      </xdr:nvSpPr>
      <xdr:spPr>
        <a:xfrm>
          <a:off x="334735" y="1674311"/>
          <a:ext cx="9026979" cy="96332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solidFill>
                <a:schemeClr val="bg1"/>
              </a:solidFill>
              <a:effectLst/>
              <a:latin typeface="+mn-lt"/>
              <a:ea typeface="Calibri"/>
              <a:cs typeface="Times New Roman"/>
            </a:rPr>
            <a:t>Lund 247</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The QA department at Cola.Inc., maintains</a:t>
          </a:r>
          <a:r>
            <a:rPr lang="en-US" sz="2400" baseline="0">
              <a:effectLst/>
              <a:latin typeface="Lucida Bright" panose="02040602050505020304" pitchFamily="18" charset="0"/>
              <a:ea typeface="Calibri"/>
              <a:cs typeface="Times New Roman"/>
            </a:rPr>
            <a:t> records regarding the amount of cola in its jumbo bottle. The actual amount of cola in each bottle is critical, but varies a small amount from one bottle to the next. Cola Inc., does not wish to underfill the bottles, because it will have a problem with truth in labeling regulations.</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On the other hand, it cannot overfill each bottle, because it would be giving cola away, hence reducing its profits.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Its records indicate that the amount of cola follows the normal probability distribution. The mean amount per bottle is </a:t>
          </a:r>
          <a:r>
            <a:rPr lang="en-US" sz="2400" b="1" baseline="0">
              <a:solidFill>
                <a:srgbClr val="C00000"/>
              </a:solidFill>
              <a:effectLst/>
              <a:latin typeface="Lucida Bright" panose="02040602050505020304" pitchFamily="18" charset="0"/>
              <a:ea typeface="Calibri"/>
              <a:cs typeface="Times New Roman"/>
            </a:rPr>
            <a:t>31.2 </a:t>
          </a:r>
          <a:r>
            <a:rPr lang="en-US" sz="2400" baseline="0">
              <a:effectLst/>
              <a:latin typeface="Lucida Bright" panose="02040602050505020304" pitchFamily="18" charset="0"/>
              <a:ea typeface="Calibri"/>
              <a:cs typeface="Times New Roman"/>
            </a:rPr>
            <a:t>ounces and the population standard deviation is </a:t>
          </a:r>
          <a:r>
            <a:rPr lang="en-US" sz="2400" b="1" baseline="0">
              <a:solidFill>
                <a:srgbClr val="C00000"/>
              </a:solidFill>
              <a:effectLst/>
              <a:latin typeface="Lucida Bright" panose="02040602050505020304" pitchFamily="18" charset="0"/>
              <a:ea typeface="Calibri"/>
              <a:cs typeface="Times New Roman"/>
            </a:rPr>
            <a:t>0.4</a:t>
          </a:r>
          <a:r>
            <a:rPr lang="en-US" sz="2400" baseline="0">
              <a:effectLst/>
              <a:latin typeface="Lucida Bright" panose="02040602050505020304" pitchFamily="18" charset="0"/>
              <a:ea typeface="Calibri"/>
              <a:cs typeface="Times New Roman"/>
            </a:rPr>
            <a:t> ounces.</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Today's sample of randomly selected </a:t>
          </a:r>
          <a:r>
            <a:rPr lang="en-US" sz="2400" b="1" baseline="0">
              <a:solidFill>
                <a:srgbClr val="C00000"/>
              </a:solidFill>
              <a:effectLst/>
              <a:latin typeface="Lucida Bright" panose="02040602050505020304" pitchFamily="18" charset="0"/>
              <a:ea typeface="Calibri"/>
              <a:cs typeface="Times New Roman"/>
            </a:rPr>
            <a:t>16</a:t>
          </a:r>
          <a:r>
            <a:rPr lang="en-US" sz="2400" baseline="0">
              <a:effectLst/>
              <a:latin typeface="Lucida Bright" panose="02040602050505020304" pitchFamily="18" charset="0"/>
              <a:ea typeface="Calibri"/>
              <a:cs typeface="Times New Roman"/>
            </a:rPr>
            <a:t> bottles from the filling line had the mean amount of cola of </a:t>
          </a:r>
          <a:r>
            <a:rPr lang="en-US" sz="2400" b="1" baseline="0">
              <a:solidFill>
                <a:srgbClr val="C00000"/>
              </a:solidFill>
              <a:effectLst/>
              <a:latin typeface="Lucida Bright" panose="02040602050505020304" pitchFamily="18" charset="0"/>
              <a:ea typeface="Calibri"/>
              <a:cs typeface="Times New Roman"/>
            </a:rPr>
            <a:t>31.38</a:t>
          </a:r>
          <a:r>
            <a:rPr lang="en-US" sz="2400" baseline="0">
              <a:effectLst/>
              <a:latin typeface="Lucida Bright" panose="02040602050505020304" pitchFamily="18" charset="0"/>
              <a:ea typeface="Calibri"/>
              <a:cs typeface="Times New Roman"/>
            </a:rPr>
            <a:t> ounces.</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a) Calculate the sampling error?</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b) Calculate the z value</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c) Compute the likelihood (probability) of that z value being greater than 1.80.</a:t>
          </a:r>
          <a:endParaRPr lang="en-US" sz="24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AC86E3C-A0A8-420D-B208-140F826AEB9B}"/>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1047749</xdr:colOff>
      <xdr:row>9</xdr:row>
      <xdr:rowOff>149133</xdr:rowOff>
    </xdr:from>
    <xdr:to>
      <xdr:col>9</xdr:col>
      <xdr:colOff>1047749</xdr:colOff>
      <xdr:row>42</xdr:row>
      <xdr:rowOff>88173</xdr:rowOff>
    </xdr:to>
    <xdr:cxnSp macro="">
      <xdr:nvCxnSpPr>
        <xdr:cNvPr id="5" name="Straight Connector 4">
          <a:extLst>
            <a:ext uri="{FF2B5EF4-FFF2-40B4-BE49-F238E27FC236}">
              <a16:creationId xmlns:a16="http://schemas.microsoft.com/office/drawing/2014/main" id="{3BFCD1D8-D5BD-48BD-B280-8946E755B134}"/>
            </a:ext>
          </a:extLst>
        </xdr:cNvPr>
        <xdr:cNvCxnSpPr/>
      </xdr:nvCxnSpPr>
      <xdr:spPr>
        <a:xfrm flipH="1">
          <a:off x="9742713" y="1863633"/>
          <a:ext cx="0" cy="7259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170088</xdr:colOff>
      <xdr:row>2</xdr:row>
      <xdr:rowOff>61232</xdr:rowOff>
    </xdr:from>
    <xdr:to>
      <xdr:col>14</xdr:col>
      <xdr:colOff>333374</xdr:colOff>
      <xdr:row>6</xdr:row>
      <xdr:rowOff>126455</xdr:rowOff>
    </xdr:to>
    <xdr:sp macro="" textlink="">
      <xdr:nvSpPr>
        <xdr:cNvPr id="6" name="Rounded Rectangle 11">
          <a:extLst>
            <a:ext uri="{FF2B5EF4-FFF2-40B4-BE49-F238E27FC236}">
              <a16:creationId xmlns:a16="http://schemas.microsoft.com/office/drawing/2014/main" id="{F1B39313-DCCD-45AB-B7DF-71EE6A6EDA2E}"/>
            </a:ext>
          </a:extLst>
        </xdr:cNvPr>
        <xdr:cNvSpPr/>
      </xdr:nvSpPr>
      <xdr:spPr>
        <a:xfrm>
          <a:off x="10238013" y="442232"/>
          <a:ext cx="3982811" cy="8272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1268186</xdr:colOff>
      <xdr:row>9</xdr:row>
      <xdr:rowOff>57149</xdr:rowOff>
    </xdr:from>
    <xdr:to>
      <xdr:col>16</xdr:col>
      <xdr:colOff>503465</xdr:colOff>
      <xdr:row>15</xdr:row>
      <xdr:rowOff>176893</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24D05BEB-21B9-4350-8B7C-F606E21AD9C8}"/>
                </a:ext>
              </a:extLst>
            </xdr:cNvPr>
            <xdr:cNvSpPr txBox="1"/>
          </xdr:nvSpPr>
          <xdr:spPr>
            <a:xfrm>
              <a:off x="9963150" y="1771649"/>
              <a:ext cx="5671458" cy="12627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a)</a:t>
              </a:r>
            </a:p>
            <a:p>
              <a:r>
                <a:rPr lang="en-US" sz="2400" baseline="0">
                  <a:latin typeface="Lucida Bright" panose="02040602050505020304" pitchFamily="18" charset="0"/>
                </a:rPr>
                <a:t>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panose="02040503050406030204" pitchFamily="18" charset="0"/>
                        </a:rPr>
                        <m:t>𝑥</m:t>
                      </m:r>
                    </m:e>
                  </m:acc>
                </m:oMath>
              </a14:m>
              <a:r>
                <a:rPr lang="en-US" sz="2400" baseline="0">
                  <a:latin typeface="Lucida Bright" panose="02040602050505020304" pitchFamily="18" charset="0"/>
                </a:rPr>
                <a:t> - </a:t>
              </a:r>
              <a:r>
                <a:rPr lang="el-GR" sz="2400" baseline="0">
                  <a:latin typeface="Times New Roman" panose="02020603050405020304" pitchFamily="18" charset="0"/>
                  <a:cs typeface="Times New Roman" panose="02020603050405020304" pitchFamily="18" charset="0"/>
                </a:rPr>
                <a:t>μ</a:t>
              </a:r>
              <a:r>
                <a:rPr lang="en-US" sz="2400" baseline="0">
                  <a:latin typeface="Times New Roman" panose="02020603050405020304" pitchFamily="18" charset="0"/>
                  <a:cs typeface="Times New Roman" panose="02020603050405020304" pitchFamily="18" charset="0"/>
                </a:rPr>
                <a:t>) = 31.38 - 31.2 = 0.18 =</a:t>
              </a:r>
            </a:p>
            <a:p>
              <a:r>
                <a:rPr lang="en-US" sz="2400" baseline="0">
                  <a:latin typeface="Times New Roman" panose="02020603050405020304" pitchFamily="18" charset="0"/>
                  <a:cs typeface="Times New Roman" panose="02020603050405020304" pitchFamily="18" charset="0"/>
                </a:rPr>
                <a:t> </a:t>
              </a:r>
              <a:r>
                <a:rPr lang="en-US" sz="2400" b="1" baseline="0">
                  <a:solidFill>
                    <a:srgbClr val="C00000"/>
                  </a:solidFill>
                  <a:latin typeface="Times New Roman" panose="02020603050405020304" pitchFamily="18" charset="0"/>
                  <a:cs typeface="Times New Roman" panose="02020603050405020304" pitchFamily="18" charset="0"/>
                </a:rPr>
                <a:t>Sampling error</a:t>
              </a:r>
              <a:endParaRPr lang="en-US" sz="2400" b="1" baseline="0">
                <a:solidFill>
                  <a:srgbClr val="C00000"/>
                </a:solidFill>
                <a:latin typeface="Lucida Bright" panose="02040602050505020304" pitchFamily="18" charset="0"/>
              </a:endParaRPr>
            </a:p>
          </xdr:txBody>
        </xdr:sp>
      </mc:Choice>
      <mc:Fallback xmlns="">
        <xdr:sp macro="" textlink="">
          <xdr:nvSpPr>
            <xdr:cNvPr id="9" name="TextBox 8">
              <a:extLst>
                <a:ext uri="{FF2B5EF4-FFF2-40B4-BE49-F238E27FC236}">
                  <a16:creationId xmlns:a16="http://schemas.microsoft.com/office/drawing/2014/main" id="{24D05BEB-21B9-4350-8B7C-F606E21AD9C8}"/>
                </a:ext>
              </a:extLst>
            </xdr:cNvPr>
            <xdr:cNvSpPr txBox="1"/>
          </xdr:nvSpPr>
          <xdr:spPr>
            <a:xfrm>
              <a:off x="9963150" y="1771649"/>
              <a:ext cx="5671458" cy="12627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a)</a:t>
              </a:r>
            </a:p>
            <a:p>
              <a:r>
                <a:rPr lang="en-US" sz="2400" baseline="0">
                  <a:latin typeface="Lucida Bright" panose="02040602050505020304" pitchFamily="18" charset="0"/>
                </a:rPr>
                <a:t> (</a:t>
              </a:r>
              <a:r>
                <a:rPr lang="en-US" sz="2400" b="0" i="0" baseline="0">
                  <a:latin typeface="Cambria Math" panose="02040503050406030204" pitchFamily="18" charset="0"/>
                </a:rPr>
                <a:t>𝑥 ̅</a:t>
              </a:r>
              <a:r>
                <a:rPr lang="en-US" sz="2400" baseline="0">
                  <a:latin typeface="Lucida Bright" panose="02040602050505020304" pitchFamily="18" charset="0"/>
                </a:rPr>
                <a:t> - </a:t>
              </a:r>
              <a:r>
                <a:rPr lang="el-GR" sz="2400" baseline="0">
                  <a:latin typeface="Times New Roman" panose="02020603050405020304" pitchFamily="18" charset="0"/>
                  <a:cs typeface="Times New Roman" panose="02020603050405020304" pitchFamily="18" charset="0"/>
                </a:rPr>
                <a:t>μ</a:t>
              </a:r>
              <a:r>
                <a:rPr lang="en-US" sz="2400" baseline="0">
                  <a:latin typeface="Times New Roman" panose="02020603050405020304" pitchFamily="18" charset="0"/>
                  <a:cs typeface="Times New Roman" panose="02020603050405020304" pitchFamily="18" charset="0"/>
                </a:rPr>
                <a:t>) = 31.38 - 31.2 = 0.18 =</a:t>
              </a:r>
            </a:p>
            <a:p>
              <a:r>
                <a:rPr lang="en-US" sz="2400" baseline="0">
                  <a:latin typeface="Times New Roman" panose="02020603050405020304" pitchFamily="18" charset="0"/>
                  <a:cs typeface="Times New Roman" panose="02020603050405020304" pitchFamily="18" charset="0"/>
                </a:rPr>
                <a:t> </a:t>
              </a:r>
              <a:r>
                <a:rPr lang="en-US" sz="2400" b="1" baseline="0">
                  <a:solidFill>
                    <a:srgbClr val="C00000"/>
                  </a:solidFill>
                  <a:latin typeface="Times New Roman" panose="02020603050405020304" pitchFamily="18" charset="0"/>
                  <a:cs typeface="Times New Roman" panose="02020603050405020304" pitchFamily="18" charset="0"/>
                </a:rPr>
                <a:t>Sampling error</a:t>
              </a:r>
              <a:endParaRPr lang="en-US" sz="2400" b="1" baseline="0">
                <a:solidFill>
                  <a:srgbClr val="C00000"/>
                </a:solidFill>
                <a:latin typeface="Lucida Bright" panose="02040602050505020304" pitchFamily="18" charset="0"/>
              </a:endParaRPr>
            </a:p>
          </xdr:txBody>
        </xdr:sp>
      </mc:Fallback>
    </mc:AlternateContent>
    <xdr:clientData/>
  </xdr:twoCellAnchor>
  <xdr:twoCellAnchor>
    <xdr:from>
      <xdr:col>9</xdr:col>
      <xdr:colOff>1319893</xdr:colOff>
      <xdr:row>19</xdr:row>
      <xdr:rowOff>40822</xdr:rowOff>
    </xdr:from>
    <xdr:to>
      <xdr:col>17</xdr:col>
      <xdr:colOff>27214</xdr:colOff>
      <xdr:row>25</xdr:row>
      <xdr:rowOff>27214</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A3047F50-0604-408B-BED9-C55856B8A3FC}"/>
                </a:ext>
              </a:extLst>
            </xdr:cNvPr>
            <xdr:cNvSpPr txBox="1"/>
          </xdr:nvSpPr>
          <xdr:spPr>
            <a:xfrm>
              <a:off x="10014857" y="3660322"/>
              <a:ext cx="5742214" cy="13062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aseline="0">
                  <a:latin typeface="Calibri" panose="020F0502020204030204" pitchFamily="34" charset="0"/>
                  <a:cs typeface="Calibri" panose="020F0502020204030204" pitchFamily="34" charset="0"/>
                </a:rPr>
                <a:t>σ</a:t>
              </a:r>
              <a:r>
                <a:rPr lang="en-US" sz="2400" baseline="0">
                  <a:latin typeface="Calibri" panose="020F0502020204030204" pitchFamily="34" charset="0"/>
                  <a:cs typeface="Calibri" panose="020F0502020204030204" pitchFamily="34" charset="0"/>
                </a:rPr>
                <a:t>/</a:t>
              </a:r>
              <a14:m>
                <m:oMath xmlns:m="http://schemas.openxmlformats.org/officeDocument/2006/math">
                  <m:rad>
                    <m:radPr>
                      <m:degHide m:val="on"/>
                      <m:ctrlPr>
                        <a:rPr lang="en-US" sz="2400" i="1" baseline="0">
                          <a:latin typeface="Cambria Math" panose="02040503050406030204" pitchFamily="18" charset="0"/>
                          <a:cs typeface="Calibri" panose="020F0502020204030204" pitchFamily="34" charset="0"/>
                        </a:rPr>
                      </m:ctrlPr>
                    </m:radPr>
                    <m:deg/>
                    <m:e>
                      <m:r>
                        <a:rPr lang="en-US" sz="2400" b="0" i="1" baseline="0">
                          <a:latin typeface="Cambria Math" panose="02040503050406030204" pitchFamily="18" charset="0"/>
                          <a:cs typeface="Calibri" panose="020F0502020204030204" pitchFamily="34" charset="0"/>
                        </a:rPr>
                        <m:t>𝑛</m:t>
                      </m:r>
                    </m:e>
                  </m:rad>
                </m:oMath>
              </a14:m>
              <a:r>
                <a:rPr lang="en-US" sz="2400" baseline="0">
                  <a:latin typeface="Times New Roman" panose="02020603050405020304" pitchFamily="18" charset="0"/>
                  <a:cs typeface="Times New Roman" panose="02020603050405020304" pitchFamily="18" charset="0"/>
                </a:rPr>
                <a:t> = 0.4/4 = 0.1 = the standard error of the sampling distribution of the sample mean </a:t>
              </a:r>
            </a:p>
          </xdr:txBody>
        </xdr:sp>
      </mc:Choice>
      <mc:Fallback xmlns="">
        <xdr:sp macro="" textlink="">
          <xdr:nvSpPr>
            <xdr:cNvPr id="10" name="TextBox 9">
              <a:extLst>
                <a:ext uri="{FF2B5EF4-FFF2-40B4-BE49-F238E27FC236}">
                  <a16:creationId xmlns:a16="http://schemas.microsoft.com/office/drawing/2014/main" id="{A3047F50-0604-408B-BED9-C55856B8A3FC}"/>
                </a:ext>
              </a:extLst>
            </xdr:cNvPr>
            <xdr:cNvSpPr txBox="1"/>
          </xdr:nvSpPr>
          <xdr:spPr>
            <a:xfrm>
              <a:off x="10014857" y="3660322"/>
              <a:ext cx="5742214" cy="13062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400" baseline="0">
                  <a:latin typeface="Calibri" panose="020F0502020204030204" pitchFamily="34" charset="0"/>
                  <a:cs typeface="Calibri" panose="020F0502020204030204" pitchFamily="34" charset="0"/>
                </a:rPr>
                <a:t>σ</a:t>
              </a:r>
              <a:r>
                <a:rPr lang="en-US" sz="2400" baseline="0">
                  <a:latin typeface="Calibri" panose="020F0502020204030204" pitchFamily="34" charset="0"/>
                  <a:cs typeface="Calibri" panose="020F0502020204030204" pitchFamily="34" charset="0"/>
                </a:rPr>
                <a:t>/</a:t>
              </a:r>
              <a:r>
                <a:rPr lang="en-US" sz="2400" i="0" baseline="0">
                  <a:latin typeface="Cambria Math" panose="02040503050406030204" pitchFamily="18" charset="0"/>
                  <a:cs typeface="Calibri" panose="020F0502020204030204" pitchFamily="34" charset="0"/>
                </a:rPr>
                <a:t>√</a:t>
              </a:r>
              <a:r>
                <a:rPr lang="en-US" sz="2400" b="0" i="0" baseline="0">
                  <a:latin typeface="Cambria Math" panose="02040503050406030204" pitchFamily="18" charset="0"/>
                  <a:cs typeface="Calibri" panose="020F0502020204030204" pitchFamily="34" charset="0"/>
                </a:rPr>
                <a:t>𝑛</a:t>
              </a:r>
              <a:r>
                <a:rPr lang="en-US" sz="2400" baseline="0">
                  <a:latin typeface="Times New Roman" panose="02020603050405020304" pitchFamily="18" charset="0"/>
                  <a:cs typeface="Times New Roman" panose="02020603050405020304" pitchFamily="18" charset="0"/>
                </a:rPr>
                <a:t> = 0.4/4 = 0.1 = the standard error of the sampling distribution of the sample mean </a:t>
              </a:r>
            </a:p>
          </xdr:txBody>
        </xdr:sp>
      </mc:Fallback>
    </mc:AlternateContent>
    <xdr:clientData/>
  </xdr:twoCellAnchor>
  <xdr:twoCellAnchor>
    <xdr:from>
      <xdr:col>9</xdr:col>
      <xdr:colOff>1374321</xdr:colOff>
      <xdr:row>27</xdr:row>
      <xdr:rowOff>81643</xdr:rowOff>
    </xdr:from>
    <xdr:to>
      <xdr:col>17</xdr:col>
      <xdr:colOff>81642</xdr:colOff>
      <xdr:row>30</xdr:row>
      <xdr:rowOff>394607</xdr:rowOff>
    </xdr:to>
    <xdr:sp macro="" textlink="">
      <xdr:nvSpPr>
        <xdr:cNvPr id="11" name="TextBox 10">
          <a:extLst>
            <a:ext uri="{FF2B5EF4-FFF2-40B4-BE49-F238E27FC236}">
              <a16:creationId xmlns:a16="http://schemas.microsoft.com/office/drawing/2014/main" id="{65ED99CE-5043-492B-9B72-1F8E4ED7CE64}"/>
            </a:ext>
          </a:extLst>
        </xdr:cNvPr>
        <xdr:cNvSpPr txBox="1"/>
      </xdr:nvSpPr>
      <xdr:spPr>
        <a:xfrm>
          <a:off x="10069285" y="5402036"/>
          <a:ext cx="5742214" cy="13062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the z value express the sampling error in standard units, in other words, the standard error</a:t>
          </a:r>
        </a:p>
      </xdr:txBody>
    </xdr:sp>
    <xdr:clientData/>
  </xdr:twoCellAnchor>
  <xdr:twoCellAnchor editAs="oneCell">
    <xdr:from>
      <xdr:col>10</xdr:col>
      <xdr:colOff>40822</xdr:colOff>
      <xdr:row>34</xdr:row>
      <xdr:rowOff>136072</xdr:rowOff>
    </xdr:from>
    <xdr:to>
      <xdr:col>17</xdr:col>
      <xdr:colOff>340180</xdr:colOff>
      <xdr:row>53</xdr:row>
      <xdr:rowOff>70965</xdr:rowOff>
    </xdr:to>
    <xdr:pic>
      <xdr:nvPicPr>
        <xdr:cNvPr id="12" name="Picture 11" descr="6.5.1. What do we mean by &quot;Normal&quot; data?">
          <a:extLst>
            <a:ext uri="{FF2B5EF4-FFF2-40B4-BE49-F238E27FC236}">
              <a16:creationId xmlns:a16="http://schemas.microsoft.com/office/drawing/2014/main" id="{4B098FB6-09C9-4F27-A40A-25075E9C5A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7322" y="7443108"/>
          <a:ext cx="5932715" cy="375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236765</xdr:colOff>
      <xdr:row>45</xdr:row>
      <xdr:rowOff>48985</xdr:rowOff>
    </xdr:from>
    <xdr:to>
      <xdr:col>13</xdr:col>
      <xdr:colOff>236765</xdr:colOff>
      <xdr:row>53</xdr:row>
      <xdr:rowOff>144235</xdr:rowOff>
    </xdr:to>
    <xdr:cxnSp macro="">
      <xdr:nvCxnSpPr>
        <xdr:cNvPr id="14" name="Straight Connector 13">
          <a:extLst>
            <a:ext uri="{FF2B5EF4-FFF2-40B4-BE49-F238E27FC236}">
              <a16:creationId xmlns:a16="http://schemas.microsoft.com/office/drawing/2014/main" id="{030A0916-2157-49A9-9D8F-63E7EECB974B}"/>
            </a:ext>
          </a:extLst>
        </xdr:cNvPr>
        <xdr:cNvCxnSpPr/>
      </xdr:nvCxnSpPr>
      <xdr:spPr>
        <a:xfrm>
          <a:off x="14203136" y="9454242"/>
          <a:ext cx="0" cy="15757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255090</xdr:colOff>
      <xdr:row>47</xdr:row>
      <xdr:rowOff>108557</xdr:rowOff>
    </xdr:from>
    <xdr:to>
      <xdr:col>15</xdr:col>
      <xdr:colOff>66446</xdr:colOff>
      <xdr:row>51</xdr:row>
      <xdr:rowOff>139277</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15" name="Ink 14">
              <a:extLst>
                <a:ext uri="{FF2B5EF4-FFF2-40B4-BE49-F238E27FC236}">
                  <a16:creationId xmlns:a16="http://schemas.microsoft.com/office/drawing/2014/main" id="{4B7FC4DA-0285-4CA8-BE67-0650209D3FA9}"/>
                </a:ext>
              </a:extLst>
            </xdr14:cNvPr>
            <xdr14:cNvContentPartPr/>
          </xdr14:nvContentPartPr>
          <xdr14:nvPr macro=""/>
          <xdr14:xfrm>
            <a:off x="13875840" y="10096200"/>
            <a:ext cx="886320" cy="792720"/>
          </xdr14:xfrm>
        </xdr:contentPart>
      </mc:Choice>
      <mc:Fallback xmlns="">
        <xdr:pic>
          <xdr:nvPicPr>
            <xdr:cNvPr id="15" name="Ink 14">
              <a:extLst>
                <a:ext uri="{FF2B5EF4-FFF2-40B4-BE49-F238E27FC236}">
                  <a16:creationId xmlns:a16="http://schemas.microsoft.com/office/drawing/2014/main" id="{4B7FC4DA-0285-4CA8-BE67-0650209D3FA9}"/>
                </a:ext>
              </a:extLst>
            </xdr:cNvPr>
            <xdr:cNvPicPr/>
          </xdr:nvPicPr>
          <xdr:blipFill>
            <a:blip xmlns:r="http://schemas.openxmlformats.org/officeDocument/2006/relationships" r:embed="rId4"/>
            <a:stretch>
              <a:fillRect/>
            </a:stretch>
          </xdr:blipFill>
          <xdr:spPr>
            <a:xfrm>
              <a:off x="13813200" y="9718200"/>
              <a:ext cx="1011960" cy="1548360"/>
            </a:xfrm>
            <a:prstGeom prst="rect">
              <a:avLst/>
            </a:prstGeom>
          </xdr:spPr>
        </xdr:pic>
      </mc:Fallback>
    </mc:AlternateContent>
    <xdr:clientData/>
  </xdr:twoCellAnchor>
  <xdr:oneCellAnchor>
    <xdr:from>
      <xdr:col>13</xdr:col>
      <xdr:colOff>0</xdr:colOff>
      <xdr:row>53</xdr:row>
      <xdr:rowOff>68035</xdr:rowOff>
    </xdr:from>
    <xdr:ext cx="653142" cy="342786"/>
    <xdr:sp macro="" textlink="">
      <xdr:nvSpPr>
        <xdr:cNvPr id="16" name="TextBox 15">
          <a:extLst>
            <a:ext uri="{FF2B5EF4-FFF2-40B4-BE49-F238E27FC236}">
              <a16:creationId xmlns:a16="http://schemas.microsoft.com/office/drawing/2014/main" id="{238310B6-50DF-4CAF-9267-4464C0257447}"/>
            </a:ext>
          </a:extLst>
        </xdr:cNvPr>
        <xdr:cNvSpPr txBox="1"/>
      </xdr:nvSpPr>
      <xdr:spPr>
        <a:xfrm>
          <a:off x="13620750" y="11198678"/>
          <a:ext cx="65314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chemeClr val="tx2">
                  <a:lumMod val="50000"/>
                </a:schemeClr>
              </a:solidFill>
            </a:rPr>
            <a:t>1.80</a:t>
          </a:r>
        </a:p>
      </xdr:txBody>
    </xdr:sp>
    <xdr:clientData/>
  </xdr:oneCellAnchor>
  <xdr:twoCellAnchor>
    <xdr:from>
      <xdr:col>10</xdr:col>
      <xdr:colOff>57149</xdr:colOff>
      <xdr:row>56</xdr:row>
      <xdr:rowOff>84364</xdr:rowOff>
    </xdr:from>
    <xdr:to>
      <xdr:col>13</xdr:col>
      <xdr:colOff>27213</xdr:colOff>
      <xdr:row>63</xdr:row>
      <xdr:rowOff>57149</xdr:rowOff>
    </xdr:to>
    <xdr:sp macro="" textlink="">
      <xdr:nvSpPr>
        <xdr:cNvPr id="17" name="TextBox 16">
          <a:extLst>
            <a:ext uri="{FF2B5EF4-FFF2-40B4-BE49-F238E27FC236}">
              <a16:creationId xmlns:a16="http://schemas.microsoft.com/office/drawing/2014/main" id="{8BBBEC42-21FE-4ACB-BE65-4CCB375CA621}"/>
            </a:ext>
          </a:extLst>
        </xdr:cNvPr>
        <xdr:cNvSpPr txBox="1"/>
      </xdr:nvSpPr>
      <xdr:spPr>
        <a:xfrm>
          <a:off x="10153649" y="11786507"/>
          <a:ext cx="3494314" cy="130628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c) </a:t>
          </a:r>
        </a:p>
        <a:p>
          <a:r>
            <a:rPr lang="en-US" sz="2400" baseline="0">
              <a:latin typeface="Lucida Bright" panose="02040602050505020304" pitchFamily="18" charset="0"/>
            </a:rPr>
            <a:t>1- NORMSDIST(1.8,1)</a:t>
          </a:r>
        </a:p>
      </xdr:txBody>
    </xdr:sp>
    <xdr:clientData/>
  </xdr:twoCellAnchor>
  <xdr:oneCellAnchor>
    <xdr:from>
      <xdr:col>10</xdr:col>
      <xdr:colOff>0</xdr:colOff>
      <xdr:row>56</xdr:row>
      <xdr:rowOff>0</xdr:rowOff>
    </xdr:from>
    <xdr:ext cx="653142" cy="342786"/>
    <xdr:sp macro="" textlink="">
      <xdr:nvSpPr>
        <xdr:cNvPr id="18" name="TextBox 17">
          <a:extLst>
            <a:ext uri="{FF2B5EF4-FFF2-40B4-BE49-F238E27FC236}">
              <a16:creationId xmlns:a16="http://schemas.microsoft.com/office/drawing/2014/main" id="{29FA2F20-3CFB-405F-8C71-D43A36A7EAE0}"/>
            </a:ext>
          </a:extLst>
        </xdr:cNvPr>
        <xdr:cNvSpPr txBox="1"/>
      </xdr:nvSpPr>
      <xdr:spPr>
        <a:xfrm>
          <a:off x="10096500" y="11702143"/>
          <a:ext cx="65314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600" b="1">
            <a:solidFill>
              <a:schemeClr val="tx2">
                <a:lumMod val="50000"/>
              </a:schemeClr>
            </a:solidFill>
          </a:endParaRPr>
        </a:p>
      </xdr:txBody>
    </xdr:sp>
    <xdr:clientData/>
  </xdr:oneCellAnchor>
  <xdr:twoCellAnchor>
    <xdr:from>
      <xdr:col>0</xdr:col>
      <xdr:colOff>348344</xdr:colOff>
      <xdr:row>59</xdr:row>
      <xdr:rowOff>111580</xdr:rowOff>
    </xdr:from>
    <xdr:to>
      <xdr:col>7</xdr:col>
      <xdr:colOff>353786</xdr:colOff>
      <xdr:row>63</xdr:row>
      <xdr:rowOff>43544</xdr:rowOff>
    </xdr:to>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4DEF2954-0B5C-431A-B7DE-34E054B260E2}"/>
                </a:ext>
              </a:extLst>
            </xdr:cNvPr>
            <xdr:cNvSpPr txBox="1"/>
          </xdr:nvSpPr>
          <xdr:spPr>
            <a:xfrm>
              <a:off x="348344" y="12107637"/>
              <a:ext cx="5872842"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z = (</a:t>
              </a:r>
              <a14:m>
                <m:oMath xmlns:m="http://schemas.openxmlformats.org/officeDocument/2006/math">
                  <m:acc>
                    <m:accPr>
                      <m:chr m:val="̅"/>
                      <m:ctrlPr>
                        <a:rPr lang="en-US" sz="2400" i="1" baseline="0">
                          <a:latin typeface="Cambria Math" panose="02040503050406030204" pitchFamily="18" charset="0"/>
                        </a:rPr>
                      </m:ctrlPr>
                    </m:accPr>
                    <m:e>
                      <m:r>
                        <a:rPr lang="en-US" sz="2400" b="0" i="1" baseline="0">
                          <a:latin typeface="Cambria Math" panose="02040503050406030204" pitchFamily="18" charset="0"/>
                        </a:rPr>
                        <m:t>𝑥</m:t>
                      </m:r>
                    </m:e>
                  </m:acc>
                </m:oMath>
              </a14:m>
              <a:r>
                <a:rPr lang="en-US" sz="2400" baseline="0">
                  <a:latin typeface="Lucida Bright" panose="02040602050505020304" pitchFamily="18" charset="0"/>
                </a:rPr>
                <a:t> - </a:t>
              </a:r>
              <a:r>
                <a:rPr lang="el-GR" sz="2400" baseline="0">
                  <a:latin typeface="Times New Roman" panose="02020603050405020304" pitchFamily="18" charset="0"/>
                  <a:cs typeface="Times New Roman" panose="02020603050405020304" pitchFamily="18" charset="0"/>
                </a:rPr>
                <a:t>μ</a:t>
              </a:r>
              <a:r>
                <a:rPr lang="en-US" sz="2400" baseline="0">
                  <a:latin typeface="Times New Roman" panose="02020603050405020304" pitchFamily="18" charset="0"/>
                  <a:cs typeface="Times New Roman" panose="02020603050405020304" pitchFamily="18" charset="0"/>
                </a:rPr>
                <a:t>)/(</a:t>
              </a:r>
              <a:r>
                <a:rPr lang="el-GR" sz="2400" baseline="0">
                  <a:latin typeface="Calibri" panose="020F0502020204030204" pitchFamily="34" charset="0"/>
                  <a:cs typeface="Calibri" panose="020F0502020204030204" pitchFamily="34" charset="0"/>
                </a:rPr>
                <a:t>σ</a:t>
              </a:r>
              <a:r>
                <a:rPr lang="en-US" sz="2400" baseline="0">
                  <a:latin typeface="Calibri" panose="020F0502020204030204" pitchFamily="34" charset="0"/>
                  <a:cs typeface="Calibri" panose="020F0502020204030204" pitchFamily="34" charset="0"/>
                </a:rPr>
                <a:t>/</a:t>
              </a:r>
              <a14:m>
                <m:oMath xmlns:m="http://schemas.openxmlformats.org/officeDocument/2006/math">
                  <m:rad>
                    <m:radPr>
                      <m:degHide m:val="on"/>
                      <m:ctrlPr>
                        <a:rPr lang="en-US" sz="2400" i="1" baseline="0">
                          <a:latin typeface="Cambria Math" panose="02040503050406030204" pitchFamily="18" charset="0"/>
                          <a:cs typeface="Calibri" panose="020F0502020204030204" pitchFamily="34" charset="0"/>
                        </a:rPr>
                      </m:ctrlPr>
                    </m:radPr>
                    <m:deg/>
                    <m:e>
                      <m:r>
                        <a:rPr lang="en-US" sz="2400" b="0" i="1" baseline="0">
                          <a:latin typeface="Cambria Math" panose="02040503050406030204" pitchFamily="18" charset="0"/>
                          <a:cs typeface="Calibri" panose="020F0502020204030204" pitchFamily="34" charset="0"/>
                        </a:rPr>
                        <m:t>𝑛</m:t>
                      </m:r>
                      <m:r>
                        <a:rPr lang="en-US" sz="2400" b="0" i="1" baseline="0">
                          <a:latin typeface="Cambria Math" panose="02040503050406030204" pitchFamily="18" charset="0"/>
                          <a:cs typeface="Calibri" panose="020F0502020204030204" pitchFamily="34" charset="0"/>
                        </a:rPr>
                        <m:t>)</m:t>
                      </m:r>
                    </m:e>
                  </m:rad>
                </m:oMath>
              </a14:m>
              <a:r>
                <a:rPr lang="en-US" sz="2400" baseline="0">
                  <a:latin typeface="Times New Roman" panose="02020603050405020304" pitchFamily="18" charset="0"/>
                  <a:cs typeface="Times New Roman" panose="02020603050405020304" pitchFamily="18" charset="0"/>
                </a:rPr>
                <a:t> = (31.38 - 31.2)/(0.4/4) = </a:t>
              </a:r>
            </a:p>
            <a:p>
              <a:endParaRPr lang="en-US" sz="2400" baseline="0">
                <a:latin typeface="Lucida Bright" panose="02040602050505020304" pitchFamily="18" charset="0"/>
              </a:endParaRPr>
            </a:p>
          </xdr:txBody>
        </xdr:sp>
      </mc:Choice>
      <mc:Fallback xmlns="">
        <xdr:sp macro="" textlink="">
          <xdr:nvSpPr>
            <xdr:cNvPr id="19" name="TextBox 18">
              <a:extLst>
                <a:ext uri="{FF2B5EF4-FFF2-40B4-BE49-F238E27FC236}">
                  <a16:creationId xmlns:a16="http://schemas.microsoft.com/office/drawing/2014/main" id="{4DEF2954-0B5C-431A-B7DE-34E054B260E2}"/>
                </a:ext>
              </a:extLst>
            </xdr:cNvPr>
            <xdr:cNvSpPr txBox="1"/>
          </xdr:nvSpPr>
          <xdr:spPr>
            <a:xfrm>
              <a:off x="348344" y="12107637"/>
              <a:ext cx="5872842"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z = (</a:t>
              </a:r>
              <a:r>
                <a:rPr lang="en-US" sz="2400" b="0" i="0" baseline="0">
                  <a:latin typeface="Cambria Math" panose="02040503050406030204" pitchFamily="18" charset="0"/>
                </a:rPr>
                <a:t>𝑥 ̅</a:t>
              </a:r>
              <a:r>
                <a:rPr lang="en-US" sz="2400" baseline="0">
                  <a:latin typeface="Lucida Bright" panose="02040602050505020304" pitchFamily="18" charset="0"/>
                </a:rPr>
                <a:t> - </a:t>
              </a:r>
              <a:r>
                <a:rPr lang="el-GR" sz="2400" baseline="0">
                  <a:latin typeface="Times New Roman" panose="02020603050405020304" pitchFamily="18" charset="0"/>
                  <a:cs typeface="Times New Roman" panose="02020603050405020304" pitchFamily="18" charset="0"/>
                </a:rPr>
                <a:t>μ</a:t>
              </a:r>
              <a:r>
                <a:rPr lang="en-US" sz="2400" baseline="0">
                  <a:latin typeface="Times New Roman" panose="02020603050405020304" pitchFamily="18" charset="0"/>
                  <a:cs typeface="Times New Roman" panose="02020603050405020304" pitchFamily="18" charset="0"/>
                </a:rPr>
                <a:t>)/(</a:t>
              </a:r>
              <a:r>
                <a:rPr lang="el-GR" sz="2400" baseline="0">
                  <a:latin typeface="Calibri" panose="020F0502020204030204" pitchFamily="34" charset="0"/>
                  <a:cs typeface="Calibri" panose="020F0502020204030204" pitchFamily="34" charset="0"/>
                </a:rPr>
                <a:t>σ</a:t>
              </a:r>
              <a:r>
                <a:rPr lang="en-US" sz="2400" baseline="0">
                  <a:latin typeface="Calibri" panose="020F0502020204030204" pitchFamily="34" charset="0"/>
                  <a:cs typeface="Calibri" panose="020F0502020204030204" pitchFamily="34" charset="0"/>
                </a:rPr>
                <a:t>/</a:t>
              </a:r>
              <a:r>
                <a:rPr lang="en-US" sz="2400" i="0" baseline="0">
                  <a:latin typeface="Cambria Math" panose="02040503050406030204" pitchFamily="18" charset="0"/>
                  <a:cs typeface="Calibri" panose="020F0502020204030204" pitchFamily="34" charset="0"/>
                </a:rPr>
                <a:t>√(</a:t>
              </a:r>
              <a:r>
                <a:rPr lang="en-US" sz="2400" b="0" i="0" baseline="0">
                  <a:latin typeface="Cambria Math" panose="02040503050406030204" pitchFamily="18" charset="0"/>
                  <a:cs typeface="Calibri" panose="020F0502020204030204" pitchFamily="34" charset="0"/>
                </a:rPr>
                <a:t>𝑛))</a:t>
              </a:r>
              <a:r>
                <a:rPr lang="en-US" sz="2400" baseline="0">
                  <a:latin typeface="Times New Roman" panose="02020603050405020304" pitchFamily="18" charset="0"/>
                  <a:cs typeface="Times New Roman" panose="02020603050405020304" pitchFamily="18" charset="0"/>
                </a:rPr>
                <a:t> = (31.38 - 31.2)/(0.4/4) = </a:t>
              </a:r>
            </a:p>
            <a:p>
              <a:endParaRPr lang="en-US" sz="2400" baseline="0">
                <a:latin typeface="Lucida Bright" panose="02040602050505020304" pitchFamily="18" charset="0"/>
              </a:endParaRPr>
            </a:p>
          </xdr:txBody>
        </xdr:sp>
      </mc:Fallback>
    </mc:AlternateContent>
    <xdr:clientData/>
  </xdr:twoCellAnchor>
  <xdr:twoCellAnchor>
    <xdr:from>
      <xdr:col>0</xdr:col>
      <xdr:colOff>326571</xdr:colOff>
      <xdr:row>54</xdr:row>
      <xdr:rowOff>43544</xdr:rowOff>
    </xdr:from>
    <xdr:to>
      <xdr:col>1</xdr:col>
      <xdr:colOff>370114</xdr:colOff>
      <xdr:row>58</xdr:row>
      <xdr:rowOff>130630</xdr:rowOff>
    </xdr:to>
    <xdr:sp macro="" textlink="">
      <xdr:nvSpPr>
        <xdr:cNvPr id="21" name="TextBox 20">
          <a:extLst>
            <a:ext uri="{FF2B5EF4-FFF2-40B4-BE49-F238E27FC236}">
              <a16:creationId xmlns:a16="http://schemas.microsoft.com/office/drawing/2014/main" id="{2A4B3B35-CA1A-44D3-9C74-7DE126208292}"/>
            </a:ext>
          </a:extLst>
        </xdr:cNvPr>
        <xdr:cNvSpPr txBox="1"/>
      </xdr:nvSpPr>
      <xdr:spPr>
        <a:xfrm>
          <a:off x="326571" y="11114315"/>
          <a:ext cx="664029"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b)</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326571</xdr:colOff>
      <xdr:row>2</xdr:row>
      <xdr:rowOff>18142</xdr:rowOff>
    </xdr:from>
    <xdr:to>
      <xdr:col>8</xdr:col>
      <xdr:colOff>1347107</xdr:colOff>
      <xdr:row>7</xdr:row>
      <xdr:rowOff>31749</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2789464" y="399142"/>
          <a:ext cx="5538107"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6</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511628</xdr:colOff>
      <xdr:row>9</xdr:row>
      <xdr:rowOff>163920</xdr:rowOff>
    </xdr:from>
    <xdr:to>
      <xdr:col>9</xdr:col>
      <xdr:colOff>843643</xdr:colOff>
      <xdr:row>54</xdr:row>
      <xdr:rowOff>1</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11628" y="1829434"/>
          <a:ext cx="9247415" cy="924133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800">
              <a:solidFill>
                <a:schemeClr val="bg1"/>
              </a:solidFill>
              <a:effectLst/>
              <a:latin typeface="+mn-lt"/>
              <a:ea typeface="Calibri"/>
              <a:cs typeface="Times New Roman"/>
            </a:rPr>
            <a:t>Lund 247</a:t>
          </a:r>
        </a:p>
        <a:p>
          <a:pPr marL="0" marR="0">
            <a:lnSpc>
              <a:spcPct val="115000"/>
            </a:lnSpc>
            <a:spcBef>
              <a:spcPts val="0"/>
            </a:spcBef>
            <a:spcAft>
              <a:spcPts val="1000"/>
            </a:spcAft>
          </a:pPr>
          <a:r>
            <a:rPr lang="en-US" sz="2400">
              <a:effectLst/>
              <a:latin typeface="Lucida Bright" panose="02040602050505020304" pitchFamily="18" charset="0"/>
              <a:ea typeface="Calibri"/>
              <a:cs typeface="Times New Roman"/>
            </a:rPr>
            <a:t>The QA department at Cola.Inc., maintains</a:t>
          </a:r>
          <a:r>
            <a:rPr lang="en-US" sz="2400" baseline="0">
              <a:effectLst/>
              <a:latin typeface="Lucida Bright" panose="02040602050505020304" pitchFamily="18" charset="0"/>
              <a:ea typeface="Calibri"/>
              <a:cs typeface="Times New Roman"/>
            </a:rPr>
            <a:t> records regarding the amount of cola in its jumbo bottle. The actual amount of cola in each bottle is critical, but varies a small amount from one bottle to the next. Cola Inc., does not wish to underfill the bottles, because it will have a problem with truth in labeling regulations.</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On the other hand, it cannot overfill each bottle, because it would be giving cola away, hence reducing its profits. </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Its records indicate that the amount of cola follows the normal probability distribution. The mean amount per bottle is 31.2 ounces and the population standard deviation is 0.4 ounces.</a:t>
          </a:r>
        </a:p>
        <a:p>
          <a:pPr marL="0" marR="0">
            <a:lnSpc>
              <a:spcPct val="115000"/>
            </a:lnSpc>
            <a:spcBef>
              <a:spcPts val="0"/>
            </a:spcBef>
            <a:spcAft>
              <a:spcPts val="1000"/>
            </a:spcAft>
          </a:pPr>
          <a:r>
            <a:rPr lang="en-US" sz="2400" baseline="0">
              <a:effectLst/>
              <a:latin typeface="Lucida Bright" panose="02040602050505020304" pitchFamily="18" charset="0"/>
              <a:ea typeface="Calibri"/>
              <a:cs typeface="Times New Roman"/>
            </a:rPr>
            <a:t>Today's sample of randomly selected 16 bottles from the filling line had the mean amount of cola of 31.38 ounces.</a:t>
          </a:r>
        </a:p>
        <a:p>
          <a:r>
            <a:rPr lang="en-US" sz="2400" baseline="0">
              <a:solidFill>
                <a:schemeClr val="dk1"/>
              </a:solidFill>
              <a:effectLst/>
              <a:latin typeface="Lucida Bright" panose="02040602050505020304" pitchFamily="18" charset="0"/>
              <a:ea typeface="+mn-ea"/>
              <a:cs typeface="+mn-cs"/>
            </a:rPr>
            <a:t>a) Calculate the sampling error?</a:t>
          </a:r>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b) Calculate the z value</a:t>
          </a:r>
          <a:endParaRPr lang="en-US" sz="2400">
            <a:effectLst/>
            <a:latin typeface="Lucida Bright" panose="02040602050505020304" pitchFamily="18" charset="0"/>
          </a:endParaRPr>
        </a:p>
        <a:p>
          <a:r>
            <a:rPr lang="en-US" sz="2400" baseline="0">
              <a:solidFill>
                <a:schemeClr val="dk1"/>
              </a:solidFill>
              <a:effectLst/>
              <a:latin typeface="Lucida Bright" panose="02040602050505020304" pitchFamily="18" charset="0"/>
              <a:ea typeface="+mn-ea"/>
              <a:cs typeface="+mn-cs"/>
            </a:rPr>
            <a:t>c) Compute the likelihood (probability) of that z value being greater than 1.80.</a:t>
          </a:r>
        </a:p>
        <a:p>
          <a:endParaRPr lang="en-US" sz="2400" baseline="0">
            <a:solidFill>
              <a:schemeClr val="dk1"/>
            </a:solidFill>
            <a:effectLst/>
            <a:latin typeface="Lucida Bright" panose="02040602050505020304" pitchFamily="18" charset="0"/>
            <a:ea typeface="+mn-ea"/>
            <a:cs typeface="+mn-cs"/>
          </a:endParaRPr>
        </a:p>
        <a:p>
          <a:r>
            <a:rPr lang="en-US" sz="2400" b="1" baseline="0">
              <a:solidFill>
                <a:srgbClr val="002060"/>
              </a:solidFill>
              <a:effectLst/>
              <a:latin typeface="Lucida Bright" panose="02040602050505020304" pitchFamily="18" charset="0"/>
              <a:ea typeface="+mn-ea"/>
              <a:cs typeface="+mn-cs"/>
            </a:rPr>
            <a:t>Normal Distribution</a:t>
          </a:r>
          <a:endParaRPr lang="en-US" sz="2400" b="1">
            <a:solidFill>
              <a:srgbClr val="002060"/>
            </a:solidFill>
            <a:effectLst/>
            <a:latin typeface="Lucida Bright" panose="02040602050505020304" pitchFamily="18" charset="0"/>
          </a:endParaRPr>
        </a:p>
        <a:p>
          <a:pPr marL="0" marR="0" lvl="0" indent="0" defTabSz="914400" eaLnBrk="1" fontAlgn="auto" latinLnBrk="0" hangingPunct="1">
            <a:lnSpc>
              <a:spcPct val="115000"/>
            </a:lnSpc>
            <a:spcBef>
              <a:spcPts val="0"/>
            </a:spcBef>
            <a:spcAft>
              <a:spcPts val="1000"/>
            </a:spcAft>
            <a:buClrTx/>
            <a:buSzTx/>
            <a:buFontTx/>
            <a:buNone/>
            <a:tabLst/>
            <a:defRPr/>
          </a:pPr>
          <a:endParaRPr lang="en-US" sz="2400">
            <a:effectLst/>
            <a:latin typeface="Lucida Bright" panose="02040602050505020304" pitchFamily="18" charset="0"/>
          </a:endParaRPr>
        </a:p>
        <a:p>
          <a:pPr marL="0" marR="0">
            <a:lnSpc>
              <a:spcPct val="115000"/>
            </a:lnSpc>
            <a:spcBef>
              <a:spcPts val="0"/>
            </a:spcBef>
            <a:spcAft>
              <a:spcPts val="1000"/>
            </a:spcAft>
          </a:pPr>
          <a:endParaRPr lang="en-US" sz="2400">
            <a:effectLst/>
            <a:latin typeface="Lucida Bright" panose="02040602050505020304" pitchFamily="18" charset="0"/>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13606</xdr:colOff>
      <xdr:row>9</xdr:row>
      <xdr:rowOff>108312</xdr:rowOff>
    </xdr:from>
    <xdr:to>
      <xdr:col>10</xdr:col>
      <xdr:colOff>13606</xdr:colOff>
      <xdr:row>42</xdr:row>
      <xdr:rowOff>47352</xdr:rowOff>
    </xdr:to>
    <xdr:cxnSp macro="">
      <xdr:nvCxnSpPr>
        <xdr:cNvPr id="6" name="Straight Connector 5">
          <a:extLst>
            <a:ext uri="{FF2B5EF4-FFF2-40B4-BE49-F238E27FC236}">
              <a16:creationId xmlns:a16="http://schemas.microsoft.com/office/drawing/2014/main" id="{00000000-0008-0000-0700-000006000000}"/>
            </a:ext>
          </a:extLst>
        </xdr:cNvPr>
        <xdr:cNvCxnSpPr/>
      </xdr:nvCxnSpPr>
      <xdr:spPr>
        <a:xfrm flipH="1">
          <a:off x="10110106" y="1822812"/>
          <a:ext cx="0" cy="7259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170088</xdr:colOff>
      <xdr:row>2</xdr:row>
      <xdr:rowOff>61232</xdr:rowOff>
    </xdr:from>
    <xdr:to>
      <xdr:col>14</xdr:col>
      <xdr:colOff>333374</xdr:colOff>
      <xdr:row>6</xdr:row>
      <xdr:rowOff>126455</xdr:rowOff>
    </xdr:to>
    <xdr:sp macro="" textlink="">
      <xdr:nvSpPr>
        <xdr:cNvPr id="12" name="Rounded Rectangle 11">
          <a:extLst>
            <a:ext uri="{FF2B5EF4-FFF2-40B4-BE49-F238E27FC236}">
              <a16:creationId xmlns:a16="http://schemas.microsoft.com/office/drawing/2014/main" id="{00000000-0008-0000-0700-00000C000000}"/>
            </a:ext>
          </a:extLst>
        </xdr:cNvPr>
        <xdr:cNvSpPr/>
      </xdr:nvSpPr>
      <xdr:spPr>
        <a:xfrm>
          <a:off x="10266588" y="442232"/>
          <a:ext cx="3986893" cy="8272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15</xdr:col>
      <xdr:colOff>13608</xdr:colOff>
      <xdr:row>2</xdr:row>
      <xdr:rowOff>13607</xdr:rowOff>
    </xdr:from>
    <xdr:to>
      <xdr:col>17</xdr:col>
      <xdr:colOff>357868</xdr:colOff>
      <xdr:row>6</xdr:row>
      <xdr:rowOff>67582</xdr:rowOff>
    </xdr:to>
    <xdr:sp macro="" textlink="">
      <xdr:nvSpPr>
        <xdr:cNvPr id="8" name="Rounded Rectangle 6">
          <a:hlinkClick xmlns:r="http://schemas.openxmlformats.org/officeDocument/2006/relationships" r:id="rId2"/>
          <a:extLst>
            <a:ext uri="{FF2B5EF4-FFF2-40B4-BE49-F238E27FC236}">
              <a16:creationId xmlns:a16="http://schemas.microsoft.com/office/drawing/2014/main" id="{F9ADB4C6-58D4-43C7-9DD9-09225B3BFBD0}"/>
            </a:ext>
          </a:extLst>
        </xdr:cNvPr>
        <xdr:cNvSpPr/>
      </xdr:nvSpPr>
      <xdr:spPr>
        <a:xfrm>
          <a:off x="14709322" y="394607"/>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262891</xdr:colOff>
      <xdr:row>1</xdr:row>
      <xdr:rowOff>119743</xdr:rowOff>
    </xdr:from>
    <xdr:to>
      <xdr:col>8</xdr:col>
      <xdr:colOff>1156608</xdr:colOff>
      <xdr:row>6</xdr:row>
      <xdr:rowOff>18143</xdr:rowOff>
    </xdr:to>
    <xdr:sp macro="" textlink="">
      <xdr:nvSpPr>
        <xdr:cNvPr id="2" name="Rounded Rectangle 1">
          <a:extLst>
            <a:ext uri="{FF2B5EF4-FFF2-40B4-BE49-F238E27FC236}">
              <a16:creationId xmlns:a16="http://schemas.microsoft.com/office/drawing/2014/main" id="{978E37C8-C054-4A4E-BD21-31947131F1DC}"/>
            </a:ext>
          </a:extLst>
        </xdr:cNvPr>
        <xdr:cNvSpPr/>
      </xdr:nvSpPr>
      <xdr:spPr>
        <a:xfrm>
          <a:off x="3434716" y="310243"/>
          <a:ext cx="5399042"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8</xdr:col>
      <xdr:colOff>1387928</xdr:colOff>
      <xdr:row>34</xdr:row>
      <xdr:rowOff>27214</xdr:rowOff>
    </xdr:to>
    <xdr:sp macro="" textlink="">
      <xdr:nvSpPr>
        <xdr:cNvPr id="3" name="TextBox 2">
          <a:extLst>
            <a:ext uri="{FF2B5EF4-FFF2-40B4-BE49-F238E27FC236}">
              <a16:creationId xmlns:a16="http://schemas.microsoft.com/office/drawing/2014/main" id="{FA50A7B7-DDBF-414F-9A6F-60083CF29412}"/>
            </a:ext>
          </a:extLst>
        </xdr:cNvPr>
        <xdr:cNvSpPr txBox="1"/>
      </xdr:nvSpPr>
      <xdr:spPr>
        <a:xfrm>
          <a:off x="615949" y="1608545"/>
          <a:ext cx="8460015" cy="632441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1"/>
              </a:solidFill>
              <a:latin typeface="Lucida Bright" panose="02040602050505020304" pitchFamily="18" charset="0"/>
            </a:rPr>
            <a:t>Lund 174</a:t>
          </a:r>
        </a:p>
        <a:p>
          <a:r>
            <a:rPr lang="en-US" sz="2400" b="0" baseline="0">
              <a:solidFill>
                <a:schemeClr val="bg2">
                  <a:lumMod val="10000"/>
                </a:schemeClr>
              </a:solidFill>
              <a:latin typeface="Lucida Bright" panose="02040602050505020304" pitchFamily="18" charset="0"/>
            </a:rPr>
            <a:t>There are </a:t>
          </a:r>
          <a:r>
            <a:rPr lang="en-US" sz="2400" b="1" baseline="0">
              <a:solidFill>
                <a:srgbClr val="C00000"/>
              </a:solidFill>
              <a:latin typeface="Lucida Bright" panose="02040602050505020304" pitchFamily="18" charset="0"/>
            </a:rPr>
            <a:t>five </a:t>
          </a:r>
          <a:r>
            <a:rPr lang="en-US" sz="2400" b="0" baseline="0">
              <a:solidFill>
                <a:schemeClr val="bg2">
                  <a:lumMod val="10000"/>
                </a:schemeClr>
              </a:solidFill>
              <a:latin typeface="Lucida Bright" panose="02040602050505020304" pitchFamily="18" charset="0"/>
            </a:rPr>
            <a:t>flights from Pittsburgh via US Airways into Bradford, Pennsylvania. </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Suppose the probability that any flight arrive late is </a:t>
          </a:r>
          <a:r>
            <a:rPr lang="en-US" sz="2400" b="1" baseline="0">
              <a:solidFill>
                <a:srgbClr val="C00000"/>
              </a:solidFill>
              <a:latin typeface="Lucida Bright" panose="02040602050505020304" pitchFamily="18" charset="0"/>
            </a:rPr>
            <a:t>0.20</a:t>
          </a:r>
          <a:r>
            <a:rPr lang="en-US" sz="2400" b="0" baseline="0">
              <a:solidFill>
                <a:schemeClr val="bg2">
                  <a:lumMod val="10000"/>
                </a:schemeClr>
              </a:solidFill>
              <a:latin typeface="Lucida Bright" panose="02040602050505020304" pitchFamily="18" charset="0"/>
            </a:rPr>
            <a:t>.</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a) What is the probability that </a:t>
          </a:r>
          <a:r>
            <a:rPr lang="en-US" sz="2400" b="1" baseline="0">
              <a:solidFill>
                <a:srgbClr val="C00000"/>
              </a:solidFill>
              <a:latin typeface="Lucida Bright" panose="02040602050505020304" pitchFamily="18" charset="0"/>
            </a:rPr>
            <a:t>none</a:t>
          </a:r>
          <a:r>
            <a:rPr lang="en-US" sz="2400" b="0" baseline="0">
              <a:solidFill>
                <a:schemeClr val="bg2">
                  <a:lumMod val="10000"/>
                </a:schemeClr>
              </a:solidFill>
              <a:latin typeface="Lucida Bright" panose="02040602050505020304" pitchFamily="18" charset="0"/>
            </a:rPr>
            <a:t> of the flights are late today?</a:t>
          </a:r>
        </a:p>
        <a:p>
          <a:r>
            <a:rPr lang="en-US" sz="2400" b="0" baseline="0">
              <a:solidFill>
                <a:schemeClr val="bg2">
                  <a:lumMod val="10000"/>
                </a:schemeClr>
              </a:solidFill>
              <a:latin typeface="Lucida Bright" panose="02040602050505020304" pitchFamily="18" charset="0"/>
            </a:rPr>
            <a:t> </a:t>
          </a:r>
        </a:p>
        <a:p>
          <a:r>
            <a:rPr lang="en-US" sz="2400" b="0" baseline="0">
              <a:solidFill>
                <a:schemeClr val="bg2">
                  <a:lumMod val="10000"/>
                </a:schemeClr>
              </a:solidFill>
              <a:latin typeface="Lucida Bright" panose="02040602050505020304" pitchFamily="18" charset="0"/>
            </a:rPr>
            <a:t>b) What is the probability that </a:t>
          </a:r>
          <a:r>
            <a:rPr lang="en-US" sz="2400" b="1" baseline="0">
              <a:solidFill>
                <a:srgbClr val="C00000"/>
              </a:solidFill>
              <a:latin typeface="Lucida Bright" panose="02040602050505020304" pitchFamily="18" charset="0"/>
            </a:rPr>
            <a:t>exactly one </a:t>
          </a:r>
          <a:r>
            <a:rPr lang="en-US" sz="2400" b="0" baseline="0">
              <a:solidFill>
                <a:schemeClr val="bg2">
                  <a:lumMod val="10000"/>
                </a:schemeClr>
              </a:solidFill>
              <a:latin typeface="Lucida Bright" panose="02040602050505020304" pitchFamily="18" charset="0"/>
            </a:rPr>
            <a:t>flight is late today?</a:t>
          </a:r>
        </a:p>
        <a:p>
          <a:endParaRPr lang="en-US" sz="2400" b="0" baseline="0">
            <a:solidFill>
              <a:schemeClr val="bg2">
                <a:lumMod val="10000"/>
              </a:schemeClr>
            </a:solidFill>
            <a:latin typeface="Lucida Bright" panose="02040602050505020304" pitchFamily="18" charset="0"/>
            <a:ea typeface="+mn-ea"/>
            <a:cs typeface="+mn-cs"/>
          </a:endParaRPr>
        </a:p>
        <a:p>
          <a:r>
            <a:rPr lang="en-US" sz="2400" b="0" baseline="0">
              <a:solidFill>
                <a:schemeClr val="bg2">
                  <a:lumMod val="10000"/>
                </a:schemeClr>
              </a:solidFill>
              <a:latin typeface="Lucida Bright" panose="02040602050505020304" pitchFamily="18" charset="0"/>
            </a:rPr>
            <a:t>c) Calculate the mean of this binomial distribution.</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d) Calculate the variance of this binomial distribution.</a:t>
          </a:r>
        </a:p>
      </xdr:txBody>
    </xdr:sp>
    <xdr:clientData/>
  </xdr:twoCellAnchor>
  <xdr:twoCellAnchor>
    <xdr:from>
      <xdr:col>1</xdr:col>
      <xdr:colOff>209006</xdr:colOff>
      <xdr:row>0</xdr:row>
      <xdr:rowOff>161109</xdr:rowOff>
    </xdr:from>
    <xdr:to>
      <xdr:col>2</xdr:col>
      <xdr:colOff>1029152</xdr:colOff>
      <xdr:row>6</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9A460C0A-82D9-41F6-B472-4DCC0E96D399}"/>
            </a:ext>
          </a:extLst>
        </xdr:cNvPr>
        <xdr:cNvSpPr/>
      </xdr:nvSpPr>
      <xdr:spPr>
        <a:xfrm>
          <a:off x="829492" y="161109"/>
          <a:ext cx="1462403" cy="10227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1650093</xdr:colOff>
      <xdr:row>2</xdr:row>
      <xdr:rowOff>134621</xdr:rowOff>
    </xdr:from>
    <xdr:to>
      <xdr:col>8</xdr:col>
      <xdr:colOff>1650093</xdr:colOff>
      <xdr:row>61</xdr:row>
      <xdr:rowOff>31751</xdr:rowOff>
    </xdr:to>
    <xdr:cxnSp macro="">
      <xdr:nvCxnSpPr>
        <xdr:cNvPr id="5" name="Straight Connector 4">
          <a:extLst>
            <a:ext uri="{FF2B5EF4-FFF2-40B4-BE49-F238E27FC236}">
              <a16:creationId xmlns:a16="http://schemas.microsoft.com/office/drawing/2014/main" id="{1EECD7F9-6C26-45EB-AB01-A3A4ECA10798}"/>
            </a:ext>
          </a:extLst>
        </xdr:cNvPr>
        <xdr:cNvCxnSpPr/>
      </xdr:nvCxnSpPr>
      <xdr:spPr>
        <a:xfrm>
          <a:off x="9338129" y="515621"/>
          <a:ext cx="0" cy="136131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1061358</xdr:colOff>
      <xdr:row>2</xdr:row>
      <xdr:rowOff>97518</xdr:rowOff>
    </xdr:from>
    <xdr:to>
      <xdr:col>12</xdr:col>
      <xdr:colOff>782138</xdr:colOff>
      <xdr:row>6</xdr:row>
      <xdr:rowOff>67491</xdr:rowOff>
    </xdr:to>
    <xdr:sp macro="" textlink="">
      <xdr:nvSpPr>
        <xdr:cNvPr id="6" name="Rounded Rectangle 7">
          <a:extLst>
            <a:ext uri="{FF2B5EF4-FFF2-40B4-BE49-F238E27FC236}">
              <a16:creationId xmlns:a16="http://schemas.microsoft.com/office/drawing/2014/main" id="{81AEBD57-F5DF-4BBA-9D57-AE16462075A1}"/>
            </a:ext>
          </a:extLst>
        </xdr:cNvPr>
        <xdr:cNvSpPr/>
      </xdr:nvSpPr>
      <xdr:spPr>
        <a:xfrm>
          <a:off x="10414908" y="478518"/>
          <a:ext cx="3587930"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136072</xdr:colOff>
      <xdr:row>8</xdr:row>
      <xdr:rowOff>81643</xdr:rowOff>
    </xdr:from>
    <xdr:to>
      <xdr:col>11</xdr:col>
      <xdr:colOff>762000</xdr:colOff>
      <xdr:row>12</xdr:row>
      <xdr:rowOff>68036</xdr:rowOff>
    </xdr:to>
    <xdr:sp macro="" textlink="">
      <xdr:nvSpPr>
        <xdr:cNvPr id="7" name="TextBox 6">
          <a:extLst>
            <a:ext uri="{FF2B5EF4-FFF2-40B4-BE49-F238E27FC236}">
              <a16:creationId xmlns:a16="http://schemas.microsoft.com/office/drawing/2014/main" id="{76278283-477E-4122-B0D6-DDBCB7AC9753}"/>
            </a:ext>
          </a:extLst>
        </xdr:cNvPr>
        <xdr:cNvSpPr txBox="1"/>
      </xdr:nvSpPr>
      <xdr:spPr>
        <a:xfrm>
          <a:off x="9497786" y="1605643"/>
          <a:ext cx="3374571" cy="748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tx1"/>
              </a:solidFill>
              <a:latin typeface="Lucida Bright" panose="02040602050505020304" pitchFamily="18" charset="0"/>
            </a:rPr>
            <a:t>a) BINOM.DIST (0,5,0.2,0)</a:t>
          </a:r>
        </a:p>
      </xdr:txBody>
    </xdr:sp>
    <xdr:clientData/>
  </xdr:twoCellAnchor>
  <xdr:twoCellAnchor>
    <xdr:from>
      <xdr:col>9</xdr:col>
      <xdr:colOff>176893</xdr:colOff>
      <xdr:row>16</xdr:row>
      <xdr:rowOff>40821</xdr:rowOff>
    </xdr:from>
    <xdr:to>
      <xdr:col>11</xdr:col>
      <xdr:colOff>802821</xdr:colOff>
      <xdr:row>20</xdr:row>
      <xdr:rowOff>27214</xdr:rowOff>
    </xdr:to>
    <xdr:sp macro="" textlink="">
      <xdr:nvSpPr>
        <xdr:cNvPr id="8" name="TextBox 7">
          <a:extLst>
            <a:ext uri="{FF2B5EF4-FFF2-40B4-BE49-F238E27FC236}">
              <a16:creationId xmlns:a16="http://schemas.microsoft.com/office/drawing/2014/main" id="{B151A82E-9163-4B92-824C-22D2622E83FA}"/>
            </a:ext>
          </a:extLst>
        </xdr:cNvPr>
        <xdr:cNvSpPr txBox="1"/>
      </xdr:nvSpPr>
      <xdr:spPr>
        <a:xfrm>
          <a:off x="9538607" y="3088821"/>
          <a:ext cx="3374571" cy="748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tx1"/>
              </a:solidFill>
              <a:latin typeface="Lucida Bright" panose="02040602050505020304" pitchFamily="18" charset="0"/>
            </a:rPr>
            <a:t>b) BINOM.DIST </a:t>
          </a:r>
          <a:r>
            <a:rPr lang="en-US" sz="2000" b="0" baseline="0">
              <a:solidFill>
                <a:schemeClr val="dk1"/>
              </a:solidFill>
              <a:effectLst/>
              <a:latin typeface="+mn-lt"/>
              <a:ea typeface="+mn-ea"/>
              <a:cs typeface="+mn-cs"/>
            </a:rPr>
            <a:t>(1,5,0.2,0)</a:t>
          </a:r>
          <a:endParaRPr lang="en-US" sz="2000" b="0" baseline="0">
            <a:solidFill>
              <a:schemeClr val="tx1"/>
            </a:solidFill>
            <a:latin typeface="Lucida Bright" panose="02040602050505020304" pitchFamily="18" charset="0"/>
          </a:endParaRPr>
        </a:p>
      </xdr:txBody>
    </xdr:sp>
    <xdr:clientData/>
  </xdr:twoCellAnchor>
  <xdr:twoCellAnchor>
    <xdr:from>
      <xdr:col>9</xdr:col>
      <xdr:colOff>149679</xdr:colOff>
      <xdr:row>23</xdr:row>
      <xdr:rowOff>108858</xdr:rowOff>
    </xdr:from>
    <xdr:to>
      <xdr:col>14</xdr:col>
      <xdr:colOff>620486</xdr:colOff>
      <xdr:row>24</xdr:row>
      <xdr:rowOff>326572</xdr:rowOff>
    </xdr:to>
    <xdr:sp macro="" textlink="">
      <xdr:nvSpPr>
        <xdr:cNvPr id="9" name="TextBox 8">
          <a:extLst>
            <a:ext uri="{FF2B5EF4-FFF2-40B4-BE49-F238E27FC236}">
              <a16:creationId xmlns:a16="http://schemas.microsoft.com/office/drawing/2014/main" id="{1DC64382-1152-4BF8-B5D7-18E315AACF7E}"/>
            </a:ext>
          </a:extLst>
        </xdr:cNvPr>
        <xdr:cNvSpPr txBox="1"/>
      </xdr:nvSpPr>
      <xdr:spPr>
        <a:xfrm>
          <a:off x="9750879" y="4201887"/>
          <a:ext cx="5902778" cy="751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c) Mean of Binomial Distribution = </a:t>
          </a:r>
          <a:r>
            <a:rPr lang="el-GR" sz="2000" b="0" baseline="0">
              <a:solidFill>
                <a:schemeClr val="tx1"/>
              </a:solidFill>
              <a:latin typeface="Times New Roman" panose="02020603050405020304" pitchFamily="18" charset="0"/>
              <a:cs typeface="Times New Roman" panose="02020603050405020304" pitchFamily="18" charset="0"/>
            </a:rPr>
            <a:t>μ</a:t>
          </a:r>
          <a:r>
            <a:rPr lang="en-US" sz="2000" b="0" baseline="0">
              <a:solidFill>
                <a:schemeClr val="tx1"/>
              </a:solidFill>
              <a:latin typeface="Times New Roman" panose="02020603050405020304" pitchFamily="18" charset="0"/>
              <a:cs typeface="Times New Roman" panose="02020603050405020304" pitchFamily="18" charset="0"/>
            </a:rPr>
            <a:t> = n*</a:t>
          </a:r>
          <a:r>
            <a:rPr lang="el-GR" sz="2000" b="0" baseline="0">
              <a:solidFill>
                <a:schemeClr val="tx1"/>
              </a:solidFill>
              <a:latin typeface="Calibri" panose="020F0502020204030204" pitchFamily="34" charset="0"/>
              <a:cs typeface="Calibri" panose="020F0502020204030204" pitchFamily="34" charset="0"/>
            </a:rPr>
            <a:t>π</a:t>
          </a:r>
          <a:r>
            <a:rPr lang="en-US" sz="2000" b="0" baseline="0">
              <a:solidFill>
                <a:schemeClr val="tx1"/>
              </a:solidFill>
              <a:latin typeface="Calibri" panose="020F0502020204030204" pitchFamily="34" charset="0"/>
              <a:cs typeface="Calibri" panose="020F0502020204030204" pitchFamily="34" charset="0"/>
            </a:rPr>
            <a:t> = 5*0.2 = </a:t>
          </a:r>
          <a:r>
            <a:rPr lang="en-US" sz="2000" b="1" baseline="0">
              <a:solidFill>
                <a:srgbClr val="C00000"/>
              </a:solidFill>
              <a:latin typeface="Calibri" panose="020F0502020204030204" pitchFamily="34" charset="0"/>
              <a:cs typeface="Calibri" panose="020F0502020204030204" pitchFamily="34" charset="0"/>
            </a:rPr>
            <a:t>1</a:t>
          </a:r>
          <a:endParaRPr lang="en-US" sz="2000" b="1" baseline="0">
            <a:solidFill>
              <a:srgbClr val="C00000"/>
            </a:solidFill>
            <a:latin typeface="Lucida Bright" panose="02040602050505020304" pitchFamily="18" charset="0"/>
          </a:endParaRPr>
        </a:p>
      </xdr:txBody>
    </xdr:sp>
    <xdr:clientData/>
  </xdr:twoCellAnchor>
  <xdr:twoCellAnchor>
    <xdr:from>
      <xdr:col>9</xdr:col>
      <xdr:colOff>149679</xdr:colOff>
      <xdr:row>25</xdr:row>
      <xdr:rowOff>190500</xdr:rowOff>
    </xdr:from>
    <xdr:to>
      <xdr:col>14</xdr:col>
      <xdr:colOff>612321</xdr:colOff>
      <xdr:row>28</xdr:row>
      <xdr:rowOff>163285</xdr:rowOff>
    </xdr:to>
    <xdr:sp macro="" textlink="">
      <xdr:nvSpPr>
        <xdr:cNvPr id="11" name="TextBox 10">
          <a:extLst>
            <a:ext uri="{FF2B5EF4-FFF2-40B4-BE49-F238E27FC236}">
              <a16:creationId xmlns:a16="http://schemas.microsoft.com/office/drawing/2014/main" id="{F51B9216-E82B-42F2-B8A8-89C7438E35A5}"/>
            </a:ext>
          </a:extLst>
        </xdr:cNvPr>
        <xdr:cNvSpPr txBox="1"/>
      </xdr:nvSpPr>
      <xdr:spPr>
        <a:xfrm>
          <a:off x="9511393" y="5538107"/>
          <a:ext cx="5742214" cy="96610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d)Variance of the binomial distribution=</a:t>
          </a:r>
        </a:p>
        <a:p>
          <a:r>
            <a:rPr lang="en-US" sz="2000" b="0" baseline="0">
              <a:solidFill>
                <a:schemeClr val="tx1"/>
              </a:solidFill>
              <a:latin typeface="Lucida Bright" panose="02040602050505020304" pitchFamily="18" charset="0"/>
            </a:rPr>
            <a:t> </a:t>
          </a:r>
          <a:r>
            <a:rPr lang="el-GR" sz="2000" b="0" baseline="0">
              <a:solidFill>
                <a:schemeClr val="tx1"/>
              </a:solidFill>
              <a:latin typeface="Times New Roman" panose="02020603050405020304" pitchFamily="18" charset="0"/>
              <a:cs typeface="Times New Roman" panose="02020603050405020304" pitchFamily="18" charset="0"/>
            </a:rPr>
            <a:t>μ</a:t>
          </a:r>
          <a:r>
            <a:rPr lang="en-US" sz="2000" b="0" baseline="0">
              <a:solidFill>
                <a:schemeClr val="tx1"/>
              </a:solidFill>
              <a:latin typeface="Times New Roman" panose="02020603050405020304" pitchFamily="18" charset="0"/>
              <a:cs typeface="Times New Roman" panose="02020603050405020304" pitchFamily="18" charset="0"/>
            </a:rPr>
            <a:t> = n * </a:t>
          </a:r>
          <a:r>
            <a:rPr lang="el-GR" sz="2000" b="0" baseline="0">
              <a:solidFill>
                <a:schemeClr val="tx1"/>
              </a:solidFill>
              <a:latin typeface="Calibri" panose="020F0502020204030204" pitchFamily="34" charset="0"/>
              <a:cs typeface="Calibri" panose="020F0502020204030204" pitchFamily="34" charset="0"/>
            </a:rPr>
            <a:t>π</a:t>
          </a:r>
          <a:r>
            <a:rPr lang="en-US" sz="2000" b="0" baseline="0">
              <a:solidFill>
                <a:schemeClr val="tx1"/>
              </a:solidFill>
              <a:latin typeface="Calibri" panose="020F0502020204030204" pitchFamily="34" charset="0"/>
              <a:cs typeface="Calibri" panose="020F0502020204030204" pitchFamily="34" charset="0"/>
            </a:rPr>
            <a:t>(1-</a:t>
          </a:r>
          <a:r>
            <a:rPr lang="el-GR" sz="2000" b="0" baseline="0">
              <a:solidFill>
                <a:schemeClr val="tx1"/>
              </a:solidFill>
              <a:latin typeface="Calibri" panose="020F0502020204030204" pitchFamily="34" charset="0"/>
              <a:cs typeface="Calibri" panose="020F0502020204030204" pitchFamily="34" charset="0"/>
            </a:rPr>
            <a:t>π</a:t>
          </a:r>
          <a:r>
            <a:rPr lang="en-US" sz="2000" b="0" baseline="0">
              <a:solidFill>
                <a:schemeClr val="tx1"/>
              </a:solidFill>
              <a:latin typeface="Calibri" panose="020F0502020204030204" pitchFamily="34" charset="0"/>
              <a:cs typeface="Calibri" panose="020F0502020204030204" pitchFamily="34" charset="0"/>
            </a:rPr>
            <a:t>) = (5 * 0.2)(1 - 0.2) = </a:t>
          </a:r>
          <a:r>
            <a:rPr lang="en-US" sz="2000" b="1" baseline="0">
              <a:solidFill>
                <a:srgbClr val="C00000"/>
              </a:solidFill>
              <a:latin typeface="Calibri" panose="020F0502020204030204" pitchFamily="34" charset="0"/>
              <a:cs typeface="Calibri" panose="020F0502020204030204" pitchFamily="34" charset="0"/>
            </a:rPr>
            <a:t>0.80</a:t>
          </a:r>
          <a:endParaRPr lang="en-US" sz="2000" b="1" baseline="0">
            <a:solidFill>
              <a:srgbClr val="C00000"/>
            </a:solidFill>
            <a:latin typeface="Lucida Bright" panose="02040602050505020304" pitchFamily="18"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262891</xdr:colOff>
      <xdr:row>1</xdr:row>
      <xdr:rowOff>119743</xdr:rowOff>
    </xdr:from>
    <xdr:to>
      <xdr:col>8</xdr:col>
      <xdr:colOff>1156608</xdr:colOff>
      <xdr:row>6</xdr:row>
      <xdr:rowOff>18143</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3446962" y="310243"/>
          <a:ext cx="5397682"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7</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8</xdr:col>
      <xdr:colOff>1387928</xdr:colOff>
      <xdr:row>35</xdr:row>
      <xdr:rowOff>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24114" y="1565002"/>
          <a:ext cx="8645071" cy="64904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Lund 174</a:t>
          </a:r>
        </a:p>
        <a:p>
          <a:r>
            <a:rPr lang="en-US" sz="2400" b="0" baseline="0">
              <a:solidFill>
                <a:schemeClr val="bg2">
                  <a:lumMod val="10000"/>
                </a:schemeClr>
              </a:solidFill>
              <a:latin typeface="Lucida Bright" panose="02040602050505020304" pitchFamily="18" charset="0"/>
            </a:rPr>
            <a:t>There are five flights from Pittsburgh via US Airways into Bradford, Pennsylvania. </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Suppose the probability that any flight arrive late is 0.20.</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a) What is the probability that none of the flights are late today?</a:t>
          </a:r>
        </a:p>
        <a:p>
          <a:r>
            <a:rPr lang="en-US" sz="2400" b="0" baseline="0">
              <a:solidFill>
                <a:schemeClr val="bg2">
                  <a:lumMod val="10000"/>
                </a:schemeClr>
              </a:solidFill>
              <a:latin typeface="Lucida Bright" panose="02040602050505020304" pitchFamily="18" charset="0"/>
            </a:rPr>
            <a:t> </a:t>
          </a:r>
        </a:p>
        <a:p>
          <a:r>
            <a:rPr lang="en-US" sz="2400" b="0" baseline="0">
              <a:solidFill>
                <a:schemeClr val="bg2">
                  <a:lumMod val="10000"/>
                </a:schemeClr>
              </a:solidFill>
              <a:latin typeface="Lucida Bright" panose="02040602050505020304" pitchFamily="18" charset="0"/>
            </a:rPr>
            <a:t>b) What is the probability that exactly one flight is late today?</a:t>
          </a:r>
        </a:p>
        <a:p>
          <a:endParaRPr lang="en-US" sz="2400">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c) Calculate the mean of this binomial distribution.</a:t>
          </a:r>
        </a:p>
        <a:p>
          <a:endParaRPr lang="en-US" sz="2400">
            <a:effectLst/>
            <a:latin typeface="Lucida Bright" panose="02040602050505020304" pitchFamily="18" charset="0"/>
          </a:endParaRPr>
        </a:p>
        <a:p>
          <a:r>
            <a:rPr lang="en-US" sz="2400" b="0" baseline="0">
              <a:solidFill>
                <a:schemeClr val="dk1"/>
              </a:solidFill>
              <a:effectLst/>
              <a:latin typeface="Lucida Bright" panose="02040602050505020304" pitchFamily="18" charset="0"/>
              <a:ea typeface="+mn-ea"/>
              <a:cs typeface="+mn-cs"/>
            </a:rPr>
            <a:t>d) Calculate the variance of this binomial distribution.</a:t>
          </a:r>
        </a:p>
        <a:p>
          <a:endParaRPr lang="en-US" sz="2400" b="0" baseline="0">
            <a:solidFill>
              <a:schemeClr val="dk1"/>
            </a:solidFill>
            <a:effectLst/>
            <a:latin typeface="Lucida Bright" panose="02040602050505020304" pitchFamily="18" charset="0"/>
            <a:ea typeface="+mn-ea"/>
            <a:cs typeface="+mn-cs"/>
          </a:endParaRPr>
        </a:p>
        <a:p>
          <a:r>
            <a:rPr lang="en-US" sz="2400" b="1" baseline="0">
              <a:solidFill>
                <a:srgbClr val="002060"/>
              </a:solidFill>
              <a:effectLst/>
              <a:latin typeface="Lucida Bright" panose="02040602050505020304" pitchFamily="18" charset="0"/>
              <a:ea typeface="+mn-ea"/>
              <a:cs typeface="+mn-cs"/>
            </a:rPr>
            <a:t>Binomial Distribution</a:t>
          </a:r>
          <a:endParaRPr lang="en-US" sz="2400" b="1">
            <a:solidFill>
              <a:srgbClr val="002060"/>
            </a:solidFill>
            <a:effectLst/>
            <a:latin typeface="Lucida Bright" panose="02040602050505020304" pitchFamily="18" charset="0"/>
          </a:endParaRPr>
        </a:p>
        <a:p>
          <a:endParaRPr lang="en-US" sz="2400" b="0" baseline="0">
            <a:solidFill>
              <a:schemeClr val="bg2">
                <a:lumMod val="10000"/>
              </a:schemeClr>
            </a:solidFill>
            <a:latin typeface="Lucida Bright" panose="02040602050505020304" pitchFamily="18" charset="0"/>
          </a:endParaRPr>
        </a:p>
        <a:p>
          <a:endParaRPr lang="en-US" sz="2400" b="0" baseline="0">
            <a:solidFill>
              <a:schemeClr val="bg2">
                <a:lumMod val="10000"/>
              </a:schemeClr>
            </a:solidFill>
            <a:latin typeface="Lucida Bright" panose="02040602050505020304" pitchFamily="18" charset="0"/>
          </a:endParaRPr>
        </a:p>
        <a:p>
          <a:endParaRPr lang="en-US" sz="2400" b="0" baseline="0">
            <a:solidFill>
              <a:schemeClr val="bg2">
                <a:lumMod val="10000"/>
              </a:schemeClr>
            </a:solidFill>
            <a:latin typeface="Lucida Bright" panose="02040602050505020304" pitchFamily="18" charset="0"/>
          </a:endParaRPr>
        </a:p>
      </xdr:txBody>
    </xdr:sp>
    <xdr:clientData/>
  </xdr:twoCellAnchor>
  <xdr:twoCellAnchor>
    <xdr:from>
      <xdr:col>1</xdr:col>
      <xdr:colOff>306978</xdr:colOff>
      <xdr:row>1</xdr:row>
      <xdr:rowOff>161109</xdr:rowOff>
    </xdr:from>
    <xdr:to>
      <xdr:col>2</xdr:col>
      <xdr:colOff>1127124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910228" y="351609"/>
          <a:ext cx="1439271"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371022</xdr:colOff>
      <xdr:row>2</xdr:row>
      <xdr:rowOff>121013</xdr:rowOff>
    </xdr:from>
    <xdr:to>
      <xdr:col>9</xdr:col>
      <xdr:colOff>371022</xdr:colOff>
      <xdr:row>61</xdr:row>
      <xdr:rowOff>18143</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a:off x="9732736" y="502013"/>
          <a:ext cx="0" cy="1361313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1061358</xdr:colOff>
      <xdr:row>2</xdr:row>
      <xdr:rowOff>97518</xdr:rowOff>
    </xdr:from>
    <xdr:to>
      <xdr:col>12</xdr:col>
      <xdr:colOff>782138</xdr:colOff>
      <xdr:row>6</xdr:row>
      <xdr:rowOff>163286</xdr:rowOff>
    </xdr:to>
    <xdr:sp macro="" textlink="">
      <xdr:nvSpPr>
        <xdr:cNvPr id="8" name="Rounded Rectangle 7">
          <a:extLst>
            <a:ext uri="{FF2B5EF4-FFF2-40B4-BE49-F238E27FC236}">
              <a16:creationId xmlns:a16="http://schemas.microsoft.com/office/drawing/2014/main" id="{00000000-0008-0000-0800-000008000000}"/>
            </a:ext>
          </a:extLst>
        </xdr:cNvPr>
        <xdr:cNvSpPr/>
      </xdr:nvSpPr>
      <xdr:spPr>
        <a:xfrm>
          <a:off x="10423072" y="478518"/>
          <a:ext cx="3585209" cy="82776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13</xdr:col>
      <xdr:colOff>272142</xdr:colOff>
      <xdr:row>2</xdr:row>
      <xdr:rowOff>68035</xdr:rowOff>
    </xdr:from>
    <xdr:to>
      <xdr:col>15</xdr:col>
      <xdr:colOff>221795</xdr:colOff>
      <xdr:row>6</xdr:row>
      <xdr:rowOff>122010</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DFC4660C-B535-4D37-989A-70B1D5F03289}"/>
            </a:ext>
          </a:extLst>
        </xdr:cNvPr>
        <xdr:cNvSpPr/>
      </xdr:nvSpPr>
      <xdr:spPr>
        <a:xfrm>
          <a:off x="14614071" y="449035"/>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3</xdr:col>
      <xdr:colOff>86905</xdr:colOff>
      <xdr:row>3</xdr:row>
      <xdr:rowOff>166914</xdr:rowOff>
    </xdr:from>
    <xdr:to>
      <xdr:col>10</xdr:col>
      <xdr:colOff>598715</xdr:colOff>
      <xdr:row>9</xdr:row>
      <xdr:rowOff>27214</xdr:rowOff>
    </xdr:to>
    <xdr:sp macro="" textlink="">
      <xdr:nvSpPr>
        <xdr:cNvPr id="2" name="Rounded Rectangle 1">
          <a:extLst>
            <a:ext uri="{FF2B5EF4-FFF2-40B4-BE49-F238E27FC236}">
              <a16:creationId xmlns:a16="http://schemas.microsoft.com/office/drawing/2014/main" id="{1E4A3EEC-87CA-4E26-BA02-65750BE8DC6A}"/>
            </a:ext>
          </a:extLst>
        </xdr:cNvPr>
        <xdr:cNvSpPr/>
      </xdr:nvSpPr>
      <xdr:spPr>
        <a:xfrm>
          <a:off x="2549798" y="738414"/>
          <a:ext cx="5505631" cy="10033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380093</xdr:colOff>
      <xdr:row>12</xdr:row>
      <xdr:rowOff>55515</xdr:rowOff>
    </xdr:from>
    <xdr:to>
      <xdr:col>11</xdr:col>
      <xdr:colOff>680357</xdr:colOff>
      <xdr:row>33</xdr:row>
      <xdr:rowOff>0</xdr:rowOff>
    </xdr:to>
    <xdr:sp macro="" textlink="">
      <xdr:nvSpPr>
        <xdr:cNvPr id="3" name="TextBox 2">
          <a:extLst>
            <a:ext uri="{FF2B5EF4-FFF2-40B4-BE49-F238E27FC236}">
              <a16:creationId xmlns:a16="http://schemas.microsoft.com/office/drawing/2014/main" id="{840C616D-D85D-43EA-8AC6-2CC32BB5293B}"/>
            </a:ext>
          </a:extLst>
        </xdr:cNvPr>
        <xdr:cNvSpPr txBox="1"/>
      </xdr:nvSpPr>
      <xdr:spPr>
        <a:xfrm>
          <a:off x="380093" y="2341515"/>
          <a:ext cx="8804728" cy="44348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a:solidFill>
                <a:schemeClr val="bg1"/>
              </a:solidFill>
              <a:effectLst/>
              <a:latin typeface="Lucida Bright" panose="02040602050505020304" pitchFamily="18" charset="0"/>
              <a:ea typeface="+mn-ea"/>
              <a:cs typeface="+mn-cs"/>
            </a:rPr>
            <a:t>Lund 176</a:t>
          </a:r>
        </a:p>
        <a:p>
          <a:endParaRPr lang="en-US" sz="800" baseline="0">
            <a:solidFill>
              <a:schemeClr val="dk1"/>
            </a:solidFill>
            <a:effectLst/>
            <a:latin typeface="Lucida Bright" panose="02040602050505020304" pitchFamily="18" charset="0"/>
            <a:ea typeface="+mn-ea"/>
            <a:cs typeface="+mn-cs"/>
          </a:endParaRPr>
        </a:p>
        <a:p>
          <a:r>
            <a:rPr lang="en-US" sz="2400" b="1" baseline="0">
              <a:solidFill>
                <a:sysClr val="windowText" lastClr="000000"/>
              </a:solidFill>
              <a:effectLst/>
              <a:latin typeface="Lucida Bright" panose="02040602050505020304" pitchFamily="18" charset="0"/>
              <a:ea typeface="+mn-ea"/>
              <a:cs typeface="+mn-cs"/>
            </a:rPr>
            <a:t>Five percent </a:t>
          </a:r>
          <a:r>
            <a:rPr lang="en-US" sz="2400" b="1" baseline="0">
              <a:solidFill>
                <a:srgbClr val="C00000"/>
              </a:solidFill>
              <a:effectLst/>
              <a:latin typeface="Lucida Bright" panose="02040602050505020304" pitchFamily="18" charset="0"/>
              <a:ea typeface="+mn-ea"/>
              <a:cs typeface="+mn-cs"/>
            </a:rPr>
            <a:t>(0.05)</a:t>
          </a:r>
          <a:r>
            <a:rPr lang="en-US" sz="2400" baseline="0">
              <a:solidFill>
                <a:schemeClr val="dk1"/>
              </a:solidFill>
              <a:effectLst/>
              <a:latin typeface="Lucida Bright" panose="02040602050505020304" pitchFamily="18" charset="0"/>
              <a:ea typeface="+mn-ea"/>
              <a:cs typeface="+mn-cs"/>
            </a:rPr>
            <a:t> of the worm gears produced by an automatic, high speed milling machines are defective. </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a) What is the probability that out of </a:t>
          </a:r>
          <a:r>
            <a:rPr lang="en-US" sz="2400" b="1" baseline="0">
              <a:solidFill>
                <a:srgbClr val="C00000"/>
              </a:solidFill>
              <a:effectLst/>
              <a:latin typeface="Lucida Bright" panose="02040602050505020304" pitchFamily="18" charset="0"/>
              <a:ea typeface="+mn-ea"/>
              <a:cs typeface="+mn-cs"/>
            </a:rPr>
            <a:t>six</a:t>
          </a:r>
          <a:r>
            <a:rPr lang="en-US" sz="2400" baseline="0">
              <a:solidFill>
                <a:schemeClr val="dk1"/>
              </a:solidFill>
              <a:effectLst/>
              <a:latin typeface="Lucida Bright" panose="02040602050505020304" pitchFamily="18" charset="0"/>
              <a:ea typeface="+mn-ea"/>
              <a:cs typeface="+mn-cs"/>
            </a:rPr>
            <a:t> gears selected at random </a:t>
          </a:r>
          <a:r>
            <a:rPr lang="en-US" sz="2400" b="1" baseline="0">
              <a:solidFill>
                <a:srgbClr val="C00000"/>
              </a:solidFill>
              <a:effectLst/>
              <a:latin typeface="Lucida Bright" panose="02040602050505020304" pitchFamily="18" charset="0"/>
              <a:ea typeface="+mn-ea"/>
              <a:cs typeface="+mn-cs"/>
            </a:rPr>
            <a:t>0, 1, 2, 3, 4, 5, 6 </a:t>
          </a:r>
          <a:r>
            <a:rPr lang="en-US" sz="2400" baseline="0">
              <a:solidFill>
                <a:schemeClr val="dk1"/>
              </a:solidFill>
              <a:effectLst/>
              <a:latin typeface="Lucida Bright" panose="02040602050505020304" pitchFamily="18" charset="0"/>
              <a:ea typeface="+mn-ea"/>
              <a:cs typeface="+mn-cs"/>
            </a:rPr>
            <a:t>will be defective? </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b) Compute the mean </a:t>
          </a:r>
        </a:p>
        <a:p>
          <a:r>
            <a:rPr lang="en-US" sz="2400" baseline="0">
              <a:solidFill>
                <a:schemeClr val="dk1"/>
              </a:solidFill>
              <a:effectLst/>
              <a:latin typeface="Lucida Bright" panose="02040602050505020304" pitchFamily="18" charset="0"/>
              <a:ea typeface="+mn-ea"/>
              <a:cs typeface="+mn-cs"/>
            </a:rPr>
            <a:t>c) Compute the variance of the distribution of the number of defective gears.</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0</xdr:col>
      <xdr:colOff>555536</xdr:colOff>
      <xdr:row>3</xdr:row>
      <xdr:rowOff>127544</xdr:rowOff>
    </xdr:from>
    <xdr:to>
      <xdr:col>2</xdr:col>
      <xdr:colOff>823232</xdr:colOff>
      <xdr:row>9</xdr:row>
      <xdr:rowOff>176892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1F9761C-3551-4B5C-88BD-4514A7F91826}"/>
            </a:ext>
          </a:extLst>
        </xdr:cNvPr>
        <xdr:cNvSpPr/>
      </xdr:nvSpPr>
      <xdr:spPr>
        <a:xfrm>
          <a:off x="555536" y="699044"/>
          <a:ext cx="1505946" cy="11923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979716</xdr:colOff>
      <xdr:row>5</xdr:row>
      <xdr:rowOff>6260</xdr:rowOff>
    </xdr:from>
    <xdr:to>
      <xdr:col>11</xdr:col>
      <xdr:colOff>979716</xdr:colOff>
      <xdr:row>38</xdr:row>
      <xdr:rowOff>190500</xdr:rowOff>
    </xdr:to>
    <xdr:cxnSp macro="">
      <xdr:nvCxnSpPr>
        <xdr:cNvPr id="5" name="Straight Connector 4">
          <a:extLst>
            <a:ext uri="{FF2B5EF4-FFF2-40B4-BE49-F238E27FC236}">
              <a16:creationId xmlns:a16="http://schemas.microsoft.com/office/drawing/2014/main" id="{EFB84A1F-4970-4373-AA81-85ED8FB75AAC}"/>
            </a:ext>
          </a:extLst>
        </xdr:cNvPr>
        <xdr:cNvCxnSpPr/>
      </xdr:nvCxnSpPr>
      <xdr:spPr>
        <a:xfrm>
          <a:off x="9484180" y="958760"/>
          <a:ext cx="0" cy="6878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185056</xdr:colOff>
      <xdr:row>1</xdr:row>
      <xdr:rowOff>97971</xdr:rowOff>
    </xdr:from>
    <xdr:to>
      <xdr:col>16</xdr:col>
      <xdr:colOff>117020</xdr:colOff>
      <xdr:row>5</xdr:row>
      <xdr:rowOff>67944</xdr:rowOff>
    </xdr:to>
    <xdr:sp macro="" textlink="">
      <xdr:nvSpPr>
        <xdr:cNvPr id="6" name="Rounded Rectangle 6">
          <a:extLst>
            <a:ext uri="{FF2B5EF4-FFF2-40B4-BE49-F238E27FC236}">
              <a16:creationId xmlns:a16="http://schemas.microsoft.com/office/drawing/2014/main" id="{782D2B50-9C82-4A35-AE58-DF790C520C65}"/>
            </a:ext>
          </a:extLst>
        </xdr:cNvPr>
        <xdr:cNvSpPr/>
      </xdr:nvSpPr>
      <xdr:spPr>
        <a:xfrm>
          <a:off x="10047513" y="283028"/>
          <a:ext cx="2860221" cy="71020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435430</xdr:colOff>
      <xdr:row>13</xdr:row>
      <xdr:rowOff>13607</xdr:rowOff>
    </xdr:from>
    <xdr:to>
      <xdr:col>13</xdr:col>
      <xdr:colOff>462643</xdr:colOff>
      <xdr:row>15</xdr:row>
      <xdr:rowOff>149679</xdr:rowOff>
    </xdr:to>
    <xdr:sp macro="" textlink="">
      <xdr:nvSpPr>
        <xdr:cNvPr id="7" name="TextBox 6">
          <a:extLst>
            <a:ext uri="{FF2B5EF4-FFF2-40B4-BE49-F238E27FC236}">
              <a16:creationId xmlns:a16="http://schemas.microsoft.com/office/drawing/2014/main" id="{EB953190-E24F-4720-BF41-F579875F3259}"/>
            </a:ext>
          </a:extLst>
        </xdr:cNvPr>
        <xdr:cNvSpPr txBox="1"/>
      </xdr:nvSpPr>
      <xdr:spPr>
        <a:xfrm>
          <a:off x="10055680" y="1918607"/>
          <a:ext cx="653142" cy="517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solidFill>
                <a:schemeClr val="dk1"/>
              </a:solidFill>
              <a:effectLst/>
              <a:latin typeface="Lucida Bright" panose="02040602050505020304" pitchFamily="18" charset="0"/>
              <a:ea typeface="+mn-ea"/>
              <a:cs typeface="+mn-cs"/>
            </a:rPr>
            <a:t>0</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449036</xdr:colOff>
      <xdr:row>17</xdr:row>
      <xdr:rowOff>0</xdr:rowOff>
    </xdr:from>
    <xdr:to>
      <xdr:col>13</xdr:col>
      <xdr:colOff>462642</xdr:colOff>
      <xdr:row>20</xdr:row>
      <xdr:rowOff>0</xdr:rowOff>
    </xdr:to>
    <xdr:sp macro="" textlink="">
      <xdr:nvSpPr>
        <xdr:cNvPr id="8" name="TextBox 7">
          <a:extLst>
            <a:ext uri="{FF2B5EF4-FFF2-40B4-BE49-F238E27FC236}">
              <a16:creationId xmlns:a16="http://schemas.microsoft.com/office/drawing/2014/main" id="{C9F3CF0D-0989-455E-8975-F26FE6384AA0}"/>
            </a:ext>
          </a:extLst>
        </xdr:cNvPr>
        <xdr:cNvSpPr txBox="1"/>
      </xdr:nvSpPr>
      <xdr:spPr>
        <a:xfrm>
          <a:off x="10069286" y="2667000"/>
          <a:ext cx="639535"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1</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476251</xdr:colOff>
      <xdr:row>21</xdr:row>
      <xdr:rowOff>68036</xdr:rowOff>
    </xdr:from>
    <xdr:to>
      <xdr:col>13</xdr:col>
      <xdr:colOff>462642</xdr:colOff>
      <xdr:row>23</xdr:row>
      <xdr:rowOff>168728</xdr:rowOff>
    </xdr:to>
    <xdr:sp macro="" textlink="">
      <xdr:nvSpPr>
        <xdr:cNvPr id="9" name="TextBox 8">
          <a:extLst>
            <a:ext uri="{FF2B5EF4-FFF2-40B4-BE49-F238E27FC236}">
              <a16:creationId xmlns:a16="http://schemas.microsoft.com/office/drawing/2014/main" id="{76316ECB-7F4E-4CF3-A2C4-0456A9178640}"/>
            </a:ext>
          </a:extLst>
        </xdr:cNvPr>
        <xdr:cNvSpPr txBox="1"/>
      </xdr:nvSpPr>
      <xdr:spPr>
        <a:xfrm>
          <a:off x="10096501" y="3497036"/>
          <a:ext cx="612320" cy="48169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2</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462643</xdr:colOff>
      <xdr:row>25</xdr:row>
      <xdr:rowOff>108857</xdr:rowOff>
    </xdr:from>
    <xdr:to>
      <xdr:col>13</xdr:col>
      <xdr:colOff>435430</xdr:colOff>
      <xdr:row>28</xdr:row>
      <xdr:rowOff>0</xdr:rowOff>
    </xdr:to>
    <xdr:sp macro="" textlink="">
      <xdr:nvSpPr>
        <xdr:cNvPr id="11" name="TextBox 10">
          <a:extLst>
            <a:ext uri="{FF2B5EF4-FFF2-40B4-BE49-F238E27FC236}">
              <a16:creationId xmlns:a16="http://schemas.microsoft.com/office/drawing/2014/main" id="{B736CBAB-10D6-49EA-B475-DB05A613CA48}"/>
            </a:ext>
          </a:extLst>
        </xdr:cNvPr>
        <xdr:cNvSpPr txBox="1"/>
      </xdr:nvSpPr>
      <xdr:spPr>
        <a:xfrm>
          <a:off x="10082893" y="4299857"/>
          <a:ext cx="598716" cy="544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3</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449037</xdr:colOff>
      <xdr:row>29</xdr:row>
      <xdr:rowOff>40822</xdr:rowOff>
    </xdr:from>
    <xdr:to>
      <xdr:col>13</xdr:col>
      <xdr:colOff>449036</xdr:colOff>
      <xdr:row>30</xdr:row>
      <xdr:rowOff>231320</xdr:rowOff>
    </xdr:to>
    <xdr:sp macro="" textlink="">
      <xdr:nvSpPr>
        <xdr:cNvPr id="12" name="TextBox 11">
          <a:extLst>
            <a:ext uri="{FF2B5EF4-FFF2-40B4-BE49-F238E27FC236}">
              <a16:creationId xmlns:a16="http://schemas.microsoft.com/office/drawing/2014/main" id="{24BAF5F1-F856-4117-943C-7B09B4B22C73}"/>
            </a:ext>
          </a:extLst>
        </xdr:cNvPr>
        <xdr:cNvSpPr txBox="1"/>
      </xdr:nvSpPr>
      <xdr:spPr>
        <a:xfrm>
          <a:off x="10069287" y="5157108"/>
          <a:ext cx="625928" cy="4626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4</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462643</xdr:colOff>
      <xdr:row>32</xdr:row>
      <xdr:rowOff>27216</xdr:rowOff>
    </xdr:from>
    <xdr:to>
      <xdr:col>13</xdr:col>
      <xdr:colOff>449036</xdr:colOff>
      <xdr:row>34</xdr:row>
      <xdr:rowOff>0</xdr:rowOff>
    </xdr:to>
    <xdr:sp macro="" textlink="">
      <xdr:nvSpPr>
        <xdr:cNvPr id="13" name="TextBox 12">
          <a:extLst>
            <a:ext uri="{FF2B5EF4-FFF2-40B4-BE49-F238E27FC236}">
              <a16:creationId xmlns:a16="http://schemas.microsoft.com/office/drawing/2014/main" id="{1DC63F03-8693-425E-8D23-0B27B06AB142}"/>
            </a:ext>
          </a:extLst>
        </xdr:cNvPr>
        <xdr:cNvSpPr txBox="1"/>
      </xdr:nvSpPr>
      <xdr:spPr>
        <a:xfrm>
          <a:off x="10082893" y="5959930"/>
          <a:ext cx="612322" cy="51707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aseline="0">
              <a:solidFill>
                <a:schemeClr val="dk1"/>
              </a:solidFill>
              <a:effectLst/>
              <a:latin typeface="Lucida Bright" panose="02040602050505020304" pitchFamily="18" charset="0"/>
              <a:ea typeface="+mn-ea"/>
              <a:cs typeface="+mn-cs"/>
            </a:rPr>
            <a:t>5</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12</xdr:col>
      <xdr:colOff>421822</xdr:colOff>
      <xdr:row>35</xdr:row>
      <xdr:rowOff>0</xdr:rowOff>
    </xdr:from>
    <xdr:to>
      <xdr:col>13</xdr:col>
      <xdr:colOff>421823</xdr:colOff>
      <xdr:row>36</xdr:row>
      <xdr:rowOff>299357</xdr:rowOff>
    </xdr:to>
    <xdr:sp macro="" textlink="">
      <xdr:nvSpPr>
        <xdr:cNvPr id="15" name="TextBox 14">
          <a:extLst>
            <a:ext uri="{FF2B5EF4-FFF2-40B4-BE49-F238E27FC236}">
              <a16:creationId xmlns:a16="http://schemas.microsoft.com/office/drawing/2014/main" id="{7C3023CE-46B1-4D3F-B998-6ED6A8823F6C}"/>
            </a:ext>
          </a:extLst>
        </xdr:cNvPr>
        <xdr:cNvSpPr txBox="1"/>
      </xdr:nvSpPr>
      <xdr:spPr>
        <a:xfrm>
          <a:off x="10042072" y="6776357"/>
          <a:ext cx="625930" cy="57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solidFill>
                <a:schemeClr val="dk1"/>
              </a:solidFill>
              <a:effectLst/>
              <a:latin typeface="Lucida Bright" panose="02040602050505020304" pitchFamily="18" charset="0"/>
              <a:ea typeface="+mn-ea"/>
              <a:cs typeface="+mn-cs"/>
            </a:rPr>
            <a:t>6</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476249</xdr:colOff>
      <xdr:row>34</xdr:row>
      <xdr:rowOff>81643</xdr:rowOff>
    </xdr:from>
    <xdr:to>
      <xdr:col>8</xdr:col>
      <xdr:colOff>68035</xdr:colOff>
      <xdr:row>37</xdr:row>
      <xdr:rowOff>149679</xdr:rowOff>
    </xdr:to>
    <xdr:sp macro="" textlink="">
      <xdr:nvSpPr>
        <xdr:cNvPr id="16" name="TextBox 15">
          <a:extLst>
            <a:ext uri="{FF2B5EF4-FFF2-40B4-BE49-F238E27FC236}">
              <a16:creationId xmlns:a16="http://schemas.microsoft.com/office/drawing/2014/main" id="{C8EEFC9E-F1AF-4790-B51D-C7B059367D2C}"/>
            </a:ext>
          </a:extLst>
        </xdr:cNvPr>
        <xdr:cNvSpPr txBox="1"/>
      </xdr:nvSpPr>
      <xdr:spPr>
        <a:xfrm>
          <a:off x="476249" y="7130143"/>
          <a:ext cx="5742215" cy="952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tx1"/>
              </a:solidFill>
              <a:latin typeface="Lucida Bright" panose="02040602050505020304" pitchFamily="18" charset="0"/>
            </a:rPr>
            <a:t>b) Mean of Binomial Distribution = </a:t>
          </a:r>
          <a:r>
            <a:rPr lang="el-GR" sz="2400" b="0" baseline="0">
              <a:solidFill>
                <a:schemeClr val="tx1"/>
              </a:solidFill>
              <a:latin typeface="Times New Roman" panose="02020603050405020304" pitchFamily="18" charset="0"/>
              <a:cs typeface="Times New Roman" panose="02020603050405020304" pitchFamily="18" charset="0"/>
            </a:rPr>
            <a:t>μ</a:t>
          </a:r>
          <a:r>
            <a:rPr lang="en-US" sz="2400" b="0" baseline="0">
              <a:solidFill>
                <a:schemeClr val="tx1"/>
              </a:solidFill>
              <a:latin typeface="Times New Roman" panose="02020603050405020304" pitchFamily="18" charset="0"/>
              <a:cs typeface="Times New Roman" panose="02020603050405020304" pitchFamily="18" charset="0"/>
            </a:rPr>
            <a:t> </a:t>
          </a:r>
          <a:r>
            <a:rPr lang="en-US" sz="2400" b="0" baseline="0">
              <a:solidFill>
                <a:schemeClr val="tx1"/>
              </a:solidFill>
              <a:latin typeface="Lucida Bright" panose="02040602050505020304" pitchFamily="18" charset="0"/>
              <a:cs typeface="Times New Roman" panose="02020603050405020304" pitchFamily="18" charset="0"/>
            </a:rPr>
            <a:t>= n * </a:t>
          </a:r>
          <a:r>
            <a:rPr lang="el-GR" sz="2400" b="0" baseline="0">
              <a:solidFill>
                <a:schemeClr val="tx1"/>
              </a:solidFill>
              <a:latin typeface="Calibri" panose="020F0502020204030204" pitchFamily="34" charset="0"/>
              <a:cs typeface="Calibri" panose="020F0502020204030204" pitchFamily="34" charset="0"/>
            </a:rPr>
            <a:t>π</a:t>
          </a:r>
          <a:r>
            <a:rPr lang="en-US" sz="2400" b="0" baseline="0">
              <a:solidFill>
                <a:schemeClr val="tx1"/>
              </a:solidFill>
              <a:latin typeface="Lucida Bright" panose="02040602050505020304" pitchFamily="18" charset="0"/>
              <a:cs typeface="Calibri" panose="020F0502020204030204" pitchFamily="34" charset="0"/>
            </a:rPr>
            <a:t> = 6 * 0.05 = </a:t>
          </a:r>
          <a:r>
            <a:rPr lang="en-US" sz="2400" b="1" baseline="0">
              <a:solidFill>
                <a:srgbClr val="C00000"/>
              </a:solidFill>
              <a:latin typeface="Lucida Bright" panose="02040602050505020304" pitchFamily="18" charset="0"/>
              <a:cs typeface="Calibri" panose="020F0502020204030204" pitchFamily="34" charset="0"/>
            </a:rPr>
            <a:t>0.30</a:t>
          </a:r>
          <a:endParaRPr lang="en-US" sz="2400" b="1" baseline="0">
            <a:solidFill>
              <a:srgbClr val="C00000"/>
            </a:solidFill>
            <a:latin typeface="Lucida Bright" panose="02040602050505020304" pitchFamily="18" charset="0"/>
          </a:endParaRPr>
        </a:p>
      </xdr:txBody>
    </xdr:sp>
    <xdr:clientData/>
  </xdr:twoCellAnchor>
  <xdr:twoCellAnchor>
    <xdr:from>
      <xdr:col>0</xdr:col>
      <xdr:colOff>476249</xdr:colOff>
      <xdr:row>38</xdr:row>
      <xdr:rowOff>149679</xdr:rowOff>
    </xdr:from>
    <xdr:to>
      <xdr:col>8</xdr:col>
      <xdr:colOff>40821</xdr:colOff>
      <xdr:row>42</xdr:row>
      <xdr:rowOff>149678</xdr:rowOff>
    </xdr:to>
    <xdr:sp macro="" textlink="">
      <xdr:nvSpPr>
        <xdr:cNvPr id="17" name="TextBox 16">
          <a:extLst>
            <a:ext uri="{FF2B5EF4-FFF2-40B4-BE49-F238E27FC236}">
              <a16:creationId xmlns:a16="http://schemas.microsoft.com/office/drawing/2014/main" id="{5608D6B8-DA02-4DC1-BA89-D66BF6EB20D3}"/>
            </a:ext>
          </a:extLst>
        </xdr:cNvPr>
        <xdr:cNvSpPr txBox="1"/>
      </xdr:nvSpPr>
      <xdr:spPr>
        <a:xfrm>
          <a:off x="476249" y="8368393"/>
          <a:ext cx="5715001" cy="979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c) Variance of the binomial distribution =</a:t>
          </a:r>
          <a:r>
            <a:rPr lang="en-US" sz="2400" b="0" baseline="0">
              <a:solidFill>
                <a:schemeClr val="tx1"/>
              </a:solidFill>
              <a:latin typeface="Lucida Bright" panose="02040602050505020304" pitchFamily="18" charset="0"/>
            </a:rPr>
            <a:t> </a:t>
          </a:r>
          <a:r>
            <a:rPr lang="el-GR" sz="2400" b="0" baseline="0">
              <a:solidFill>
                <a:schemeClr val="tx1"/>
              </a:solidFill>
              <a:latin typeface="Times New Roman" panose="02020603050405020304" pitchFamily="18" charset="0"/>
              <a:cs typeface="Times New Roman" panose="02020603050405020304" pitchFamily="18" charset="0"/>
            </a:rPr>
            <a:t>μ</a:t>
          </a:r>
          <a:r>
            <a:rPr lang="en-US" sz="2000" b="0" baseline="0">
              <a:solidFill>
                <a:schemeClr val="tx1"/>
              </a:solidFill>
              <a:latin typeface="Times New Roman" panose="02020603050405020304" pitchFamily="18" charset="0"/>
              <a:cs typeface="Times New Roman" panose="02020603050405020304" pitchFamily="18" charset="0"/>
            </a:rPr>
            <a:t> </a:t>
          </a:r>
          <a:r>
            <a:rPr lang="en-US" sz="2000" b="0" baseline="0">
              <a:solidFill>
                <a:schemeClr val="tx1"/>
              </a:solidFill>
              <a:latin typeface="Lucida Bright" panose="02040602050505020304" pitchFamily="18" charset="0"/>
              <a:cs typeface="Times New Roman" panose="02020603050405020304" pitchFamily="18" charset="0"/>
            </a:rPr>
            <a:t>=n * </a:t>
          </a:r>
          <a:r>
            <a:rPr lang="el-GR" sz="2000" b="0" baseline="0">
              <a:solidFill>
                <a:schemeClr val="tx1"/>
              </a:solidFill>
              <a:latin typeface="Calibri" panose="020F0502020204030204" pitchFamily="34" charset="0"/>
              <a:cs typeface="Calibri" panose="020F0502020204030204" pitchFamily="34" charset="0"/>
            </a:rPr>
            <a:t>π</a:t>
          </a:r>
          <a:r>
            <a:rPr lang="en-US" sz="2000" b="0" baseline="0">
              <a:solidFill>
                <a:schemeClr val="tx1"/>
              </a:solidFill>
              <a:latin typeface="Calibri" panose="020F0502020204030204" pitchFamily="34" charset="0"/>
              <a:cs typeface="Calibri" panose="020F0502020204030204" pitchFamily="34" charset="0"/>
            </a:rPr>
            <a:t> </a:t>
          </a:r>
          <a:r>
            <a:rPr lang="en-US" sz="2000" b="0" baseline="0">
              <a:solidFill>
                <a:schemeClr val="tx1"/>
              </a:solidFill>
              <a:latin typeface="Lucida Bright" panose="02040602050505020304" pitchFamily="18" charset="0"/>
              <a:cs typeface="Calibri" panose="020F0502020204030204" pitchFamily="34" charset="0"/>
            </a:rPr>
            <a:t>* (1 - </a:t>
          </a:r>
          <a:r>
            <a:rPr lang="el-GR" sz="2000" b="0" baseline="0">
              <a:solidFill>
                <a:schemeClr val="tx1"/>
              </a:solidFill>
              <a:latin typeface="Calibri" panose="020F0502020204030204" pitchFamily="34" charset="0"/>
              <a:cs typeface="Calibri" panose="020F0502020204030204" pitchFamily="34" charset="0"/>
            </a:rPr>
            <a:t>π</a:t>
          </a:r>
          <a:r>
            <a:rPr lang="en-US" sz="2000" b="0" baseline="0">
              <a:solidFill>
                <a:schemeClr val="tx1"/>
              </a:solidFill>
              <a:latin typeface="Lucida Bright" panose="02040602050505020304" pitchFamily="18" charset="0"/>
              <a:cs typeface="Calibri" panose="020F0502020204030204" pitchFamily="34" charset="0"/>
            </a:rPr>
            <a:t>) = (6 * 0.05) * (0.95) = </a:t>
          </a:r>
          <a:r>
            <a:rPr lang="en-US" sz="2400" b="1" baseline="0">
              <a:solidFill>
                <a:srgbClr val="C00000"/>
              </a:solidFill>
              <a:latin typeface="Lucida Bright" panose="02040602050505020304" pitchFamily="18" charset="0"/>
              <a:cs typeface="Calibri" panose="020F0502020204030204" pitchFamily="34" charset="0"/>
            </a:rPr>
            <a:t>0.2850</a:t>
          </a:r>
          <a:endParaRPr lang="en-US" sz="2400" b="1" baseline="0">
            <a:solidFill>
              <a:srgbClr val="C00000"/>
            </a:solidFill>
            <a:latin typeface="Lucida Bright" panose="02040602050505020304" pitchFamily="18" charset="0"/>
          </a:endParaRPr>
        </a:p>
      </xdr:txBody>
    </xdr:sp>
    <xdr:clientData/>
  </xdr:twoCellAnchor>
  <xdr:twoCellAnchor>
    <xdr:from>
      <xdr:col>12</xdr:col>
      <xdr:colOff>13607</xdr:colOff>
      <xdr:row>6</xdr:row>
      <xdr:rowOff>163285</xdr:rowOff>
    </xdr:from>
    <xdr:to>
      <xdr:col>18</xdr:col>
      <xdr:colOff>421822</xdr:colOff>
      <xdr:row>10</xdr:row>
      <xdr:rowOff>149678</xdr:rowOff>
    </xdr:to>
    <xdr:sp macro="" textlink="">
      <xdr:nvSpPr>
        <xdr:cNvPr id="19" name="TextBox 18">
          <a:extLst>
            <a:ext uri="{FF2B5EF4-FFF2-40B4-BE49-F238E27FC236}">
              <a16:creationId xmlns:a16="http://schemas.microsoft.com/office/drawing/2014/main" id="{648DAD19-46CF-4EB3-9AF8-B79A04B96CE7}"/>
            </a:ext>
          </a:extLst>
        </xdr:cNvPr>
        <xdr:cNvSpPr txBox="1"/>
      </xdr:nvSpPr>
      <xdr:spPr>
        <a:xfrm>
          <a:off x="9633857" y="1306285"/>
          <a:ext cx="4612822" cy="748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800" b="0" baseline="0">
              <a:solidFill>
                <a:schemeClr val="tx1"/>
              </a:solidFill>
              <a:latin typeface="Lucida Bright" panose="02040602050505020304" pitchFamily="18" charset="0"/>
            </a:rPr>
            <a:t>a) Use BINOM.DIST Probabilities</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9</xdr:col>
      <xdr:colOff>898071</xdr:colOff>
      <xdr:row>7</xdr:row>
      <xdr:rowOff>24493</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2522584" y="507093"/>
          <a:ext cx="4852487"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380092</xdr:colOff>
      <xdr:row>9</xdr:row>
      <xdr:rowOff>55515</xdr:rowOff>
    </xdr:from>
    <xdr:to>
      <xdr:col>11</xdr:col>
      <xdr:colOff>952499</xdr:colOff>
      <xdr:row>31</xdr:row>
      <xdr:rowOff>81642</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80092" y="1770015"/>
          <a:ext cx="9076871" cy="47886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effectLst/>
              <a:latin typeface="Lucida Bright" panose="02040602050505020304" pitchFamily="18" charset="0"/>
              <a:ea typeface="+mn-ea"/>
              <a:cs typeface="+mn-cs"/>
            </a:rPr>
            <a:t>Lund 176</a:t>
          </a:r>
        </a:p>
        <a:p>
          <a:endParaRPr lang="en-US" sz="8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Five percent of the worm gears produced by an automatic, high speed milling machines are defective. </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What is the probability that out of six gears selected at random 0, 1, 2, 3, 4, 5, 6 will be defective? </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Compute the mean and the variance of the distribution of the number of defective gears.</a:t>
          </a:r>
        </a:p>
        <a:p>
          <a:endParaRPr lang="en-US" sz="2400" baseline="0">
            <a:solidFill>
              <a:schemeClr val="dk1"/>
            </a:solidFill>
            <a:effectLst/>
            <a:latin typeface="Lucida Bright" panose="02040602050505020304" pitchFamily="18" charset="0"/>
            <a:ea typeface="+mn-ea"/>
            <a:cs typeface="+mn-cs"/>
          </a:endParaRPr>
        </a:p>
        <a:p>
          <a:r>
            <a:rPr lang="en-US" sz="2400" b="1" baseline="0">
              <a:solidFill>
                <a:srgbClr val="002060"/>
              </a:solidFill>
              <a:effectLst/>
              <a:latin typeface="Lucida Bright" panose="02040602050505020304" pitchFamily="18" charset="0"/>
              <a:ea typeface="+mn-ea"/>
              <a:cs typeface="+mn-cs"/>
            </a:rPr>
            <a:t>Binomial Distribution</a:t>
          </a: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68037</xdr:colOff>
      <xdr:row>5</xdr:row>
      <xdr:rowOff>6260</xdr:rowOff>
    </xdr:from>
    <xdr:to>
      <xdr:col>12</xdr:col>
      <xdr:colOff>68037</xdr:colOff>
      <xdr:row>34</xdr:row>
      <xdr:rowOff>199572</xdr:rowOff>
    </xdr:to>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a:off x="9688287" y="958760"/>
          <a:ext cx="0" cy="658866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503464</xdr:colOff>
      <xdr:row>3</xdr:row>
      <xdr:rowOff>13607</xdr:rowOff>
    </xdr:from>
    <xdr:to>
      <xdr:col>17</xdr:col>
      <xdr:colOff>562155</xdr:colOff>
      <xdr:row>7</xdr:row>
      <xdr:rowOff>81643</xdr:rowOff>
    </xdr:to>
    <xdr:sp macro="" textlink="">
      <xdr:nvSpPr>
        <xdr:cNvPr id="7" name="Rounded Rectangle 6">
          <a:extLst>
            <a:ext uri="{FF2B5EF4-FFF2-40B4-BE49-F238E27FC236}">
              <a16:creationId xmlns:a16="http://schemas.microsoft.com/office/drawing/2014/main" id="{00000000-0008-0000-0900-000007000000}"/>
            </a:ext>
          </a:extLst>
        </xdr:cNvPr>
        <xdr:cNvSpPr/>
      </xdr:nvSpPr>
      <xdr:spPr>
        <a:xfrm>
          <a:off x="10123714" y="585107"/>
          <a:ext cx="3569334" cy="83003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18</xdr:col>
      <xdr:colOff>204107</xdr:colOff>
      <xdr:row>3</xdr:row>
      <xdr:rowOff>0</xdr:rowOff>
    </xdr:from>
    <xdr:to>
      <xdr:col>20</xdr:col>
      <xdr:colOff>44903</xdr:colOff>
      <xdr:row>7</xdr:row>
      <xdr:rowOff>53975</xdr:rowOff>
    </xdr:to>
    <xdr:sp macro="" textlink="">
      <xdr:nvSpPr>
        <xdr:cNvPr id="8" name="Rounded Rectangle 6">
          <a:hlinkClick xmlns:r="http://schemas.openxmlformats.org/officeDocument/2006/relationships" r:id="rId2"/>
          <a:extLst>
            <a:ext uri="{FF2B5EF4-FFF2-40B4-BE49-F238E27FC236}">
              <a16:creationId xmlns:a16="http://schemas.microsoft.com/office/drawing/2014/main" id="{F7A908A3-1BDE-442E-AAD2-5D9B6BE09C1C}"/>
            </a:ext>
          </a:extLst>
        </xdr:cNvPr>
        <xdr:cNvSpPr/>
      </xdr:nvSpPr>
      <xdr:spPr>
        <a:xfrm>
          <a:off x="14097000" y="571500"/>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2</xdr:col>
      <xdr:colOff>1052104</xdr:colOff>
      <xdr:row>1</xdr:row>
      <xdr:rowOff>119743</xdr:rowOff>
    </xdr:from>
    <xdr:to>
      <xdr:col>7</xdr:col>
      <xdr:colOff>1211035</xdr:colOff>
      <xdr:row>6</xdr:row>
      <xdr:rowOff>18143</xdr:rowOff>
    </xdr:to>
    <xdr:sp macro="" textlink="">
      <xdr:nvSpPr>
        <xdr:cNvPr id="2" name="Rounded Rectangle 1">
          <a:extLst>
            <a:ext uri="{FF2B5EF4-FFF2-40B4-BE49-F238E27FC236}">
              <a16:creationId xmlns:a16="http://schemas.microsoft.com/office/drawing/2014/main" id="{9F6F220A-012A-4A4F-BE14-88C409EC44D5}"/>
            </a:ext>
          </a:extLst>
        </xdr:cNvPr>
        <xdr:cNvSpPr/>
      </xdr:nvSpPr>
      <xdr:spPr>
        <a:xfrm>
          <a:off x="2280829" y="310243"/>
          <a:ext cx="5159556"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r>
            <a:rPr lang="en-US" sz="3200" b="0">
              <a:solidFill>
                <a:schemeClr val="accent3">
                  <a:lumMod val="50000"/>
                </a:schemeClr>
              </a:solidFill>
              <a:latin typeface="Lucida Bright" panose="02040602050505020304" pitchFamily="18" charset="0"/>
            </a:rPr>
            <a:t>  </a:t>
          </a:r>
        </a:p>
      </xdr:txBody>
    </xdr:sp>
    <xdr:clientData/>
  </xdr:twoCellAnchor>
  <xdr:twoCellAnchor>
    <xdr:from>
      <xdr:col>0</xdr:col>
      <xdr:colOff>279764</xdr:colOff>
      <xdr:row>1</xdr:row>
      <xdr:rowOff>38645</xdr:rowOff>
    </xdr:from>
    <xdr:to>
      <xdr:col>2</xdr:col>
      <xdr:colOff>226968</xdr:colOff>
      <xdr:row>6</xdr:row>
      <xdr:rowOff>141516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A028B0AC-266E-4E63-9F7B-0518CE2610BF}"/>
            </a:ext>
          </a:extLst>
        </xdr:cNvPr>
        <xdr:cNvSpPr/>
      </xdr:nvSpPr>
      <xdr:spPr>
        <a:xfrm>
          <a:off x="279764" y="229145"/>
          <a:ext cx="1175929"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122464</xdr:colOff>
      <xdr:row>6</xdr:row>
      <xdr:rowOff>121013</xdr:rowOff>
    </xdr:from>
    <xdr:to>
      <xdr:col>9</xdr:col>
      <xdr:colOff>122464</xdr:colOff>
      <xdr:row>52</xdr:row>
      <xdr:rowOff>60053</xdr:rowOff>
    </xdr:to>
    <xdr:cxnSp macro="">
      <xdr:nvCxnSpPr>
        <xdr:cNvPr id="4" name="Straight Connector 3">
          <a:extLst>
            <a:ext uri="{FF2B5EF4-FFF2-40B4-BE49-F238E27FC236}">
              <a16:creationId xmlns:a16="http://schemas.microsoft.com/office/drawing/2014/main" id="{456C2572-339A-4B54-953D-B42AB9A80CF9}"/>
            </a:ext>
          </a:extLst>
        </xdr:cNvPr>
        <xdr:cNvCxnSpPr/>
      </xdr:nvCxnSpPr>
      <xdr:spPr>
        <a:xfrm flipH="1">
          <a:off x="9199789" y="1264013"/>
          <a:ext cx="0" cy="11473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312964</xdr:colOff>
      <xdr:row>8</xdr:row>
      <xdr:rowOff>149678</xdr:rowOff>
    </xdr:from>
    <xdr:to>
      <xdr:col>8</xdr:col>
      <xdr:colOff>734786</xdr:colOff>
      <xdr:row>25</xdr:row>
      <xdr:rowOff>108858</xdr:rowOff>
    </xdr:to>
    <xdr:sp macro="" textlink="">
      <xdr:nvSpPr>
        <xdr:cNvPr id="5" name="TextBox 4">
          <a:extLst>
            <a:ext uri="{FF2B5EF4-FFF2-40B4-BE49-F238E27FC236}">
              <a16:creationId xmlns:a16="http://schemas.microsoft.com/office/drawing/2014/main" id="{878C70A0-2A3D-4703-9839-F22987B01A9A}"/>
            </a:ext>
          </a:extLst>
        </xdr:cNvPr>
        <xdr:cNvSpPr txBox="1"/>
      </xdr:nvSpPr>
      <xdr:spPr>
        <a:xfrm>
          <a:off x="312964" y="1673678"/>
          <a:ext cx="8450036" cy="43815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solidFill>
                <a:schemeClr val="bg1"/>
              </a:solidFill>
              <a:effectLst/>
              <a:latin typeface="Lucida Bright" panose="02040602050505020304" pitchFamily="18" charset="0"/>
              <a:ea typeface="+mn-ea"/>
              <a:cs typeface="+mn-cs"/>
            </a:rPr>
            <a:t>Lund 186</a:t>
          </a:r>
        </a:p>
        <a:p>
          <a:r>
            <a:rPr lang="en-US" sz="2400">
              <a:solidFill>
                <a:schemeClr val="dk1"/>
              </a:solidFill>
              <a:effectLst/>
              <a:latin typeface="Lucida Bright" panose="02040602050505020304" pitchFamily="18" charset="0"/>
              <a:ea typeface="+mn-ea"/>
              <a:cs typeface="+mn-cs"/>
            </a:rPr>
            <a:t>CIC underwrites insurance for beach front properties.</a:t>
          </a:r>
          <a:r>
            <a:rPr lang="en-US" sz="2400" baseline="0">
              <a:solidFill>
                <a:schemeClr val="dk1"/>
              </a:solidFill>
              <a:effectLst/>
              <a:latin typeface="Lucida Bright" panose="02040602050505020304" pitchFamily="18" charset="0"/>
              <a:ea typeface="+mn-ea"/>
              <a:cs typeface="+mn-cs"/>
            </a:rPr>
            <a:t> It uses the estimate that the probability of a hurricane in any one year is </a:t>
          </a:r>
          <a:r>
            <a:rPr lang="en-US" sz="2400" b="1" baseline="0">
              <a:solidFill>
                <a:srgbClr val="C00000"/>
              </a:solidFill>
              <a:effectLst/>
              <a:latin typeface="Lucida Bright" panose="02040602050505020304" pitchFamily="18" charset="0"/>
              <a:ea typeface="+mn-ea"/>
              <a:cs typeface="+mn-cs"/>
            </a:rPr>
            <a:t>0.01</a:t>
          </a:r>
          <a:r>
            <a:rPr lang="en-US" sz="2400" baseline="0">
              <a:solidFill>
                <a:schemeClr val="dk1"/>
              </a:solidFill>
              <a:effectLst/>
              <a:latin typeface="Lucida Bright" panose="02040602050505020304" pitchFamily="18" charset="0"/>
              <a:ea typeface="+mn-ea"/>
              <a:cs typeface="+mn-cs"/>
            </a:rPr>
            <a:t>.</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If a homeowner takes a </a:t>
          </a:r>
          <a:r>
            <a:rPr lang="en-US" sz="2400" b="1" baseline="0">
              <a:solidFill>
                <a:srgbClr val="C00000"/>
              </a:solidFill>
              <a:effectLst/>
              <a:latin typeface="Lucida Bright" panose="02040602050505020304" pitchFamily="18" charset="0"/>
              <a:ea typeface="+mn-ea"/>
              <a:cs typeface="+mn-cs"/>
            </a:rPr>
            <a:t>30</a:t>
          </a:r>
          <a:r>
            <a:rPr lang="en-US" sz="2400" baseline="0">
              <a:solidFill>
                <a:schemeClr val="dk1"/>
              </a:solidFill>
              <a:effectLst/>
              <a:latin typeface="Lucida Bright" panose="02040602050505020304" pitchFamily="18" charset="0"/>
              <a:ea typeface="+mn-ea"/>
              <a:cs typeface="+mn-cs"/>
            </a:rPr>
            <a:t>-year mortgage on a recently purchased property.</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What is the likehood </a:t>
          </a:r>
          <a:r>
            <a:rPr lang="en-US" sz="2400" b="1" baseline="0">
              <a:solidFill>
                <a:srgbClr val="C00000"/>
              </a:solidFill>
              <a:effectLst/>
              <a:latin typeface="Lucida Bright" panose="02040602050505020304" pitchFamily="18" charset="0"/>
              <a:ea typeface="+mn-ea"/>
              <a:cs typeface="+mn-cs"/>
            </a:rPr>
            <a:t>(probability) </a:t>
          </a:r>
          <a:r>
            <a:rPr lang="en-US" sz="2400" baseline="0">
              <a:solidFill>
                <a:schemeClr val="dk1"/>
              </a:solidFill>
              <a:effectLst/>
              <a:latin typeface="Lucida Bright" panose="02040602050505020304" pitchFamily="18" charset="0"/>
              <a:ea typeface="+mn-ea"/>
              <a:cs typeface="+mn-cs"/>
            </a:rPr>
            <a:t>that the owner will experience </a:t>
          </a:r>
          <a:r>
            <a:rPr lang="en-US" sz="2400" b="1" baseline="0">
              <a:solidFill>
                <a:srgbClr val="C00000"/>
              </a:solidFill>
              <a:effectLst/>
              <a:latin typeface="Lucida Bright" panose="02040602050505020304" pitchFamily="18" charset="0"/>
              <a:ea typeface="+mn-ea"/>
              <a:cs typeface="+mn-cs"/>
            </a:rPr>
            <a:t>at</a:t>
          </a:r>
          <a:r>
            <a:rPr lang="en-US" sz="2400" baseline="0">
              <a:solidFill>
                <a:schemeClr val="dk1"/>
              </a:solidFill>
              <a:effectLst/>
              <a:latin typeface="Lucida Bright" panose="02040602050505020304" pitchFamily="18" charset="0"/>
              <a:ea typeface="+mn-ea"/>
              <a:cs typeface="+mn-cs"/>
            </a:rPr>
            <a:t> </a:t>
          </a:r>
          <a:r>
            <a:rPr lang="en-US" sz="2400" b="1" baseline="0">
              <a:solidFill>
                <a:srgbClr val="C00000"/>
              </a:solidFill>
              <a:effectLst/>
              <a:latin typeface="Lucida Bright" panose="02040602050505020304" pitchFamily="18" charset="0"/>
              <a:ea typeface="+mn-ea"/>
              <a:cs typeface="+mn-cs"/>
            </a:rPr>
            <a:t>least one </a:t>
          </a:r>
          <a:r>
            <a:rPr lang="en-US" sz="2400" baseline="0">
              <a:solidFill>
                <a:schemeClr val="dk1"/>
              </a:solidFill>
              <a:effectLst/>
              <a:latin typeface="Lucida Bright" panose="02040602050505020304" pitchFamily="18" charset="0"/>
              <a:ea typeface="+mn-ea"/>
              <a:cs typeface="+mn-cs"/>
            </a:rPr>
            <a:t>hurricane during the mortgage period?</a:t>
          </a:r>
          <a:endParaRPr lang="en-US" sz="240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oneCellAnchor>
    <xdr:from>
      <xdr:col>12</xdr:col>
      <xdr:colOff>217715</xdr:colOff>
      <xdr:row>17</xdr:row>
      <xdr:rowOff>135710</xdr:rowOff>
    </xdr:from>
    <xdr:ext cx="1986642" cy="374141"/>
    <xdr:sp macro="" textlink="">
      <xdr:nvSpPr>
        <xdr:cNvPr id="6" name="TextBox 5">
          <a:extLst>
            <a:ext uri="{FF2B5EF4-FFF2-40B4-BE49-F238E27FC236}">
              <a16:creationId xmlns:a16="http://schemas.microsoft.com/office/drawing/2014/main" id="{D8E2B0C2-14EC-4639-8808-CDC0D42821E1}"/>
            </a:ext>
          </a:extLst>
        </xdr:cNvPr>
        <xdr:cNvSpPr txBox="1"/>
      </xdr:nvSpPr>
      <xdr:spPr>
        <a:xfrm>
          <a:off x="12095390" y="3593285"/>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9</xdr:col>
      <xdr:colOff>938894</xdr:colOff>
      <xdr:row>2</xdr:row>
      <xdr:rowOff>176892</xdr:rowOff>
    </xdr:from>
    <xdr:to>
      <xdr:col>14</xdr:col>
      <xdr:colOff>226514</xdr:colOff>
      <xdr:row>6</xdr:row>
      <xdr:rowOff>146865</xdr:rowOff>
    </xdr:to>
    <xdr:sp macro="" textlink="">
      <xdr:nvSpPr>
        <xdr:cNvPr id="7" name="Rounded Rectangle 10">
          <a:extLst>
            <a:ext uri="{FF2B5EF4-FFF2-40B4-BE49-F238E27FC236}">
              <a16:creationId xmlns:a16="http://schemas.microsoft.com/office/drawing/2014/main" id="{9C4AF988-F600-4377-B08F-AF893787C071}"/>
            </a:ext>
          </a:extLst>
        </xdr:cNvPr>
        <xdr:cNvSpPr/>
      </xdr:nvSpPr>
      <xdr:spPr>
        <a:xfrm>
          <a:off x="10016219" y="557892"/>
          <a:ext cx="3564345"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9</xdr:col>
      <xdr:colOff>383722</xdr:colOff>
      <xdr:row>8</xdr:row>
      <xdr:rowOff>16328</xdr:rowOff>
    </xdr:from>
    <xdr:to>
      <xdr:col>15</xdr:col>
      <xdr:colOff>340178</xdr:colOff>
      <xdr:row>12</xdr:row>
      <xdr:rowOff>176893</xdr:rowOff>
    </xdr:to>
    <xdr:sp macro="" textlink="">
      <xdr:nvSpPr>
        <xdr:cNvPr id="8" name="TextBox 7">
          <a:extLst>
            <a:ext uri="{FF2B5EF4-FFF2-40B4-BE49-F238E27FC236}">
              <a16:creationId xmlns:a16="http://schemas.microsoft.com/office/drawing/2014/main" id="{9330F80F-EA2B-43DE-9C8F-FF3E3C8340F4}"/>
            </a:ext>
          </a:extLst>
        </xdr:cNvPr>
        <xdr:cNvSpPr txBox="1"/>
      </xdr:nvSpPr>
      <xdr:spPr>
        <a:xfrm>
          <a:off x="9473293" y="1540328"/>
          <a:ext cx="4664528" cy="92256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2">
                  <a:lumMod val="50000"/>
                </a:schemeClr>
              </a:solidFill>
              <a:effectLst/>
              <a:latin typeface="Lucida Bright" panose="02040602050505020304" pitchFamily="18" charset="0"/>
              <a:ea typeface="+mn-ea"/>
              <a:cs typeface="+mn-cs"/>
            </a:rPr>
            <a:t>Step</a:t>
          </a:r>
          <a:r>
            <a:rPr lang="en-US" sz="2000" b="1" baseline="0">
              <a:solidFill>
                <a:schemeClr val="tx2">
                  <a:lumMod val="50000"/>
                </a:schemeClr>
              </a:solidFill>
              <a:effectLst/>
              <a:latin typeface="Lucida Bright" panose="02040602050505020304" pitchFamily="18" charset="0"/>
              <a:ea typeface="+mn-ea"/>
              <a:cs typeface="+mn-cs"/>
            </a:rPr>
            <a:t> 1: </a:t>
          </a:r>
          <a:r>
            <a:rPr lang="en-US" sz="2000">
              <a:solidFill>
                <a:schemeClr val="dk1"/>
              </a:solidFill>
              <a:effectLst/>
              <a:latin typeface="Lucida Bright" panose="02040602050505020304" pitchFamily="18" charset="0"/>
              <a:ea typeface="+mn-ea"/>
              <a:cs typeface="+mn-cs"/>
            </a:rPr>
            <a:t>Calculate the mean:</a:t>
          </a:r>
        </a:p>
        <a:p>
          <a:r>
            <a:rPr lang="el-GR" sz="2000">
              <a:solidFill>
                <a:schemeClr val="dk1"/>
              </a:solidFill>
              <a:effectLst/>
              <a:latin typeface="Times New Roman" panose="02020603050405020304" pitchFamily="18" charset="0"/>
              <a:ea typeface="+mn-ea"/>
              <a:cs typeface="Times New Roman" panose="02020603050405020304" pitchFamily="18" charset="0"/>
            </a:rPr>
            <a:t>μ</a:t>
          </a:r>
          <a:r>
            <a:rPr lang="en-US" sz="2000">
              <a:solidFill>
                <a:schemeClr val="dk1"/>
              </a:solidFill>
              <a:effectLst/>
              <a:latin typeface="Lucida Bright" panose="02040602050505020304" pitchFamily="18" charset="0"/>
              <a:ea typeface="+mn-ea"/>
              <a:cs typeface="Times New Roman" panose="02020603050405020304" pitchFamily="18" charset="0"/>
            </a:rPr>
            <a:t> = n * </a:t>
          </a:r>
          <a:r>
            <a:rPr lang="el-GR" sz="2000">
              <a:solidFill>
                <a:schemeClr val="dk1"/>
              </a:solidFill>
              <a:effectLst/>
              <a:latin typeface="Calibri" panose="020F0502020204030204" pitchFamily="34" charset="0"/>
              <a:ea typeface="+mn-ea"/>
              <a:cs typeface="Calibri" panose="020F0502020204030204" pitchFamily="34" charset="0"/>
            </a:rPr>
            <a:t>π</a:t>
          </a:r>
          <a:r>
            <a:rPr lang="en-US" sz="2000">
              <a:solidFill>
                <a:schemeClr val="dk1"/>
              </a:solidFill>
              <a:effectLst/>
              <a:latin typeface="Lucida Bright" panose="02040602050505020304" pitchFamily="18" charset="0"/>
              <a:ea typeface="+mn-ea"/>
              <a:cs typeface="Calibri" panose="020F0502020204030204" pitchFamily="34" charset="0"/>
            </a:rPr>
            <a:t> = 30 * 0.01 = 0.30</a:t>
          </a:r>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9</xdr:col>
      <xdr:colOff>386444</xdr:colOff>
      <xdr:row>18</xdr:row>
      <xdr:rowOff>359227</xdr:rowOff>
    </xdr:from>
    <xdr:to>
      <xdr:col>15</xdr:col>
      <xdr:colOff>342900</xdr:colOff>
      <xdr:row>23</xdr:row>
      <xdr:rowOff>244928</xdr:rowOff>
    </xdr:to>
    <xdr:sp macro="" textlink="">
      <xdr:nvSpPr>
        <xdr:cNvPr id="9" name="TextBox 8">
          <a:extLst>
            <a:ext uri="{FF2B5EF4-FFF2-40B4-BE49-F238E27FC236}">
              <a16:creationId xmlns:a16="http://schemas.microsoft.com/office/drawing/2014/main" id="{7626966A-CA67-4F0E-B7C1-EB88D772F608}"/>
            </a:ext>
          </a:extLst>
        </xdr:cNvPr>
        <xdr:cNvSpPr txBox="1"/>
      </xdr:nvSpPr>
      <xdr:spPr>
        <a:xfrm>
          <a:off x="9476015" y="4169227"/>
          <a:ext cx="4664528" cy="13824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2">
                  <a:lumMod val="50000"/>
                </a:schemeClr>
              </a:solidFill>
              <a:effectLst/>
              <a:latin typeface="Lucida Bright" panose="02040602050505020304" pitchFamily="18" charset="0"/>
              <a:ea typeface="+mn-ea"/>
              <a:cs typeface="+mn-cs"/>
            </a:rPr>
            <a:t>Step 3: </a:t>
          </a:r>
          <a:r>
            <a:rPr lang="en-US" sz="2000">
              <a:solidFill>
                <a:schemeClr val="dk1"/>
              </a:solidFill>
              <a:effectLst/>
              <a:latin typeface="Lucida Bright" panose="02040602050505020304" pitchFamily="18" charset="0"/>
              <a:ea typeface="+mn-ea"/>
              <a:cs typeface="+mn-cs"/>
            </a:rPr>
            <a:t>Calculate the probability</a:t>
          </a:r>
          <a:r>
            <a:rPr lang="en-US" sz="2000" baseline="0">
              <a:solidFill>
                <a:schemeClr val="dk1"/>
              </a:solidFill>
              <a:effectLst/>
              <a:latin typeface="Lucida Bright" panose="02040602050505020304" pitchFamily="18" charset="0"/>
              <a:ea typeface="+mn-ea"/>
              <a:cs typeface="+mn-cs"/>
            </a:rPr>
            <a:t> of at least 1 hurricane (or more than zero)</a:t>
          </a:r>
        </a:p>
        <a:p>
          <a:endParaRPr lang="en-US" sz="2000" baseline="0">
            <a:solidFill>
              <a:schemeClr val="dk1"/>
            </a:solidFill>
            <a:effectLst/>
            <a:latin typeface="Lucida Bright" panose="02040602050505020304" pitchFamily="18" charset="0"/>
            <a:ea typeface="+mn-ea"/>
            <a:cs typeface="+mn-cs"/>
          </a:endParaRPr>
        </a:p>
      </xdr:txBody>
    </xdr:sp>
    <xdr:clientData/>
  </xdr:twoCellAnchor>
  <xdr:twoCellAnchor>
    <xdr:from>
      <xdr:col>9</xdr:col>
      <xdr:colOff>381001</xdr:colOff>
      <xdr:row>12</xdr:row>
      <xdr:rowOff>326569</xdr:rowOff>
    </xdr:from>
    <xdr:to>
      <xdr:col>15</xdr:col>
      <xdr:colOff>337457</xdr:colOff>
      <xdr:row>18</xdr:row>
      <xdr:rowOff>204106</xdr:rowOff>
    </xdr:to>
    <xdr:sp macro="" textlink="">
      <xdr:nvSpPr>
        <xdr:cNvPr id="11" name="TextBox 10">
          <a:extLst>
            <a:ext uri="{FF2B5EF4-FFF2-40B4-BE49-F238E27FC236}">
              <a16:creationId xmlns:a16="http://schemas.microsoft.com/office/drawing/2014/main" id="{3329F4E2-8B49-4613-9718-7041FE22176E}"/>
            </a:ext>
          </a:extLst>
        </xdr:cNvPr>
        <xdr:cNvSpPr txBox="1"/>
      </xdr:nvSpPr>
      <xdr:spPr>
        <a:xfrm>
          <a:off x="9470572" y="2612569"/>
          <a:ext cx="4664528" cy="140153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2">
                  <a:lumMod val="50000"/>
                </a:schemeClr>
              </a:solidFill>
              <a:effectLst/>
              <a:latin typeface="Lucida Bright" panose="02040602050505020304" pitchFamily="18" charset="0"/>
              <a:ea typeface="+mn-ea"/>
              <a:cs typeface="+mn-cs"/>
            </a:rPr>
            <a:t>Step 2: </a:t>
          </a:r>
          <a:r>
            <a:rPr lang="en-US" sz="2000">
              <a:solidFill>
                <a:schemeClr val="dk1"/>
              </a:solidFill>
              <a:effectLst/>
              <a:latin typeface="Lucida Bright" panose="02040602050505020304" pitchFamily="18" charset="0"/>
              <a:ea typeface="+mn-ea"/>
              <a:cs typeface="+mn-cs"/>
            </a:rPr>
            <a:t>Calculate the Probability</a:t>
          </a:r>
          <a:r>
            <a:rPr lang="en-US" sz="2000" baseline="0">
              <a:solidFill>
                <a:schemeClr val="dk1"/>
              </a:solidFill>
              <a:effectLst/>
              <a:latin typeface="Lucida Bright" panose="02040602050505020304" pitchFamily="18" charset="0"/>
              <a:ea typeface="+mn-ea"/>
              <a:cs typeface="+mn-cs"/>
            </a:rPr>
            <a:t> of zero hurricanes:</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POISSON.DIST (0,0.3,0)</a:t>
          </a:r>
          <a:endParaRPr lang="en-US" sz="2000">
            <a:solidFill>
              <a:schemeClr val="dk1"/>
            </a:solidFill>
            <a:effectLst/>
            <a:latin typeface="Lucida Bright" panose="02040602050505020304" pitchFamily="18" charset="0"/>
            <a:ea typeface="+mn-ea"/>
            <a:cs typeface="+mn-cs"/>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2</xdr:col>
      <xdr:colOff>1052104</xdr:colOff>
      <xdr:row>1</xdr:row>
      <xdr:rowOff>119743</xdr:rowOff>
    </xdr:from>
    <xdr:to>
      <xdr:col>7</xdr:col>
      <xdr:colOff>1211035</xdr:colOff>
      <xdr:row>6</xdr:row>
      <xdr:rowOff>18143</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2290354" y="310243"/>
          <a:ext cx="5166360"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9</a:t>
          </a:r>
          <a:r>
            <a:rPr lang="en-US" sz="3200" b="1" baseline="0">
              <a:solidFill>
                <a:schemeClr val="accent3">
                  <a:lumMod val="50000"/>
                </a:schemeClr>
              </a:solidFill>
              <a:latin typeface="Lucida Bright" panose="02040602050505020304" pitchFamily="18" charset="0"/>
            </a:rPr>
            <a:t> </a:t>
          </a:r>
          <a:r>
            <a:rPr lang="en-US" sz="3200" b="0">
              <a:solidFill>
                <a:schemeClr val="accent3">
                  <a:lumMod val="50000"/>
                </a:schemeClr>
              </a:solidFill>
              <a:latin typeface="Lucida Bright" panose="02040602050505020304" pitchFamily="18" charset="0"/>
            </a:rPr>
            <a:t>  </a:t>
          </a:r>
        </a:p>
      </xdr:txBody>
    </xdr:sp>
    <xdr:clientData/>
  </xdr:twoCellAnchor>
  <xdr:twoCellAnchor>
    <xdr:from>
      <xdr:col>0</xdr:col>
      <xdr:colOff>279764</xdr:colOff>
      <xdr:row>1</xdr:row>
      <xdr:rowOff>38645</xdr:rowOff>
    </xdr:from>
    <xdr:to>
      <xdr:col>2</xdr:col>
      <xdr:colOff>226968</xdr:colOff>
      <xdr:row>6</xdr:row>
      <xdr:rowOff>141516</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79764" y="229145"/>
          <a:ext cx="1185454"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122464</xdr:colOff>
      <xdr:row>6</xdr:row>
      <xdr:rowOff>121013</xdr:rowOff>
    </xdr:from>
    <xdr:to>
      <xdr:col>9</xdr:col>
      <xdr:colOff>122464</xdr:colOff>
      <xdr:row>52</xdr:row>
      <xdr:rowOff>60053</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H="1">
          <a:off x="9212035" y="1264013"/>
          <a:ext cx="0" cy="11464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326571</xdr:colOff>
      <xdr:row>9</xdr:row>
      <xdr:rowOff>54429</xdr:rowOff>
    </xdr:from>
    <xdr:to>
      <xdr:col>8</xdr:col>
      <xdr:colOff>748393</xdr:colOff>
      <xdr:row>27</xdr:row>
      <xdr:rowOff>43543</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26571" y="1719943"/>
          <a:ext cx="8651422" cy="47461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effectLst/>
              <a:latin typeface="Lucida Bright" panose="02040602050505020304" pitchFamily="18" charset="0"/>
              <a:ea typeface="+mn-ea"/>
              <a:cs typeface="+mn-cs"/>
            </a:rPr>
            <a:t>Lund 186</a:t>
          </a:r>
        </a:p>
        <a:p>
          <a:r>
            <a:rPr lang="en-US" sz="2400">
              <a:solidFill>
                <a:schemeClr val="dk1"/>
              </a:solidFill>
              <a:effectLst/>
              <a:latin typeface="Lucida Bright" panose="02040602050505020304" pitchFamily="18" charset="0"/>
              <a:ea typeface="+mn-ea"/>
              <a:cs typeface="+mn-cs"/>
            </a:rPr>
            <a:t>CIC underwrites insurance for beach front properties.</a:t>
          </a:r>
          <a:r>
            <a:rPr lang="en-US" sz="2400" baseline="0">
              <a:solidFill>
                <a:schemeClr val="dk1"/>
              </a:solidFill>
              <a:effectLst/>
              <a:latin typeface="Lucida Bright" panose="02040602050505020304" pitchFamily="18" charset="0"/>
              <a:ea typeface="+mn-ea"/>
              <a:cs typeface="+mn-cs"/>
            </a:rPr>
            <a:t> It uses the estimate that the probability of a hurricane in any one year is </a:t>
          </a:r>
          <a:r>
            <a:rPr lang="en-US" sz="2400" b="1" baseline="0">
              <a:solidFill>
                <a:srgbClr val="C00000"/>
              </a:solidFill>
              <a:effectLst/>
              <a:latin typeface="Lucida Bright" panose="02040602050505020304" pitchFamily="18" charset="0"/>
              <a:ea typeface="+mn-ea"/>
              <a:cs typeface="+mn-cs"/>
            </a:rPr>
            <a:t>0.01</a:t>
          </a:r>
          <a:r>
            <a:rPr lang="en-US" sz="2400" baseline="0">
              <a:solidFill>
                <a:schemeClr val="dk1"/>
              </a:solidFill>
              <a:effectLst/>
              <a:latin typeface="Lucida Bright" panose="02040602050505020304" pitchFamily="18" charset="0"/>
              <a:ea typeface="+mn-ea"/>
              <a:cs typeface="+mn-cs"/>
            </a:rPr>
            <a:t>.</a:t>
          </a:r>
        </a:p>
        <a:p>
          <a:endParaRPr lang="en-US" sz="2400" baseline="0">
            <a:solidFill>
              <a:schemeClr val="dk1"/>
            </a:solidFill>
            <a:effectLst/>
            <a:latin typeface="Lucida Bright" panose="02040602050505020304" pitchFamily="18" charset="0"/>
            <a:ea typeface="+mn-ea"/>
            <a:cs typeface="+mn-cs"/>
          </a:endParaRPr>
        </a:p>
        <a:p>
          <a:r>
            <a:rPr lang="en-US" sz="2400" baseline="0">
              <a:solidFill>
                <a:schemeClr val="dk1"/>
              </a:solidFill>
              <a:effectLst/>
              <a:latin typeface="Lucida Bright" panose="02040602050505020304" pitchFamily="18" charset="0"/>
              <a:ea typeface="+mn-ea"/>
              <a:cs typeface="+mn-cs"/>
            </a:rPr>
            <a:t>If a homeowner takes a </a:t>
          </a:r>
          <a:r>
            <a:rPr lang="en-US" sz="2400" b="1" baseline="0">
              <a:solidFill>
                <a:srgbClr val="C00000"/>
              </a:solidFill>
              <a:effectLst/>
              <a:latin typeface="Lucida Bright" panose="02040602050505020304" pitchFamily="18" charset="0"/>
              <a:ea typeface="+mn-ea"/>
              <a:cs typeface="+mn-cs"/>
            </a:rPr>
            <a:t>30</a:t>
          </a:r>
          <a:r>
            <a:rPr lang="en-US" sz="2400" baseline="0">
              <a:solidFill>
                <a:schemeClr val="dk1"/>
              </a:solidFill>
              <a:effectLst/>
              <a:latin typeface="Lucida Bright" panose="02040602050505020304" pitchFamily="18" charset="0"/>
              <a:ea typeface="+mn-ea"/>
              <a:cs typeface="+mn-cs"/>
            </a:rPr>
            <a:t>-year mortgage on a recently purchased property, what is the likehood (probability) that the owner will experience </a:t>
          </a:r>
          <a:r>
            <a:rPr lang="en-US" sz="2400" b="1" baseline="0">
              <a:solidFill>
                <a:srgbClr val="C00000"/>
              </a:solidFill>
              <a:effectLst/>
              <a:latin typeface="Lucida Bright" panose="02040602050505020304" pitchFamily="18" charset="0"/>
              <a:ea typeface="+mn-ea"/>
              <a:cs typeface="+mn-cs"/>
            </a:rPr>
            <a:t>at least one </a:t>
          </a:r>
          <a:r>
            <a:rPr lang="en-US" sz="2400" baseline="0">
              <a:solidFill>
                <a:schemeClr val="dk1"/>
              </a:solidFill>
              <a:effectLst/>
              <a:latin typeface="Lucida Bright" panose="02040602050505020304" pitchFamily="18" charset="0"/>
              <a:ea typeface="+mn-ea"/>
              <a:cs typeface="+mn-cs"/>
            </a:rPr>
            <a:t>hurricane during the mortgage period?</a:t>
          </a:r>
        </a:p>
        <a:p>
          <a:endParaRPr lang="en-US" sz="2400" baseline="0">
            <a:solidFill>
              <a:schemeClr val="dk1"/>
            </a:solidFill>
            <a:effectLst/>
            <a:latin typeface="Lucida Bright" panose="02040602050505020304" pitchFamily="18" charset="0"/>
            <a:ea typeface="+mn-ea"/>
            <a:cs typeface="+mn-cs"/>
          </a:endParaRPr>
        </a:p>
        <a:p>
          <a:r>
            <a:rPr lang="en-US" sz="2400" b="1" baseline="0">
              <a:solidFill>
                <a:srgbClr val="002060"/>
              </a:solidFill>
              <a:effectLst/>
              <a:latin typeface="Lucida Bright" panose="02040602050505020304" pitchFamily="18" charset="0"/>
              <a:ea typeface="+mn-ea"/>
              <a:cs typeface="+mn-cs"/>
            </a:rPr>
            <a:t>Poisson Distribution</a:t>
          </a:r>
          <a:endParaRPr lang="en-US" sz="2400" b="1">
            <a:solidFill>
              <a:srgbClr val="002060"/>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9</xdr:col>
      <xdr:colOff>639537</xdr:colOff>
      <xdr:row>3</xdr:row>
      <xdr:rowOff>0</xdr:rowOff>
    </xdr:from>
    <xdr:to>
      <xdr:col>13</xdr:col>
      <xdr:colOff>634728</xdr:colOff>
      <xdr:row>7</xdr:row>
      <xdr:rowOff>27215</xdr:rowOff>
    </xdr:to>
    <xdr:sp macro="" textlink="">
      <xdr:nvSpPr>
        <xdr:cNvPr id="11" name="Rounded Rectangle 10">
          <a:extLst>
            <a:ext uri="{FF2B5EF4-FFF2-40B4-BE49-F238E27FC236}">
              <a16:creationId xmlns:a16="http://schemas.microsoft.com/office/drawing/2014/main" id="{00000000-0008-0000-0A00-00000B000000}"/>
            </a:ext>
          </a:extLst>
        </xdr:cNvPr>
        <xdr:cNvSpPr/>
      </xdr:nvSpPr>
      <xdr:spPr>
        <a:xfrm>
          <a:off x="9729108" y="571500"/>
          <a:ext cx="3573870" cy="789215"/>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15</xdr:col>
      <xdr:colOff>217714</xdr:colOff>
      <xdr:row>2</xdr:row>
      <xdr:rowOff>136071</xdr:rowOff>
    </xdr:from>
    <xdr:to>
      <xdr:col>17</xdr:col>
      <xdr:colOff>425903</xdr:colOff>
      <xdr:row>6</xdr:row>
      <xdr:rowOff>190046</xdr:rowOff>
    </xdr:to>
    <xdr:sp macro="" textlink="">
      <xdr:nvSpPr>
        <xdr:cNvPr id="9" name="Rounded Rectangle 6">
          <a:hlinkClick xmlns:r="http://schemas.openxmlformats.org/officeDocument/2006/relationships" r:id="rId2"/>
          <a:extLst>
            <a:ext uri="{FF2B5EF4-FFF2-40B4-BE49-F238E27FC236}">
              <a16:creationId xmlns:a16="http://schemas.microsoft.com/office/drawing/2014/main" id="{50B8012B-0767-45D2-953B-A357C3F444F2}"/>
            </a:ext>
          </a:extLst>
        </xdr:cNvPr>
        <xdr:cNvSpPr/>
      </xdr:nvSpPr>
      <xdr:spPr>
        <a:xfrm>
          <a:off x="14015357" y="517071"/>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3</xdr:col>
      <xdr:colOff>47625</xdr:colOff>
      <xdr:row>7</xdr:row>
      <xdr:rowOff>73480</xdr:rowOff>
    </xdr:to>
    <xdr:sp macro="" textlink="">
      <xdr:nvSpPr>
        <xdr:cNvPr id="2" name="Left Arrow 3">
          <a:hlinkClick xmlns:r="http://schemas.openxmlformats.org/officeDocument/2006/relationships" r:id="rId1"/>
          <a:extLst>
            <a:ext uri="{FF2B5EF4-FFF2-40B4-BE49-F238E27FC236}">
              <a16:creationId xmlns:a16="http://schemas.microsoft.com/office/drawing/2014/main" id="{9568B220-7B12-48FB-95BA-9AB629580AD8}"/>
            </a:ext>
          </a:extLst>
        </xdr:cNvPr>
        <xdr:cNvSpPr/>
      </xdr:nvSpPr>
      <xdr:spPr>
        <a:xfrm>
          <a:off x="916579" y="351609"/>
          <a:ext cx="1588496"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342446</xdr:colOff>
      <xdr:row>5</xdr:row>
      <xdr:rowOff>153670</xdr:rowOff>
    </xdr:from>
    <xdr:to>
      <xdr:col>15</xdr:col>
      <xdr:colOff>342446</xdr:colOff>
      <xdr:row>50</xdr:row>
      <xdr:rowOff>92710</xdr:rowOff>
    </xdr:to>
    <xdr:cxnSp macro="">
      <xdr:nvCxnSpPr>
        <xdr:cNvPr id="3" name="Straight Connector 2">
          <a:extLst>
            <a:ext uri="{FF2B5EF4-FFF2-40B4-BE49-F238E27FC236}">
              <a16:creationId xmlns:a16="http://schemas.microsoft.com/office/drawing/2014/main" id="{E3EDF5B7-C9A3-46AE-9116-925A83598B62}"/>
            </a:ext>
          </a:extLst>
        </xdr:cNvPr>
        <xdr:cNvCxnSpPr/>
      </xdr:nvCxnSpPr>
      <xdr:spPr>
        <a:xfrm flipH="1">
          <a:off x="14629946" y="1106170"/>
          <a:ext cx="0" cy="112193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244929</xdr:colOff>
      <xdr:row>8</xdr:row>
      <xdr:rowOff>136070</xdr:rowOff>
    </xdr:from>
    <xdr:to>
      <xdr:col>8</xdr:col>
      <xdr:colOff>408214</xdr:colOff>
      <xdr:row>17</xdr:row>
      <xdr:rowOff>54429</xdr:rowOff>
    </xdr:to>
    <xdr:sp macro="" textlink="">
      <xdr:nvSpPr>
        <xdr:cNvPr id="4" name="TextBox 3">
          <a:extLst>
            <a:ext uri="{FF2B5EF4-FFF2-40B4-BE49-F238E27FC236}">
              <a16:creationId xmlns:a16="http://schemas.microsoft.com/office/drawing/2014/main" id="{DD4F6DEB-32CB-49FF-85D2-09293C08BD76}"/>
            </a:ext>
          </a:extLst>
        </xdr:cNvPr>
        <xdr:cNvSpPr txBox="1"/>
      </xdr:nvSpPr>
      <xdr:spPr>
        <a:xfrm>
          <a:off x="857250" y="1660070"/>
          <a:ext cx="8626928" cy="16328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1"/>
              </a:solidFill>
              <a:latin typeface="Lucida Bright" panose="02040602050505020304" pitchFamily="18" charset="0"/>
            </a:rPr>
            <a:t>Lund 170</a:t>
          </a:r>
        </a:p>
        <a:p>
          <a:r>
            <a:rPr lang="en-US" sz="2400" b="0" baseline="0">
              <a:solidFill>
                <a:schemeClr val="bg2">
                  <a:lumMod val="10000"/>
                </a:schemeClr>
              </a:solidFill>
              <a:latin typeface="Lucida Bright" panose="02040602050505020304" pitchFamily="18" charset="0"/>
            </a:rPr>
            <a:t>A car dealer has developed the following probability distribution for the number of cars he expects to sell on a particular Saturday:</a:t>
          </a:r>
        </a:p>
      </xdr:txBody>
    </xdr:sp>
    <xdr:clientData/>
  </xdr:twoCellAnchor>
  <xdr:twoCellAnchor>
    <xdr:from>
      <xdr:col>3</xdr:col>
      <xdr:colOff>462644</xdr:colOff>
      <xdr:row>1</xdr:row>
      <xdr:rowOff>122465</xdr:rowOff>
    </xdr:from>
    <xdr:to>
      <xdr:col>8</xdr:col>
      <xdr:colOff>299358</xdr:colOff>
      <xdr:row>7</xdr:row>
      <xdr:rowOff>31751</xdr:rowOff>
    </xdr:to>
    <xdr:sp macro="" textlink="">
      <xdr:nvSpPr>
        <xdr:cNvPr id="5" name="Rounded Rectangle 1">
          <a:extLst>
            <a:ext uri="{FF2B5EF4-FFF2-40B4-BE49-F238E27FC236}">
              <a16:creationId xmlns:a16="http://schemas.microsoft.com/office/drawing/2014/main" id="{A6B1221F-2772-4CFF-925D-82C006DD14D9}"/>
            </a:ext>
          </a:extLst>
        </xdr:cNvPr>
        <xdr:cNvSpPr/>
      </xdr:nvSpPr>
      <xdr:spPr>
        <a:xfrm>
          <a:off x="2920094" y="312965"/>
          <a:ext cx="5704114" cy="10522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9</xdr:col>
      <xdr:colOff>662215</xdr:colOff>
      <xdr:row>2</xdr:row>
      <xdr:rowOff>2268</xdr:rowOff>
    </xdr:from>
    <xdr:to>
      <xdr:col>12</xdr:col>
      <xdr:colOff>1097371</xdr:colOff>
      <xdr:row>6</xdr:row>
      <xdr:rowOff>97518</xdr:rowOff>
    </xdr:to>
    <xdr:sp macro="" textlink="">
      <xdr:nvSpPr>
        <xdr:cNvPr id="6" name="Rounded Rectangle 10">
          <a:extLst>
            <a:ext uri="{FF2B5EF4-FFF2-40B4-BE49-F238E27FC236}">
              <a16:creationId xmlns:a16="http://schemas.microsoft.com/office/drawing/2014/main" id="{B6C28F14-693B-4B3C-998F-D1BB19A4DEC0}"/>
            </a:ext>
          </a:extLst>
        </xdr:cNvPr>
        <xdr:cNvSpPr/>
      </xdr:nvSpPr>
      <xdr:spPr>
        <a:xfrm>
          <a:off x="9310915" y="383268"/>
          <a:ext cx="3578406" cy="85725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3</xdr:col>
      <xdr:colOff>299357</xdr:colOff>
      <xdr:row>30</xdr:row>
      <xdr:rowOff>285751</xdr:rowOff>
    </xdr:from>
    <xdr:to>
      <xdr:col>7</xdr:col>
      <xdr:colOff>1496786</xdr:colOff>
      <xdr:row>33</xdr:row>
      <xdr:rowOff>204108</xdr:rowOff>
    </xdr:to>
    <xdr:sp macro="" textlink="">
      <xdr:nvSpPr>
        <xdr:cNvPr id="7" name="TextBox 6">
          <a:extLst>
            <a:ext uri="{FF2B5EF4-FFF2-40B4-BE49-F238E27FC236}">
              <a16:creationId xmlns:a16="http://schemas.microsoft.com/office/drawing/2014/main" id="{E18DD08F-54A7-4187-86BA-ED8C58DB855A}"/>
            </a:ext>
          </a:extLst>
        </xdr:cNvPr>
        <xdr:cNvSpPr txBox="1"/>
      </xdr:nvSpPr>
      <xdr:spPr>
        <a:xfrm>
          <a:off x="2762250" y="8177894"/>
          <a:ext cx="6300107" cy="7892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What is the variance of the </a:t>
          </a:r>
          <a:r>
            <a:rPr lang="el-GR" sz="2400" b="0" baseline="0">
              <a:solidFill>
                <a:schemeClr val="bg2">
                  <a:lumMod val="10000"/>
                </a:schemeClr>
              </a:solidFill>
              <a:latin typeface="Calibri" panose="020F0502020204030204" pitchFamily="34" charset="0"/>
              <a:cs typeface="Calibri" panose="020F0502020204030204" pitchFamily="34" charset="0"/>
            </a:rPr>
            <a:t>μ</a:t>
          </a:r>
          <a:r>
            <a:rPr lang="en-US" sz="2400" b="0" baseline="0">
              <a:solidFill>
                <a:schemeClr val="bg2">
                  <a:lumMod val="10000"/>
                </a:schemeClr>
              </a:solidFill>
              <a:latin typeface="Lucida Bright" panose="02040602050505020304" pitchFamily="18" charset="0"/>
            </a:rPr>
            <a:t> distribution?</a:t>
          </a:r>
        </a:p>
      </xdr:txBody>
    </xdr:sp>
    <xdr:clientData/>
  </xdr:twoCellAnchor>
  <xdr:twoCellAnchor>
    <xdr:from>
      <xdr:col>4</xdr:col>
      <xdr:colOff>163286</xdr:colOff>
      <xdr:row>20</xdr:row>
      <xdr:rowOff>176893</xdr:rowOff>
    </xdr:from>
    <xdr:to>
      <xdr:col>5</xdr:col>
      <xdr:colOff>1714502</xdr:colOff>
      <xdr:row>22</xdr:row>
      <xdr:rowOff>108857</xdr:rowOff>
    </xdr:to>
    <xdr:sp macro="" textlink="">
      <xdr:nvSpPr>
        <xdr:cNvPr id="9" name="Right Brace 8">
          <a:extLst>
            <a:ext uri="{FF2B5EF4-FFF2-40B4-BE49-F238E27FC236}">
              <a16:creationId xmlns:a16="http://schemas.microsoft.com/office/drawing/2014/main" id="{439838B9-1339-417F-99C8-4C9506B5AA66}"/>
            </a:ext>
          </a:extLst>
        </xdr:cNvPr>
        <xdr:cNvSpPr/>
      </xdr:nvSpPr>
      <xdr:spPr>
        <a:xfrm rot="16200000">
          <a:off x="4810126" y="2524124"/>
          <a:ext cx="312964" cy="32385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381001</xdr:colOff>
      <xdr:row>18</xdr:row>
      <xdr:rowOff>54429</xdr:rowOff>
    </xdr:from>
    <xdr:to>
      <xdr:col>5</xdr:col>
      <xdr:colOff>1687286</xdr:colOff>
      <xdr:row>21</xdr:row>
      <xdr:rowOff>0</xdr:rowOff>
    </xdr:to>
    <xdr:sp macro="" textlink="">
      <xdr:nvSpPr>
        <xdr:cNvPr id="14" name="TextBox 13">
          <a:extLst>
            <a:ext uri="{FF2B5EF4-FFF2-40B4-BE49-F238E27FC236}">
              <a16:creationId xmlns:a16="http://schemas.microsoft.com/office/drawing/2014/main" id="{D98566DF-B1AF-468E-B7CB-94F4E86F146F}"/>
            </a:ext>
          </a:extLst>
        </xdr:cNvPr>
        <xdr:cNvSpPr txBox="1"/>
      </xdr:nvSpPr>
      <xdr:spPr>
        <a:xfrm>
          <a:off x="3565072" y="3483429"/>
          <a:ext cx="2993571" cy="517071"/>
        </a:xfrm>
        <a:prstGeom prst="rect">
          <a:avLst/>
        </a:prstGeom>
        <a:solidFill>
          <a:schemeClr val="accent3">
            <a:lumMod val="20000"/>
            <a:lumOff val="80000"/>
          </a:schemeClr>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2400" b="0" baseline="0">
              <a:solidFill>
                <a:schemeClr val="bg2">
                  <a:lumMod val="10000"/>
                </a:schemeClr>
              </a:solidFill>
              <a:latin typeface="Lucida Bright" panose="02040602050505020304" pitchFamily="18" charset="0"/>
            </a:rPr>
            <a:t>given</a:t>
          </a:r>
        </a:p>
      </xdr:txBody>
    </xdr:sp>
    <xdr:clientData/>
  </xdr:twoCellAnchor>
  <xdr:twoCellAnchor>
    <xdr:from>
      <xdr:col>2</xdr:col>
      <xdr:colOff>1072242</xdr:colOff>
      <xdr:row>35</xdr:row>
      <xdr:rowOff>100693</xdr:rowOff>
    </xdr:from>
    <xdr:to>
      <xdr:col>4</xdr:col>
      <xdr:colOff>1654627</xdr:colOff>
      <xdr:row>37</xdr:row>
      <xdr:rowOff>182336</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56B4E2C8-0A6E-4E27-925C-8763298173FD}"/>
                </a:ext>
              </a:extLst>
            </xdr:cNvPr>
            <xdr:cNvSpPr txBox="1"/>
          </xdr:nvSpPr>
          <xdr:spPr>
            <a:xfrm>
              <a:off x="2334985" y="9364436"/>
              <a:ext cx="2574471" cy="800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 Variance = </a:t>
              </a:r>
              <a14:m>
                <m:oMath xmlns:m="http://schemas.openxmlformats.org/officeDocument/2006/math">
                  <m:sSup>
                    <m:sSupPr>
                      <m:ctrlPr>
                        <a:rPr lang="en-US" sz="2400" b="0" i="1" baseline="0">
                          <a:solidFill>
                            <a:schemeClr val="bg2">
                              <a:lumMod val="10000"/>
                            </a:schemeClr>
                          </a:solidFill>
                          <a:latin typeface="Cambria Math" panose="02040503050406030204" pitchFamily="18" charset="0"/>
                        </a:rPr>
                      </m:ctrlPr>
                    </m:sSupPr>
                    <m:e>
                      <m:r>
                        <a:rPr lang="en-US" sz="2400" b="0" i="1" baseline="0">
                          <a:solidFill>
                            <a:schemeClr val="bg2">
                              <a:lumMod val="10000"/>
                            </a:schemeClr>
                          </a:solidFill>
                          <a:latin typeface="Cambria Math" panose="02040503050406030204" pitchFamily="18" charset="0"/>
                          <a:ea typeface="Cambria Math" panose="02040503050406030204" pitchFamily="18" charset="0"/>
                        </a:rPr>
                        <m:t>𝜎</m:t>
                      </m:r>
                    </m:e>
                    <m:sup>
                      <m:r>
                        <a:rPr lang="en-US" sz="2400" b="0" i="1" baseline="0">
                          <a:solidFill>
                            <a:schemeClr val="bg2">
                              <a:lumMod val="10000"/>
                            </a:schemeClr>
                          </a:solidFill>
                          <a:latin typeface="Cambria Math" panose="02040503050406030204" pitchFamily="18" charset="0"/>
                        </a:rPr>
                        <m:t>2</m:t>
                      </m:r>
                    </m:sup>
                  </m:sSup>
                </m:oMath>
              </a14:m>
              <a:endParaRPr lang="en-US" sz="2400" b="0" baseline="0">
                <a:solidFill>
                  <a:schemeClr val="bg2">
                    <a:lumMod val="10000"/>
                  </a:schemeClr>
                </a:solidFill>
                <a:latin typeface="Lucida Bright" panose="02040602050505020304" pitchFamily="18" charset="0"/>
              </a:endParaRPr>
            </a:p>
          </xdr:txBody>
        </xdr:sp>
      </mc:Choice>
      <mc:Fallback xmlns="">
        <xdr:sp macro="" textlink="">
          <xdr:nvSpPr>
            <xdr:cNvPr id="10" name="TextBox 9">
              <a:extLst>
                <a:ext uri="{FF2B5EF4-FFF2-40B4-BE49-F238E27FC236}">
                  <a16:creationId xmlns:a16="http://schemas.microsoft.com/office/drawing/2014/main" id="{56B4E2C8-0A6E-4E27-925C-8763298173FD}"/>
                </a:ext>
              </a:extLst>
            </xdr:cNvPr>
            <xdr:cNvSpPr txBox="1"/>
          </xdr:nvSpPr>
          <xdr:spPr>
            <a:xfrm>
              <a:off x="2334985" y="9364436"/>
              <a:ext cx="2574471" cy="800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 Variance = </a:t>
              </a:r>
              <a:r>
                <a:rPr lang="en-US" sz="2400" b="0" i="0" baseline="0">
                  <a:solidFill>
                    <a:schemeClr val="bg2">
                      <a:lumMod val="10000"/>
                    </a:schemeClr>
                  </a:solidFill>
                  <a:latin typeface="Cambria Math" panose="02040503050406030204" pitchFamily="18" charset="0"/>
                  <a:ea typeface="Cambria Math" panose="02040503050406030204" pitchFamily="18" charset="0"/>
                </a:rPr>
                <a:t>𝜎^</a:t>
              </a:r>
              <a:r>
                <a:rPr lang="en-US" sz="2400" b="0" i="0" baseline="0">
                  <a:solidFill>
                    <a:schemeClr val="bg2">
                      <a:lumMod val="10000"/>
                    </a:schemeClr>
                  </a:solidFill>
                  <a:latin typeface="Cambria Math" panose="02040503050406030204" pitchFamily="18" charset="0"/>
                </a:rPr>
                <a:t>2</a:t>
              </a:r>
              <a:endParaRPr lang="en-US" sz="2400" b="0" baseline="0">
                <a:solidFill>
                  <a:schemeClr val="bg2">
                    <a:lumMod val="10000"/>
                  </a:schemeClr>
                </a:solidFill>
                <a:latin typeface="Lucida Bright" panose="02040602050505020304" pitchFamily="18" charset="0"/>
              </a:endParaRPr>
            </a:p>
          </xdr:txBody>
        </xdr:sp>
      </mc:Fallback>
    </mc:AlternateContent>
    <xdr:clientData/>
  </xdr:twoCellAnchor>
  <xdr:twoCellAnchor>
    <xdr:from>
      <xdr:col>8</xdr:col>
      <xdr:colOff>342899</xdr:colOff>
      <xdr:row>40</xdr:row>
      <xdr:rowOff>24493</xdr:rowOff>
    </xdr:from>
    <xdr:to>
      <xdr:col>12</xdr:col>
      <xdr:colOff>702127</xdr:colOff>
      <xdr:row>75</xdr:row>
      <xdr:rowOff>54429</xdr:rowOff>
    </xdr:to>
    <xdr:sp macro="" textlink="">
      <xdr:nvSpPr>
        <xdr:cNvPr id="11" name="TextBox 10">
          <a:extLst>
            <a:ext uri="{FF2B5EF4-FFF2-40B4-BE49-F238E27FC236}">
              <a16:creationId xmlns:a16="http://schemas.microsoft.com/office/drawing/2014/main" id="{C0B3209C-D990-449A-A2AB-128DA59AA900}"/>
            </a:ext>
          </a:extLst>
        </xdr:cNvPr>
        <xdr:cNvSpPr txBox="1"/>
      </xdr:nvSpPr>
      <xdr:spPr>
        <a:xfrm>
          <a:off x="9661070" y="10779579"/>
          <a:ext cx="6433457" cy="6648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Kurtosis: is also a measure of distribution. It has to do with the fatness of the tails of the distribution relative to the tails of normal distribution.</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Remember from the Empirical Rule that a normal distribution has almost all of its observations within three standard deviations of the mean. In contrast, a distribution with high kurtosis has many more extreme observations.</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When you hear the word "kurtosis" think of fat tails and extreme events.</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If you plan to work on Wall Street, you should learn about kurtosis.</a:t>
          </a:r>
        </a:p>
      </xdr:txBody>
    </xdr:sp>
    <xdr:clientData/>
  </xdr:twoCellAnchor>
  <xdr:twoCellAnchor>
    <xdr:from>
      <xdr:col>2</xdr:col>
      <xdr:colOff>898070</xdr:colOff>
      <xdr:row>40</xdr:row>
      <xdr:rowOff>35380</xdr:rowOff>
    </xdr:from>
    <xdr:to>
      <xdr:col>7</xdr:col>
      <xdr:colOff>1273629</xdr:colOff>
      <xdr:row>75</xdr:row>
      <xdr:rowOff>76200</xdr:rowOff>
    </xdr:to>
    <xdr:sp macro="" textlink="">
      <xdr:nvSpPr>
        <xdr:cNvPr id="12" name="TextBox 11">
          <a:extLst>
            <a:ext uri="{FF2B5EF4-FFF2-40B4-BE49-F238E27FC236}">
              <a16:creationId xmlns:a16="http://schemas.microsoft.com/office/drawing/2014/main" id="{25736732-1E9D-46FA-AEAE-C77916A9CF0B}"/>
            </a:ext>
          </a:extLst>
        </xdr:cNvPr>
        <xdr:cNvSpPr txBox="1"/>
      </xdr:nvSpPr>
      <xdr:spPr>
        <a:xfrm>
          <a:off x="2160813" y="10790466"/>
          <a:ext cx="6874330" cy="665933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Skewness: is a measure of distribution.</a:t>
          </a:r>
        </a:p>
        <a:p>
          <a:r>
            <a:rPr lang="en-US" sz="2400" b="0" baseline="0">
              <a:solidFill>
                <a:schemeClr val="bg2">
                  <a:lumMod val="10000"/>
                </a:schemeClr>
              </a:solidFill>
              <a:latin typeface="Lucida Bright" panose="02040602050505020304" pitchFamily="18" charset="0"/>
            </a:rPr>
            <a:t>It occurs where there is a lack of symmetry.</a:t>
          </a:r>
        </a:p>
        <a:p>
          <a:r>
            <a:rPr lang="en-US" sz="2400" b="0" baseline="0">
              <a:solidFill>
                <a:schemeClr val="bg2">
                  <a:lumMod val="10000"/>
                </a:schemeClr>
              </a:solidFill>
              <a:latin typeface="Lucida Bright" panose="02040602050505020304" pitchFamily="18" charset="0"/>
            </a:rPr>
            <a:t>We do not need to measure this value exactly. What we need to know is that:</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1. It is positive when there is a skewness to the right.</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2. It is negative when there is a skewness to the left.</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3. It is approximately zero when there is no skewness.</a:t>
          </a:r>
        </a:p>
        <a:p>
          <a:endParaRPr lang="en-US" sz="2400" b="0" baseline="0">
            <a:solidFill>
              <a:schemeClr val="bg2">
                <a:lumMod val="10000"/>
              </a:schemeClr>
            </a:solidFill>
            <a:latin typeface="Lucida Bright" panose="02040602050505020304" pitchFamily="18" charset="0"/>
          </a:endParaRPr>
        </a:p>
        <a:p>
          <a:r>
            <a:rPr lang="en-US" sz="2400" b="0" baseline="0">
              <a:solidFill>
                <a:schemeClr val="bg2">
                  <a:lumMod val="10000"/>
                </a:schemeClr>
              </a:solidFill>
              <a:latin typeface="Lucida Bright" panose="02040602050505020304" pitchFamily="18" charset="0"/>
            </a:rPr>
            <a:t>4. Its magnitude increases as the degree of skewness increases.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B3F1DD51-0FF7-45B7-88E9-1A29BD082F20}"/>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18</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375557</xdr:colOff>
      <xdr:row>9</xdr:row>
      <xdr:rowOff>146867</xdr:rowOff>
    </xdr:from>
    <xdr:to>
      <xdr:col>7</xdr:col>
      <xdr:colOff>865415</xdr:colOff>
      <xdr:row>24</xdr:row>
      <xdr:rowOff>171451</xdr:rowOff>
    </xdr:to>
    <xdr:sp macro="" textlink="">
      <xdr:nvSpPr>
        <xdr:cNvPr id="3" name="TextBox 2">
          <a:extLst>
            <a:ext uri="{FF2B5EF4-FFF2-40B4-BE49-F238E27FC236}">
              <a16:creationId xmlns:a16="http://schemas.microsoft.com/office/drawing/2014/main" id="{2F266DB1-FA1C-46FB-8024-BAE58E4EC155}"/>
            </a:ext>
          </a:extLst>
        </xdr:cNvPr>
        <xdr:cNvSpPr txBox="1"/>
      </xdr:nvSpPr>
      <xdr:spPr>
        <a:xfrm>
          <a:off x="375557" y="1792787"/>
          <a:ext cx="6768738" cy="29811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Lind 152348</a:t>
          </a:r>
        </a:p>
        <a:p>
          <a:r>
            <a:rPr lang="en-US" sz="2000" baseline="0">
              <a:latin typeface="Lucida Bright" panose="02040602050505020304" pitchFamily="18" charset="0"/>
            </a:rPr>
            <a:t>You plan to choose six of ten recent job applicants to form the nucleus of a new department in your company. If the order in which you choose your candidates is not important, how many different options will you have?</a:t>
          </a:r>
        </a:p>
        <a:p>
          <a:endParaRPr lang="en-US" sz="200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Counting Rules</a:t>
          </a:r>
          <a:endParaRPr lang="en-US" sz="2000" b="1">
            <a:solidFill>
              <a:srgbClr val="002060"/>
            </a:solidFill>
            <a:effectLst/>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50778F8-D421-45AA-877C-E817E39089A7}"/>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A4B2D4C6-76FF-4018-862A-33BAADB3DFA0}"/>
            </a:ext>
          </a:extLst>
        </xdr:cNvPr>
        <xdr:cNvCxnSpPr/>
      </xdr:nvCxnSpPr>
      <xdr:spPr>
        <a:xfrm flipH="1">
          <a:off x="7410450" y="1625782"/>
          <a:ext cx="0" cy="1040892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1171575</xdr:colOff>
      <xdr:row>2</xdr:row>
      <xdr:rowOff>47625</xdr:rowOff>
    </xdr:from>
    <xdr:to>
      <xdr:col>15</xdr:col>
      <xdr:colOff>549728</xdr:colOff>
      <xdr:row>6</xdr:row>
      <xdr:rowOff>112486</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7939300B-84C4-4A26-AD70-1E47FE1CDF1A}"/>
            </a:ext>
          </a:extLst>
        </xdr:cNvPr>
        <xdr:cNvSpPr/>
      </xdr:nvSpPr>
      <xdr:spPr>
        <a:xfrm>
          <a:off x="13230225" y="409575"/>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11</xdr:col>
      <xdr:colOff>142875</xdr:colOff>
      <xdr:row>2</xdr:row>
      <xdr:rowOff>66675</xdr:rowOff>
    </xdr:from>
    <xdr:to>
      <xdr:col>14</xdr:col>
      <xdr:colOff>298993</xdr:colOff>
      <xdr:row>6</xdr:row>
      <xdr:rowOff>36648</xdr:rowOff>
    </xdr:to>
    <xdr:sp macro="" textlink="">
      <xdr:nvSpPr>
        <xdr:cNvPr id="8" name="Rounded Rectangle 6">
          <a:extLst>
            <a:ext uri="{FF2B5EF4-FFF2-40B4-BE49-F238E27FC236}">
              <a16:creationId xmlns:a16="http://schemas.microsoft.com/office/drawing/2014/main" id="{E77F740D-A977-491E-BD05-FD2C24042209}"/>
            </a:ext>
          </a:extLst>
        </xdr:cNvPr>
        <xdr:cNvSpPr/>
      </xdr:nvSpPr>
      <xdr:spPr>
        <a:xfrm>
          <a:off x="9801225" y="428625"/>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3</xdr:col>
      <xdr:colOff>47625</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910229" y="351609"/>
          <a:ext cx="1582146"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641803</xdr:colOff>
      <xdr:row>8</xdr:row>
      <xdr:rowOff>126456</xdr:rowOff>
    </xdr:from>
    <xdr:to>
      <xdr:col>9</xdr:col>
      <xdr:colOff>641803</xdr:colOff>
      <xdr:row>51</xdr:row>
      <xdr:rowOff>65496</xdr:rowOff>
    </xdr:to>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flipH="1">
          <a:off x="9309553" y="1650456"/>
          <a:ext cx="0" cy="912386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585107</xdr:colOff>
      <xdr:row>9</xdr:row>
      <xdr:rowOff>122463</xdr:rowOff>
    </xdr:from>
    <xdr:to>
      <xdr:col>8</xdr:col>
      <xdr:colOff>136071</xdr:colOff>
      <xdr:row>19</xdr:row>
      <xdr:rowOff>81642</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585107" y="1836963"/>
          <a:ext cx="7892143" cy="18641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Lund 170</a:t>
          </a:r>
        </a:p>
        <a:p>
          <a:r>
            <a:rPr lang="en-US" sz="2400" b="0" baseline="0">
              <a:solidFill>
                <a:schemeClr val="bg2">
                  <a:lumMod val="10000"/>
                </a:schemeClr>
              </a:solidFill>
              <a:latin typeface="Lucida Bright" panose="02040602050505020304" pitchFamily="18" charset="0"/>
            </a:rPr>
            <a:t>A car dealer has developed the following probability distribution for the number of cars he expects to sell on a particular Saturday:</a:t>
          </a:r>
        </a:p>
      </xdr:txBody>
    </xdr:sp>
    <xdr:clientData/>
  </xdr:twoCellAnchor>
  <xdr:twoCellAnchor>
    <xdr:from>
      <xdr:col>3</xdr:col>
      <xdr:colOff>462644</xdr:colOff>
      <xdr:row>1</xdr:row>
      <xdr:rowOff>122465</xdr:rowOff>
    </xdr:from>
    <xdr:to>
      <xdr:col>8</xdr:col>
      <xdr:colOff>299358</xdr:colOff>
      <xdr:row>6</xdr:row>
      <xdr:rowOff>122464</xdr:rowOff>
    </xdr:to>
    <xdr:sp macro="" textlink="">
      <xdr:nvSpPr>
        <xdr:cNvPr id="9" name="Rounded Rectangle 1">
          <a:extLst>
            <a:ext uri="{FF2B5EF4-FFF2-40B4-BE49-F238E27FC236}">
              <a16:creationId xmlns:a16="http://schemas.microsoft.com/office/drawing/2014/main" id="{00000000-0008-0000-0B00-000009000000}"/>
            </a:ext>
          </a:extLst>
        </xdr:cNvPr>
        <xdr:cNvSpPr/>
      </xdr:nvSpPr>
      <xdr:spPr>
        <a:xfrm>
          <a:off x="2925537" y="312965"/>
          <a:ext cx="5715000" cy="952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10</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9</xdr:col>
      <xdr:colOff>662214</xdr:colOff>
      <xdr:row>2</xdr:row>
      <xdr:rowOff>2268</xdr:rowOff>
    </xdr:from>
    <xdr:to>
      <xdr:col>14</xdr:col>
      <xdr:colOff>13606</xdr:colOff>
      <xdr:row>6</xdr:row>
      <xdr:rowOff>97518</xdr:rowOff>
    </xdr:to>
    <xdr:sp macro="" textlink="">
      <xdr:nvSpPr>
        <xdr:cNvPr id="11" name="Rounded Rectangle 10">
          <a:extLst>
            <a:ext uri="{FF2B5EF4-FFF2-40B4-BE49-F238E27FC236}">
              <a16:creationId xmlns:a16="http://schemas.microsoft.com/office/drawing/2014/main" id="{00000000-0008-0000-0B00-00000B000000}"/>
            </a:ext>
          </a:extLst>
        </xdr:cNvPr>
        <xdr:cNvSpPr/>
      </xdr:nvSpPr>
      <xdr:spPr>
        <a:xfrm>
          <a:off x="9329964" y="383268"/>
          <a:ext cx="3909785" cy="85725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14</xdr:col>
      <xdr:colOff>625929</xdr:colOff>
      <xdr:row>1</xdr:row>
      <xdr:rowOff>163286</xdr:rowOff>
    </xdr:from>
    <xdr:to>
      <xdr:col>16</xdr:col>
      <xdr:colOff>112939</xdr:colOff>
      <xdr:row>6</xdr:row>
      <xdr:rowOff>26761</xdr:rowOff>
    </xdr:to>
    <xdr:sp macro="" textlink="">
      <xdr:nvSpPr>
        <xdr:cNvPr id="10" name="Rounded Rectangle 6">
          <a:hlinkClick xmlns:r="http://schemas.openxmlformats.org/officeDocument/2006/relationships" r:id="rId2"/>
          <a:extLst>
            <a:ext uri="{FF2B5EF4-FFF2-40B4-BE49-F238E27FC236}">
              <a16:creationId xmlns:a16="http://schemas.microsoft.com/office/drawing/2014/main" id="{99D7239E-417C-45A3-97C3-D0539251A33B}"/>
            </a:ext>
          </a:extLst>
        </xdr:cNvPr>
        <xdr:cNvSpPr/>
      </xdr:nvSpPr>
      <xdr:spPr>
        <a:xfrm>
          <a:off x="13852072" y="353786"/>
          <a:ext cx="1378403" cy="815975"/>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xdr:col>
      <xdr:colOff>108857</xdr:colOff>
      <xdr:row>29</xdr:row>
      <xdr:rowOff>217714</xdr:rowOff>
    </xdr:from>
    <xdr:to>
      <xdr:col>8</xdr:col>
      <xdr:colOff>43543</xdr:colOff>
      <xdr:row>32</xdr:row>
      <xdr:rowOff>136072</xdr:rowOff>
    </xdr:to>
    <xdr:sp macro="" textlink="">
      <xdr:nvSpPr>
        <xdr:cNvPr id="13" name="TextBox 12">
          <a:extLst>
            <a:ext uri="{FF2B5EF4-FFF2-40B4-BE49-F238E27FC236}">
              <a16:creationId xmlns:a16="http://schemas.microsoft.com/office/drawing/2014/main" id="{AF8C4CB2-42B2-48BE-AD06-BD860906B6F9}"/>
            </a:ext>
          </a:extLst>
        </xdr:cNvPr>
        <xdr:cNvSpPr txBox="1"/>
      </xdr:nvSpPr>
      <xdr:spPr>
        <a:xfrm>
          <a:off x="729343" y="7358743"/>
          <a:ext cx="7881257" cy="800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baseline="0">
              <a:solidFill>
                <a:schemeClr val="bg2">
                  <a:lumMod val="10000"/>
                </a:schemeClr>
              </a:solidFill>
              <a:latin typeface="Lucida Bright" panose="02040602050505020304" pitchFamily="18" charset="0"/>
            </a:rPr>
            <a:t>What is the variance of the </a:t>
          </a:r>
          <a:r>
            <a:rPr lang="el-GR" sz="2400" b="0" baseline="0">
              <a:solidFill>
                <a:schemeClr val="bg2">
                  <a:lumMod val="10000"/>
                </a:schemeClr>
              </a:solidFill>
              <a:latin typeface="Calibri" panose="020F0502020204030204" pitchFamily="34" charset="0"/>
              <a:cs typeface="Calibri" panose="020F0502020204030204" pitchFamily="34" charset="0"/>
            </a:rPr>
            <a:t>μ</a:t>
          </a:r>
          <a:r>
            <a:rPr lang="en-US" sz="2400" b="0" baseline="0">
              <a:solidFill>
                <a:schemeClr val="bg2">
                  <a:lumMod val="10000"/>
                </a:schemeClr>
              </a:solidFill>
              <a:latin typeface="Lucida Bright" panose="02040602050505020304" pitchFamily="18" charset="0"/>
            </a:rPr>
            <a:t> distribution?</a:t>
          </a:r>
        </a:p>
      </xdr:txBody>
    </xdr:sp>
    <xdr:clientData/>
  </xdr:twoCellAnchor>
  <xdr:twoCellAnchor>
    <xdr:from>
      <xdr:col>1</xdr:col>
      <xdr:colOff>217714</xdr:colOff>
      <xdr:row>34</xdr:row>
      <xdr:rowOff>130628</xdr:rowOff>
    </xdr:from>
    <xdr:to>
      <xdr:col>8</xdr:col>
      <xdr:colOff>152400</xdr:colOff>
      <xdr:row>37</xdr:row>
      <xdr:rowOff>146957</xdr:rowOff>
    </xdr:to>
    <xdr:sp macro="" textlink="">
      <xdr:nvSpPr>
        <xdr:cNvPr id="12" name="TextBox 11">
          <a:extLst>
            <a:ext uri="{FF2B5EF4-FFF2-40B4-BE49-F238E27FC236}">
              <a16:creationId xmlns:a16="http://schemas.microsoft.com/office/drawing/2014/main" id="{A6C99731-3045-4EA4-ADAF-01F9BA33D936}"/>
            </a:ext>
          </a:extLst>
        </xdr:cNvPr>
        <xdr:cNvSpPr txBox="1"/>
      </xdr:nvSpPr>
      <xdr:spPr>
        <a:xfrm>
          <a:off x="838200" y="8719457"/>
          <a:ext cx="7881257" cy="8001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002060"/>
              </a:solidFill>
              <a:latin typeface="Lucida Bright" panose="02040602050505020304" pitchFamily="18" charset="0"/>
            </a:rPr>
            <a:t>Descriptive Statistics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3FF523F7-8DAE-46AE-A4CE-F1264FAA9883}"/>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Check Problem </a:t>
          </a:r>
          <a:r>
            <a:rPr lang="en-US" sz="3200" b="1">
              <a:solidFill>
                <a:srgbClr val="FF0000"/>
              </a:solidFill>
              <a:latin typeface="Lucida Bright" panose="02040602050505020304" pitchFamily="18" charset="0"/>
            </a:rPr>
            <a:t>18</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D807CEB-3B69-4330-91CB-7AEE14A74ECF}"/>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E16755C8-2463-4AD5-81C0-02E2E07B458B}"/>
            </a:ext>
          </a:extLst>
        </xdr:cNvPr>
        <xdr:cNvCxnSpPr/>
      </xdr:nvCxnSpPr>
      <xdr:spPr>
        <a:xfrm flipH="1">
          <a:off x="7410450" y="1625782"/>
          <a:ext cx="0" cy="106222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223158</xdr:colOff>
      <xdr:row>9</xdr:row>
      <xdr:rowOff>127817</xdr:rowOff>
    </xdr:from>
    <xdr:to>
      <xdr:col>12</xdr:col>
      <xdr:colOff>533400</xdr:colOff>
      <xdr:row>14</xdr:row>
      <xdr:rowOff>85725</xdr:rowOff>
    </xdr:to>
    <xdr:sp macro="" textlink="">
      <xdr:nvSpPr>
        <xdr:cNvPr id="6" name="TextBox 5">
          <a:extLst>
            <a:ext uri="{FF2B5EF4-FFF2-40B4-BE49-F238E27FC236}">
              <a16:creationId xmlns:a16="http://schemas.microsoft.com/office/drawing/2014/main" id="{0608576A-1E4C-4F87-9B65-1A6E52AE8193}"/>
            </a:ext>
          </a:extLst>
        </xdr:cNvPr>
        <xdr:cNvSpPr txBox="1"/>
      </xdr:nvSpPr>
      <xdr:spPr>
        <a:xfrm>
          <a:off x="7557408" y="1756592"/>
          <a:ext cx="3643992" cy="1081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Cambria" panose="02040503050406030204" pitchFamily="18" charset="0"/>
              <a:cs typeface="Calibri" panose="020F0502020204030204" pitchFamily="34" charset="0"/>
            </a:rPr>
            <a:t>Use COMBIN</a:t>
          </a:r>
        </a:p>
      </xdr:txBody>
    </xdr:sp>
    <xdr:clientData/>
  </xdr:twoCellAnchor>
  <xdr:twoCellAnchor>
    <xdr:from>
      <xdr:col>1</xdr:col>
      <xdr:colOff>0</xdr:colOff>
      <xdr:row>10</xdr:row>
      <xdr:rowOff>0</xdr:rowOff>
    </xdr:from>
    <xdr:to>
      <xdr:col>8</xdr:col>
      <xdr:colOff>80283</xdr:colOff>
      <xdr:row>23</xdr:row>
      <xdr:rowOff>167459</xdr:rowOff>
    </xdr:to>
    <xdr:sp macro="" textlink="">
      <xdr:nvSpPr>
        <xdr:cNvPr id="7" name="TextBox 6">
          <a:extLst>
            <a:ext uri="{FF2B5EF4-FFF2-40B4-BE49-F238E27FC236}">
              <a16:creationId xmlns:a16="http://schemas.microsoft.com/office/drawing/2014/main" id="{2A6CE533-529B-483A-8FB7-24783AEADA1D}"/>
            </a:ext>
          </a:extLst>
        </xdr:cNvPr>
        <xdr:cNvSpPr txBox="1"/>
      </xdr:nvSpPr>
      <xdr:spPr>
        <a:xfrm>
          <a:off x="628650" y="1809750"/>
          <a:ext cx="6785883" cy="273920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Lind 152348</a:t>
          </a:r>
        </a:p>
        <a:p>
          <a:r>
            <a:rPr lang="en-US" sz="2000" baseline="0">
              <a:latin typeface="Lucida Bright" panose="02040602050505020304" pitchFamily="18" charset="0"/>
            </a:rPr>
            <a:t>You plan to choose </a:t>
          </a:r>
          <a:r>
            <a:rPr lang="en-US" sz="2000" b="1" baseline="0">
              <a:solidFill>
                <a:srgbClr val="FF0000"/>
              </a:solidFill>
              <a:latin typeface="Lucida Bright" panose="02040602050505020304" pitchFamily="18" charset="0"/>
            </a:rPr>
            <a:t>six</a:t>
          </a:r>
          <a:r>
            <a:rPr lang="en-US" sz="2000" baseline="0">
              <a:latin typeface="Lucida Bright" panose="02040602050505020304" pitchFamily="18" charset="0"/>
            </a:rPr>
            <a:t> of </a:t>
          </a:r>
          <a:r>
            <a:rPr lang="en-US" sz="2000" b="1" baseline="0">
              <a:solidFill>
                <a:srgbClr val="FF0000"/>
              </a:solidFill>
              <a:latin typeface="Lucida Bright" panose="02040602050505020304" pitchFamily="18" charset="0"/>
            </a:rPr>
            <a:t>ten</a:t>
          </a:r>
          <a:r>
            <a:rPr lang="en-US" sz="2000" baseline="0">
              <a:latin typeface="Lucida Bright" panose="02040602050505020304" pitchFamily="18" charset="0"/>
            </a:rPr>
            <a:t> recent job applicants to form the nucleus of a new department in your company. If the order in which you choose your candidates is not important, how many different options will you have?</a:t>
          </a:r>
        </a:p>
        <a:p>
          <a:endParaRPr lang="en-US" sz="2000" baseline="0">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002060"/>
              </a:solidFill>
              <a:effectLst/>
              <a:latin typeface="Lucida Bright" panose="02040602050505020304" pitchFamily="18" charset="0"/>
              <a:ea typeface="+mn-ea"/>
              <a:cs typeface="+mn-cs"/>
            </a:rPr>
            <a:t>Counting Rules</a:t>
          </a:r>
          <a:endParaRPr lang="en-US" sz="2000" b="1">
            <a:solidFill>
              <a:srgbClr val="002060"/>
            </a:solidFill>
            <a:effectLst/>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1366B186-55A5-4700-ADD0-9A428B97C44D}"/>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323850</xdr:colOff>
      <xdr:row>9</xdr:row>
      <xdr:rowOff>51616</xdr:rowOff>
    </xdr:from>
    <xdr:to>
      <xdr:col>7</xdr:col>
      <xdr:colOff>932090</xdr:colOff>
      <xdr:row>37</xdr:row>
      <xdr:rowOff>114299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B58170C-BA26-4240-88E4-BEE3F61CA528}"/>
                </a:ext>
              </a:extLst>
            </xdr:cNvPr>
            <xdr:cNvSpPr txBox="1"/>
          </xdr:nvSpPr>
          <xdr:spPr>
            <a:xfrm>
              <a:off x="323850" y="1680391"/>
              <a:ext cx="6904265" cy="58824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12. </a:t>
              </a:r>
            </a:p>
            <a:p>
              <a:pPr/>
              <a14:m>
                <m:oMathPara xmlns:m="http://schemas.openxmlformats.org/officeDocument/2006/math">
                  <m:oMathParaPr>
                    <m:jc m:val="left"/>
                  </m:oMathParaPr>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m:t>
                    </m:r>
                    <m:r>
                      <a:rPr lang="en-US" sz="2000" b="0" i="0" baseline="0">
                        <a:latin typeface="Cambria Math" panose="02040503050406030204" pitchFamily="18" charset="0"/>
                      </a:rPr>
                      <m:t>$112.85</m:t>
                    </m:r>
                  </m:oMath>
                </m:oMathPara>
              </a14:m>
              <a:endParaRPr lang="en-US" sz="2000" baseline="0">
                <a:latin typeface="Calibri" panose="020F0502020204030204" pitchFamily="34" charset="0"/>
                <a:cs typeface="Calibri" panose="020F0502020204030204" pitchFamily="34" charset="0"/>
              </a:endParaRP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unknown</a:t>
              </a:r>
            </a:p>
            <a:p>
              <a:r>
                <a:rPr lang="en-US" sz="2000" b="0" baseline="0">
                  <a:latin typeface="Lucida Bright" panose="02040602050505020304" pitchFamily="18" charset="0"/>
                </a:rPr>
                <a:t>S =$20.80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r>
                <a:rPr lang="en-US" sz="1800" b="1" baseline="0">
                  <a:solidFill>
                    <a:srgbClr val="002060"/>
                  </a:solidFill>
                  <a:effectLst/>
                  <a:latin typeface="Lucida Bright" panose="02040602050505020304" pitchFamily="18" charset="0"/>
                  <a:ea typeface="+mn-ea"/>
                  <a:cs typeface="+mn-cs"/>
                </a:rPr>
                <a:t>Hypothesis Testing (t distribution Two- tail solution)</a:t>
              </a:r>
              <a:endParaRPr lang="en-US" sz="1800">
                <a:solidFill>
                  <a:srgbClr val="002060"/>
                </a:solidFill>
                <a:effectLst/>
                <a:latin typeface="Lucida Bright" panose="02040602050505020304" pitchFamily="18" charset="0"/>
              </a:endParaRPr>
            </a:p>
            <a:p>
              <a:r>
                <a:rPr lang="en-US" sz="1800" baseline="0">
                  <a:solidFill>
                    <a:srgbClr val="002060"/>
                  </a:solidFill>
                  <a:effectLst/>
                  <a:latin typeface="Lucida Bright" panose="02040602050505020304" pitchFamily="18" charset="0"/>
                  <a:ea typeface="+mn-ea"/>
                  <a:cs typeface="+mn-cs"/>
                </a:rPr>
                <a:t>The critical value approach.</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FB58170C-BA26-4240-88E4-BEE3F61CA528}"/>
                </a:ext>
              </a:extLst>
            </xdr:cNvPr>
            <xdr:cNvSpPr txBox="1"/>
          </xdr:nvSpPr>
          <xdr:spPr>
            <a:xfrm>
              <a:off x="323850" y="1680391"/>
              <a:ext cx="6904265" cy="58824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12. </a:t>
              </a:r>
            </a:p>
            <a:p>
              <a:pPr/>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=$112.85</a:t>
              </a:r>
              <a:endParaRPr lang="en-US" sz="2000" baseline="0">
                <a:latin typeface="Calibri" panose="020F0502020204030204" pitchFamily="34" charset="0"/>
                <a:cs typeface="Calibri" panose="020F0502020204030204" pitchFamily="34" charset="0"/>
              </a:endParaRPr>
            </a:p>
            <a:p>
              <a:r>
                <a:rPr lang="en-US" sz="2000" i="0" baseline="0">
                  <a:latin typeface="Cambria Math" panose="02040503050406030204" pitchFamily="18" charset="0"/>
                </a:rPr>
                <a:t>𝜎</a:t>
              </a:r>
              <a:r>
                <a:rPr lang="en-US" sz="2000" baseline="0">
                  <a:latin typeface="Lucida Bright" panose="02040602050505020304" pitchFamily="18" charset="0"/>
                </a:rPr>
                <a:t> = unknown</a:t>
              </a:r>
            </a:p>
            <a:p>
              <a:r>
                <a:rPr lang="en-US" sz="2000" b="0" baseline="0">
                  <a:latin typeface="Lucida Bright" panose="02040602050505020304" pitchFamily="18" charset="0"/>
                </a:rPr>
                <a:t>S =$20.80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r>
                <a:rPr lang="en-US" sz="1800" b="1" baseline="0">
                  <a:solidFill>
                    <a:srgbClr val="002060"/>
                  </a:solidFill>
                  <a:effectLst/>
                  <a:latin typeface="Lucida Bright" panose="02040602050505020304" pitchFamily="18" charset="0"/>
                  <a:ea typeface="+mn-ea"/>
                  <a:cs typeface="+mn-cs"/>
                </a:rPr>
                <a:t>Hypothesis Testing (t distribution Two- tail solution)</a:t>
              </a:r>
              <a:endParaRPr lang="en-US" sz="1800">
                <a:solidFill>
                  <a:srgbClr val="002060"/>
                </a:solidFill>
                <a:effectLst/>
                <a:latin typeface="Lucida Bright" panose="02040602050505020304" pitchFamily="18" charset="0"/>
              </a:endParaRPr>
            </a:p>
            <a:p>
              <a:r>
                <a:rPr lang="en-US" sz="1800" baseline="0">
                  <a:solidFill>
                    <a:srgbClr val="002060"/>
                  </a:solidFill>
                  <a:effectLst/>
                  <a:latin typeface="Lucida Bright" panose="02040602050505020304" pitchFamily="18" charset="0"/>
                  <a:ea typeface="+mn-ea"/>
                  <a:cs typeface="+mn-cs"/>
                </a:rPr>
                <a:t>The critical value approach.</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478150ED-1F56-4095-98B3-E7C509381565}"/>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F21F11EB-3DCF-43E3-94CE-07DC31D30B33}"/>
            </a:ext>
          </a:extLst>
        </xdr:cNvPr>
        <xdr:cNvCxnSpPr/>
      </xdr:nvCxnSpPr>
      <xdr:spPr>
        <a:xfrm flipH="1">
          <a:off x="7410450" y="1625782"/>
          <a:ext cx="0" cy="106222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238125</xdr:colOff>
      <xdr:row>2</xdr:row>
      <xdr:rowOff>152400</xdr:rowOff>
    </xdr:from>
    <xdr:to>
      <xdr:col>15</xdr:col>
      <xdr:colOff>1359353</xdr:colOff>
      <xdr:row>7</xdr:row>
      <xdr:rowOff>36286</xdr:rowOff>
    </xdr:to>
    <xdr:sp macro="" textlink="">
      <xdr:nvSpPr>
        <xdr:cNvPr id="20" name="Rounded Rectangle 6">
          <a:hlinkClick xmlns:r="http://schemas.openxmlformats.org/officeDocument/2006/relationships" r:id="rId2"/>
          <a:extLst>
            <a:ext uri="{FF2B5EF4-FFF2-40B4-BE49-F238E27FC236}">
              <a16:creationId xmlns:a16="http://schemas.microsoft.com/office/drawing/2014/main" id="{83998D88-DEE3-4D0E-AE04-3A1ED50C7FF0}"/>
            </a:ext>
          </a:extLst>
        </xdr:cNvPr>
        <xdr:cNvSpPr/>
      </xdr:nvSpPr>
      <xdr:spPr>
        <a:xfrm>
          <a:off x="13125450" y="514350"/>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10</xdr:col>
      <xdr:colOff>266700</xdr:colOff>
      <xdr:row>2</xdr:row>
      <xdr:rowOff>114300</xdr:rowOff>
    </xdr:from>
    <xdr:to>
      <xdr:col>13</xdr:col>
      <xdr:colOff>403768</xdr:colOff>
      <xdr:row>6</xdr:row>
      <xdr:rowOff>84273</xdr:rowOff>
    </xdr:to>
    <xdr:sp macro="" textlink="">
      <xdr:nvSpPr>
        <xdr:cNvPr id="21" name="Rounded Rectangle 6">
          <a:extLst>
            <a:ext uri="{FF2B5EF4-FFF2-40B4-BE49-F238E27FC236}">
              <a16:creationId xmlns:a16="http://schemas.microsoft.com/office/drawing/2014/main" id="{16468CDE-768A-46A4-83F2-36B491957210}"/>
            </a:ext>
          </a:extLst>
        </xdr:cNvPr>
        <xdr:cNvSpPr/>
      </xdr:nvSpPr>
      <xdr:spPr>
        <a:xfrm>
          <a:off x="9591675" y="476250"/>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00517B09-E5DD-4ADC-BC2E-8832213ACC79}"/>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17</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38</xdr:row>
      <xdr:rowOff>66674</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56627D0-F6A3-41F6-B439-DDB8775F3E76}"/>
                </a:ext>
              </a:extLst>
            </xdr:cNvPr>
            <xdr:cNvSpPr txBox="1"/>
          </xdr:nvSpPr>
          <xdr:spPr>
            <a:xfrm>
              <a:off x="394607" y="1908991"/>
              <a:ext cx="6785883" cy="61015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(t distribution, Two- tail solution)</a:t>
              </a:r>
            </a:p>
            <a:p>
              <a:r>
                <a:rPr lang="en-US" sz="2000" baseline="0">
                  <a:latin typeface="Lucida Bright" panose="02040602050505020304" pitchFamily="18" charset="0"/>
                </a:rPr>
                <a:t>The critical value approach.</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12. </a:t>
              </a:r>
            </a:p>
            <a:p>
              <a:pPr/>
              <a14:m>
                <m:oMathPara xmlns:m="http://schemas.openxmlformats.org/officeDocument/2006/math">
                  <m:oMathParaPr>
                    <m:jc m:val="left"/>
                  </m:oMathParaPr>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m:t>
                    </m:r>
                    <m:r>
                      <a:rPr lang="en-US" sz="2000" b="0" i="0" baseline="0">
                        <a:latin typeface="Cambria Math" panose="02040503050406030204" pitchFamily="18" charset="0"/>
                      </a:rPr>
                      <m:t>$112.85</m:t>
                    </m:r>
                  </m:oMath>
                </m:oMathPara>
              </a14:m>
              <a:endParaRPr lang="en-US" sz="2000" baseline="0">
                <a:latin typeface="Calibri" panose="020F0502020204030204" pitchFamily="34" charset="0"/>
                <a:cs typeface="Calibri" panose="020F0502020204030204" pitchFamily="34" charset="0"/>
              </a:endParaRP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unknown</a:t>
              </a:r>
            </a:p>
            <a:p>
              <a:r>
                <a:rPr lang="en-US" sz="2000" b="0" baseline="0">
                  <a:latin typeface="Lucida Bright" panose="02040602050505020304" pitchFamily="18" charset="0"/>
                </a:rPr>
                <a:t>S =$20.80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356627D0-F6A3-41F6-B439-DDB8775F3E76}"/>
                </a:ext>
              </a:extLst>
            </xdr:cNvPr>
            <xdr:cNvSpPr txBox="1"/>
          </xdr:nvSpPr>
          <xdr:spPr>
            <a:xfrm>
              <a:off x="394607" y="1908991"/>
              <a:ext cx="6785883" cy="61015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(t distribution, Two- tail solution)</a:t>
              </a:r>
            </a:p>
            <a:p>
              <a:r>
                <a:rPr lang="en-US" sz="2000" baseline="0">
                  <a:latin typeface="Lucida Bright" panose="02040602050505020304" pitchFamily="18" charset="0"/>
                </a:rPr>
                <a:t>The critical value approach.</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$120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12. </a:t>
              </a:r>
            </a:p>
            <a:p>
              <a:pPr/>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=$112.85</a:t>
              </a:r>
              <a:endParaRPr lang="en-US" sz="2000" baseline="0">
                <a:latin typeface="Calibri" panose="020F0502020204030204" pitchFamily="34" charset="0"/>
                <a:cs typeface="Calibri" panose="020F0502020204030204" pitchFamily="34" charset="0"/>
              </a:endParaRPr>
            </a:p>
            <a:p>
              <a:r>
                <a:rPr lang="en-US" sz="2000" i="0" baseline="0">
                  <a:latin typeface="Cambria Math" panose="02040503050406030204" pitchFamily="18" charset="0"/>
                </a:rPr>
                <a:t>𝜎</a:t>
              </a:r>
              <a:r>
                <a:rPr lang="en-US" sz="2000" baseline="0">
                  <a:latin typeface="Lucida Bright" panose="02040602050505020304" pitchFamily="18" charset="0"/>
                </a:rPr>
                <a:t> = unknown</a:t>
              </a:r>
            </a:p>
            <a:p>
              <a:r>
                <a:rPr lang="en-US" sz="2000" b="0" baseline="0">
                  <a:latin typeface="Lucida Bright" panose="02040602050505020304" pitchFamily="18" charset="0"/>
                </a:rPr>
                <a:t>S =$20.80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D712B55-CF91-4F76-830E-F0F47B483C8F}"/>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6C0AE162-632F-4622-B7D5-22587E0452D1}"/>
            </a:ext>
          </a:extLst>
        </xdr:cNvPr>
        <xdr:cNvCxnSpPr/>
      </xdr:nvCxnSpPr>
      <xdr:spPr>
        <a:xfrm flipH="1">
          <a:off x="7410450" y="1625782"/>
          <a:ext cx="0" cy="106222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146957</xdr:colOff>
      <xdr:row>2</xdr:row>
      <xdr:rowOff>59871</xdr:rowOff>
    </xdr:from>
    <xdr:to>
      <xdr:col>15</xdr:col>
      <xdr:colOff>257355</xdr:colOff>
      <xdr:row>6</xdr:row>
      <xdr:rowOff>29844</xdr:rowOff>
    </xdr:to>
    <xdr:sp macro="" textlink="">
      <xdr:nvSpPr>
        <xdr:cNvPr id="6" name="Rounded Rectangle 6">
          <a:extLst>
            <a:ext uri="{FF2B5EF4-FFF2-40B4-BE49-F238E27FC236}">
              <a16:creationId xmlns:a16="http://schemas.microsoft.com/office/drawing/2014/main" id="{0DF03FBB-FFF5-4E62-A4E4-3A1D1F01F4BA}"/>
            </a:ext>
          </a:extLst>
        </xdr:cNvPr>
        <xdr:cNvSpPr/>
      </xdr:nvSpPr>
      <xdr:spPr>
        <a:xfrm>
          <a:off x="9786257" y="425631"/>
          <a:ext cx="364607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308883</xdr:colOff>
      <xdr:row>11</xdr:row>
      <xdr:rowOff>108767</xdr:rowOff>
    </xdr:from>
    <xdr:to>
      <xdr:col>14</xdr:col>
      <xdr:colOff>219076</xdr:colOff>
      <xdr:row>18</xdr:row>
      <xdr:rowOff>76200</xdr:rowOff>
    </xdr:to>
    <xdr:sp macro="" textlink="">
      <xdr:nvSpPr>
        <xdr:cNvPr id="7" name="TextBox 6">
          <a:extLst>
            <a:ext uri="{FF2B5EF4-FFF2-40B4-BE49-F238E27FC236}">
              <a16:creationId xmlns:a16="http://schemas.microsoft.com/office/drawing/2014/main" id="{EF6A5310-715F-438E-99B1-5E95ACF144F8}"/>
            </a:ext>
          </a:extLst>
        </xdr:cNvPr>
        <xdr:cNvSpPr txBox="1"/>
      </xdr:nvSpPr>
      <xdr:spPr>
        <a:xfrm>
          <a:off x="7624083" y="2120447"/>
          <a:ext cx="5457553" cy="146095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l-GR" sz="2000" b="0" baseline="0">
              <a:solidFill>
                <a:schemeClr val="tx1"/>
              </a:solidFill>
              <a:latin typeface="Calibri" panose="020F0502020204030204" pitchFamily="34" charset="0"/>
              <a:ea typeface="Cambria" panose="02040503050406030204" pitchFamily="18" charset="0"/>
              <a:cs typeface="Calibri" panose="020F0502020204030204" pitchFamily="34" charset="0"/>
            </a:rPr>
            <a:t>α</a:t>
          </a:r>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 = 0.05</a:t>
          </a:r>
        </a:p>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α/2 = 0.025</a:t>
          </a:r>
        </a:p>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TINV(0.025) = </a:t>
          </a:r>
          <a:r>
            <a:rPr lang="en-US" sz="2000" b="1" baseline="0">
              <a:solidFill>
                <a:srgbClr val="C00000"/>
              </a:solidFill>
              <a:latin typeface="Lucida Bright" panose="02040602050505020304" pitchFamily="18" charset="0"/>
              <a:ea typeface="Cambria" panose="02040503050406030204" pitchFamily="18" charset="0"/>
              <a:cs typeface="Calibri" panose="020F0502020204030204" pitchFamily="34" charset="0"/>
            </a:rPr>
            <a:t>-2.2010</a:t>
          </a:r>
        </a:p>
      </xdr:txBody>
    </xdr:sp>
    <xdr:clientData/>
  </xdr:twoCellAnchor>
  <xdr:twoCellAnchor editAs="oneCell">
    <xdr:from>
      <xdr:col>8</xdr:col>
      <xdr:colOff>400050</xdr:colOff>
      <xdr:row>21</xdr:row>
      <xdr:rowOff>57150</xdr:rowOff>
    </xdr:from>
    <xdr:to>
      <xdr:col>13</xdr:col>
      <xdr:colOff>1095375</xdr:colOff>
      <xdr:row>32</xdr:row>
      <xdr:rowOff>66675</xdr:rowOff>
    </xdr:to>
    <xdr:pic>
      <xdr:nvPicPr>
        <xdr:cNvPr id="8" name="Picture 7" descr="Understanding the Statistical Properties of the Normal Distribution -  dummies">
          <a:extLst>
            <a:ext uri="{FF2B5EF4-FFF2-40B4-BE49-F238E27FC236}">
              <a16:creationId xmlns:a16="http://schemas.microsoft.com/office/drawing/2014/main" id="{CF0C090D-8962-444F-80D9-DA77EA1D2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0" y="4110990"/>
          <a:ext cx="5099685" cy="2112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619125</xdr:colOff>
      <xdr:row>20</xdr:row>
      <xdr:rowOff>104775</xdr:rowOff>
    </xdr:from>
    <xdr:to>
      <xdr:col>11</xdr:col>
      <xdr:colOff>647700</xdr:colOff>
      <xdr:row>33</xdr:row>
      <xdr:rowOff>28575</xdr:rowOff>
    </xdr:to>
    <xdr:cxnSp macro="">
      <xdr:nvCxnSpPr>
        <xdr:cNvPr id="9" name="Straight Connector 8">
          <a:extLst>
            <a:ext uri="{FF2B5EF4-FFF2-40B4-BE49-F238E27FC236}">
              <a16:creationId xmlns:a16="http://schemas.microsoft.com/office/drawing/2014/main" id="{EC639DF6-E0AD-4818-9C6B-F3E96453B6F3}"/>
            </a:ext>
          </a:extLst>
        </xdr:cNvPr>
        <xdr:cNvCxnSpPr/>
      </xdr:nvCxnSpPr>
      <xdr:spPr>
        <a:xfrm>
          <a:off x="10258425" y="3975735"/>
          <a:ext cx="28575" cy="25222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31</xdr:row>
      <xdr:rowOff>247650</xdr:rowOff>
    </xdr:from>
    <xdr:to>
      <xdr:col>14</xdr:col>
      <xdr:colOff>123825</xdr:colOff>
      <xdr:row>31</xdr:row>
      <xdr:rowOff>257175</xdr:rowOff>
    </xdr:to>
    <xdr:cxnSp macro="">
      <xdr:nvCxnSpPr>
        <xdr:cNvPr id="10" name="Straight Connector 9">
          <a:extLst>
            <a:ext uri="{FF2B5EF4-FFF2-40B4-BE49-F238E27FC236}">
              <a16:creationId xmlns:a16="http://schemas.microsoft.com/office/drawing/2014/main" id="{853044B8-8D19-4D5F-8D94-5481927E4B6C}"/>
            </a:ext>
          </a:extLst>
        </xdr:cNvPr>
        <xdr:cNvCxnSpPr/>
      </xdr:nvCxnSpPr>
      <xdr:spPr>
        <a:xfrm flipH="1" flipV="1">
          <a:off x="7648575" y="6137910"/>
          <a:ext cx="5337810"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85725</xdr:colOff>
      <xdr:row>28</xdr:row>
      <xdr:rowOff>28575</xdr:rowOff>
    </xdr:from>
    <xdr:to>
      <xdr:col>13</xdr:col>
      <xdr:colOff>114300</xdr:colOff>
      <xdr:row>32</xdr:row>
      <xdr:rowOff>228600</xdr:rowOff>
    </xdr:to>
    <xdr:cxnSp macro="">
      <xdr:nvCxnSpPr>
        <xdr:cNvPr id="11" name="Straight Connector 10">
          <a:extLst>
            <a:ext uri="{FF2B5EF4-FFF2-40B4-BE49-F238E27FC236}">
              <a16:creationId xmlns:a16="http://schemas.microsoft.com/office/drawing/2014/main" id="{24972959-77B4-424E-990D-33BC44668E46}"/>
            </a:ext>
          </a:extLst>
        </xdr:cNvPr>
        <xdr:cNvCxnSpPr/>
      </xdr:nvCxnSpPr>
      <xdr:spPr>
        <a:xfrm>
          <a:off x="11805285" y="5370195"/>
          <a:ext cx="28575" cy="10153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371475</xdr:colOff>
      <xdr:row>28</xdr:row>
      <xdr:rowOff>57150</xdr:rowOff>
    </xdr:from>
    <xdr:to>
      <xdr:col>9</xdr:col>
      <xdr:colOff>381000</xdr:colOff>
      <xdr:row>32</xdr:row>
      <xdr:rowOff>228600</xdr:rowOff>
    </xdr:to>
    <xdr:cxnSp macro="">
      <xdr:nvCxnSpPr>
        <xdr:cNvPr id="12" name="Straight Connector 11">
          <a:extLst>
            <a:ext uri="{FF2B5EF4-FFF2-40B4-BE49-F238E27FC236}">
              <a16:creationId xmlns:a16="http://schemas.microsoft.com/office/drawing/2014/main" id="{89AA7AA5-1347-45B5-80D8-253CAAC48C31}"/>
            </a:ext>
          </a:extLst>
        </xdr:cNvPr>
        <xdr:cNvCxnSpPr/>
      </xdr:nvCxnSpPr>
      <xdr:spPr>
        <a:xfrm>
          <a:off x="8677275" y="5398770"/>
          <a:ext cx="9525" cy="986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809625</xdr:colOff>
      <xdr:row>33</xdr:row>
      <xdr:rowOff>9526</xdr:rowOff>
    </xdr:from>
    <xdr:to>
      <xdr:col>9</xdr:col>
      <xdr:colOff>752475</xdr:colOff>
      <xdr:row>34</xdr:row>
      <xdr:rowOff>1</xdr:rowOff>
    </xdr:to>
    <xdr:sp macro="" textlink="">
      <xdr:nvSpPr>
        <xdr:cNvPr id="13" name="TextBox 12">
          <a:extLst>
            <a:ext uri="{FF2B5EF4-FFF2-40B4-BE49-F238E27FC236}">
              <a16:creationId xmlns:a16="http://schemas.microsoft.com/office/drawing/2014/main" id="{C28063D6-99B4-4272-9D64-669D4ABA6235}"/>
            </a:ext>
          </a:extLst>
        </xdr:cNvPr>
        <xdr:cNvSpPr txBox="1"/>
      </xdr:nvSpPr>
      <xdr:spPr>
        <a:xfrm>
          <a:off x="8124825" y="6478906"/>
          <a:ext cx="933450" cy="287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-2.2010</a:t>
          </a:r>
        </a:p>
      </xdr:txBody>
    </xdr:sp>
    <xdr:clientData/>
  </xdr:twoCellAnchor>
  <xdr:twoCellAnchor>
    <xdr:from>
      <xdr:col>8</xdr:col>
      <xdr:colOff>280307</xdr:colOff>
      <xdr:row>35</xdr:row>
      <xdr:rowOff>146867</xdr:rowOff>
    </xdr:from>
    <xdr:to>
      <xdr:col>13</xdr:col>
      <xdr:colOff>1085849</xdr:colOff>
      <xdr:row>41</xdr:row>
      <xdr:rowOff>257175</xdr:rowOff>
    </xdr:to>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776A2F52-091F-4DC5-892B-00842CBF236D}"/>
                </a:ext>
              </a:extLst>
            </xdr:cNvPr>
            <xdr:cNvSpPr txBox="1"/>
          </xdr:nvSpPr>
          <xdr:spPr>
            <a:xfrm>
              <a:off x="7614557" y="7128692"/>
              <a:ext cx="5215617" cy="2043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 (test)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𝑥</m:t>
                      </m:r>
                    </m:e>
                  </m:acc>
                  <m:r>
                    <a:rPr lang="en-US" sz="2000" b="0" i="1" baseline="0">
                      <a:solidFill>
                        <a:schemeClr val="tx1"/>
                      </a:solidFill>
                      <a:latin typeface="Cambria Math" panose="02040503050406030204" pitchFamily="18" charset="0"/>
                    </a:rPr>
                    <m:t> </m:t>
                  </m:r>
                </m:oMath>
              </a14:m>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14:m>
                <m:oMath xmlns:m="http://schemas.openxmlformats.org/officeDocument/2006/math">
                  <m:f>
                    <m:fPr>
                      <m:ctrlPr>
                        <a:rPr lang="en-US" sz="2800" b="0" i="1" baseline="0">
                          <a:solidFill>
                            <a:schemeClr val="tx1"/>
                          </a:solidFill>
                          <a:latin typeface="Cambria Math" panose="02040503050406030204" pitchFamily="18" charset="0"/>
                        </a:rPr>
                      </m:ctrlPr>
                    </m:fPr>
                    <m:num>
                      <m:r>
                        <a:rPr lang="en-US" sz="2800" b="0" i="1" baseline="0">
                          <a:solidFill>
                            <a:schemeClr val="tx1"/>
                          </a:solidFill>
                          <a:latin typeface="Cambria Math" panose="02040503050406030204" pitchFamily="18" charset="0"/>
                        </a:rPr>
                        <m:t>𝑆</m:t>
                      </m:r>
                    </m:num>
                    <m:den>
                      <m:rad>
                        <m:radPr>
                          <m:degHide m:val="on"/>
                          <m:ctrlPr>
                            <a:rPr lang="en-US" sz="2800" b="0" i="1" baseline="0">
                              <a:solidFill>
                                <a:schemeClr val="tx1"/>
                              </a:solidFill>
                              <a:latin typeface="Cambria Math" panose="02040503050406030204" pitchFamily="18" charset="0"/>
                            </a:rPr>
                          </m:ctrlPr>
                        </m:radPr>
                        <m:deg/>
                        <m:e>
                          <m:r>
                            <a:rPr lang="en-US" sz="2800" b="0" i="1" baseline="0">
                              <a:solidFill>
                                <a:schemeClr val="tx1"/>
                              </a:solidFill>
                              <a:latin typeface="Cambria Math" panose="02040503050406030204" pitchFamily="18" charset="0"/>
                            </a:rPr>
                            <m:t>𝑛</m:t>
                          </m:r>
                        </m:e>
                      </m:rad>
                    </m:den>
                  </m:f>
                  <m:r>
                    <a:rPr lang="en-US" sz="2800" b="0" i="1" baseline="0">
                      <a:solidFill>
                        <a:schemeClr val="tx1"/>
                      </a:solidFill>
                      <a:latin typeface="Cambria Math" panose="02040503050406030204" pitchFamily="18" charset="0"/>
                    </a:rPr>
                    <m:t>)=</m:t>
                  </m:r>
                </m:oMath>
              </a14:m>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($112.85 - 120)/($20.80/3.4641) = </a:t>
              </a:r>
              <a:r>
                <a:rPr lang="en-US" sz="1800" b="1" baseline="0">
                  <a:solidFill>
                    <a:srgbClr val="C00000"/>
                  </a:solidFill>
                  <a:latin typeface="Lucida Bright" panose="02040602050505020304" pitchFamily="18" charset="0"/>
                </a:rPr>
                <a:t>-1.1908</a:t>
              </a:r>
            </a:p>
          </xdr:txBody>
        </xdr:sp>
      </mc:Choice>
      <mc:Fallback xmlns="">
        <xdr:sp macro="" textlink="">
          <xdr:nvSpPr>
            <xdr:cNvPr id="14" name="TextBox 13">
              <a:extLst>
                <a:ext uri="{FF2B5EF4-FFF2-40B4-BE49-F238E27FC236}">
                  <a16:creationId xmlns:a16="http://schemas.microsoft.com/office/drawing/2014/main" id="{776A2F52-091F-4DC5-892B-00842CBF236D}"/>
                </a:ext>
              </a:extLst>
            </xdr:cNvPr>
            <xdr:cNvSpPr txBox="1"/>
          </xdr:nvSpPr>
          <xdr:spPr>
            <a:xfrm>
              <a:off x="7614557" y="7128692"/>
              <a:ext cx="5215617" cy="2043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 (test) = (</a:t>
              </a:r>
              <a:r>
                <a:rPr lang="en-US" sz="2000" b="0" i="0" baseline="0">
                  <a:solidFill>
                    <a:schemeClr val="tx1"/>
                  </a:solidFill>
                  <a:latin typeface="Cambria Math" panose="02040503050406030204" pitchFamily="18" charset="0"/>
                </a:rPr>
                <a:t>𝑥 ̅  </a:t>
              </a:r>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r>
                <a:rPr lang="en-US" sz="2800" b="0" i="0" baseline="0">
                  <a:solidFill>
                    <a:schemeClr val="tx1"/>
                  </a:solidFill>
                  <a:latin typeface="Cambria Math" panose="02040503050406030204" pitchFamily="18" charset="0"/>
                </a:rPr>
                <a:t>𝑆/√𝑛)=</a:t>
              </a:r>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($112.85 - 120)/($20.80/3.4641) = </a:t>
              </a:r>
              <a:r>
                <a:rPr lang="en-US" sz="1800" b="1" baseline="0">
                  <a:solidFill>
                    <a:srgbClr val="C00000"/>
                  </a:solidFill>
                  <a:latin typeface="Lucida Bright" panose="02040602050505020304" pitchFamily="18" charset="0"/>
                </a:rPr>
                <a:t>-1.1908</a:t>
              </a:r>
            </a:p>
          </xdr:txBody>
        </xdr:sp>
      </mc:Fallback>
    </mc:AlternateContent>
    <xdr:clientData/>
  </xdr:twoCellAnchor>
  <xdr:twoCellAnchor>
    <xdr:from>
      <xdr:col>16</xdr:col>
      <xdr:colOff>57150</xdr:colOff>
      <xdr:row>38</xdr:row>
      <xdr:rowOff>19050</xdr:rowOff>
    </xdr:from>
    <xdr:to>
      <xdr:col>16</xdr:col>
      <xdr:colOff>323850</xdr:colOff>
      <xdr:row>38</xdr:row>
      <xdr:rowOff>361950</xdr:rowOff>
    </xdr:to>
    <xdr:sp macro="" textlink="">
      <xdr:nvSpPr>
        <xdr:cNvPr id="15" name="Star: 5 Points 14">
          <a:extLst>
            <a:ext uri="{FF2B5EF4-FFF2-40B4-BE49-F238E27FC236}">
              <a16:creationId xmlns:a16="http://schemas.microsoft.com/office/drawing/2014/main" id="{8A7FD42C-A86D-4B0E-BADE-87F408B4239C}"/>
            </a:ext>
          </a:extLst>
        </xdr:cNvPr>
        <xdr:cNvSpPr/>
      </xdr:nvSpPr>
      <xdr:spPr>
        <a:xfrm>
          <a:off x="15289530" y="8012430"/>
          <a:ext cx="266700" cy="3429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200025</xdr:colOff>
      <xdr:row>31</xdr:row>
      <xdr:rowOff>19051</xdr:rowOff>
    </xdr:from>
    <xdr:to>
      <xdr:col>9</xdr:col>
      <xdr:colOff>571500</xdr:colOff>
      <xdr:row>32</xdr:row>
      <xdr:rowOff>114301</xdr:rowOff>
    </xdr:to>
    <xdr:sp macro="" textlink="">
      <xdr:nvSpPr>
        <xdr:cNvPr id="16" name="Star: 5 Points 15">
          <a:extLst>
            <a:ext uri="{FF2B5EF4-FFF2-40B4-BE49-F238E27FC236}">
              <a16:creationId xmlns:a16="http://schemas.microsoft.com/office/drawing/2014/main" id="{CD0D4AB3-507E-428E-84F7-8E6421F064ED}"/>
            </a:ext>
          </a:extLst>
        </xdr:cNvPr>
        <xdr:cNvSpPr/>
      </xdr:nvSpPr>
      <xdr:spPr>
        <a:xfrm>
          <a:off x="8505825" y="5909311"/>
          <a:ext cx="371475" cy="36195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200024</xdr:colOff>
      <xdr:row>31</xdr:row>
      <xdr:rowOff>28575</xdr:rowOff>
    </xdr:from>
    <xdr:to>
      <xdr:col>11</xdr:col>
      <xdr:colOff>161924</xdr:colOff>
      <xdr:row>32</xdr:row>
      <xdr:rowOff>142875</xdr:rowOff>
    </xdr:to>
    <xdr:sp macro="" textlink="">
      <xdr:nvSpPr>
        <xdr:cNvPr id="17" name="Star: 5 Points 16">
          <a:extLst>
            <a:ext uri="{FF2B5EF4-FFF2-40B4-BE49-F238E27FC236}">
              <a16:creationId xmlns:a16="http://schemas.microsoft.com/office/drawing/2014/main" id="{57A5B76D-7CA5-42B2-855F-9B95BE6DB180}"/>
            </a:ext>
          </a:extLst>
        </xdr:cNvPr>
        <xdr:cNvSpPr/>
      </xdr:nvSpPr>
      <xdr:spPr>
        <a:xfrm>
          <a:off x="9504044" y="5918835"/>
          <a:ext cx="297180" cy="3810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346983</xdr:colOff>
      <xdr:row>42</xdr:row>
      <xdr:rowOff>127817</xdr:rowOff>
    </xdr:from>
    <xdr:to>
      <xdr:col>13</xdr:col>
      <xdr:colOff>1085850</xdr:colOff>
      <xdr:row>45</xdr:row>
      <xdr:rowOff>19050</xdr:rowOff>
    </xdr:to>
    <xdr:sp macro="" textlink="">
      <xdr:nvSpPr>
        <xdr:cNvPr id="18" name="TextBox 17">
          <a:extLst>
            <a:ext uri="{FF2B5EF4-FFF2-40B4-BE49-F238E27FC236}">
              <a16:creationId xmlns:a16="http://schemas.microsoft.com/office/drawing/2014/main" id="{32C6BA15-86CE-4A1D-BACA-087A8B32BDAF}"/>
            </a:ext>
          </a:extLst>
        </xdr:cNvPr>
        <xdr:cNvSpPr txBox="1"/>
      </xdr:nvSpPr>
      <xdr:spPr>
        <a:xfrm>
          <a:off x="7681233" y="9328967"/>
          <a:ext cx="5148942" cy="700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rPr>
            <a:t>Do not Reject Ho</a:t>
          </a:r>
        </a:p>
      </xdr:txBody>
    </xdr:sp>
    <xdr:clientData/>
  </xdr:twoCellAnchor>
  <xdr:twoCellAnchor>
    <xdr:from>
      <xdr:col>9</xdr:col>
      <xdr:colOff>800100</xdr:colOff>
      <xdr:row>33</xdr:row>
      <xdr:rowOff>19051</xdr:rowOff>
    </xdr:from>
    <xdr:to>
      <xdr:col>11</xdr:col>
      <xdr:colOff>400050</xdr:colOff>
      <xdr:row>34</xdr:row>
      <xdr:rowOff>9526</xdr:rowOff>
    </xdr:to>
    <xdr:sp macro="" textlink="">
      <xdr:nvSpPr>
        <xdr:cNvPr id="19" name="TextBox 18">
          <a:extLst>
            <a:ext uri="{FF2B5EF4-FFF2-40B4-BE49-F238E27FC236}">
              <a16:creationId xmlns:a16="http://schemas.microsoft.com/office/drawing/2014/main" id="{1D59D665-EE20-4B86-9CD1-3A7F7E452911}"/>
            </a:ext>
          </a:extLst>
        </xdr:cNvPr>
        <xdr:cNvSpPr txBox="1"/>
      </xdr:nvSpPr>
      <xdr:spPr>
        <a:xfrm>
          <a:off x="9105900" y="6488431"/>
          <a:ext cx="933450" cy="287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-1.1908</a:t>
          </a:r>
        </a:p>
      </xdr:txBody>
    </xdr:sp>
    <xdr:clientData/>
  </xdr:twoCellAnchor>
  <xdr:twoCellAnchor>
    <xdr:from>
      <xdr:col>12</xdr:col>
      <xdr:colOff>981075</xdr:colOff>
      <xdr:row>31</xdr:row>
      <xdr:rowOff>1</xdr:rowOff>
    </xdr:from>
    <xdr:to>
      <xdr:col>13</xdr:col>
      <xdr:colOff>276225</xdr:colOff>
      <xdr:row>32</xdr:row>
      <xdr:rowOff>95251</xdr:rowOff>
    </xdr:to>
    <xdr:sp macro="" textlink="">
      <xdr:nvSpPr>
        <xdr:cNvPr id="20" name="Star: 5 Points 19">
          <a:extLst>
            <a:ext uri="{FF2B5EF4-FFF2-40B4-BE49-F238E27FC236}">
              <a16:creationId xmlns:a16="http://schemas.microsoft.com/office/drawing/2014/main" id="{789FB9F9-A57B-4395-BA56-5A26C1BE4CAF}"/>
            </a:ext>
          </a:extLst>
        </xdr:cNvPr>
        <xdr:cNvSpPr/>
      </xdr:nvSpPr>
      <xdr:spPr>
        <a:xfrm>
          <a:off x="11649075" y="5838826"/>
          <a:ext cx="371475" cy="36195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771525</xdr:colOff>
      <xdr:row>32</xdr:row>
      <xdr:rowOff>266701</xdr:rowOff>
    </xdr:from>
    <xdr:to>
      <xdr:col>13</xdr:col>
      <xdr:colOff>628650</xdr:colOff>
      <xdr:row>33</xdr:row>
      <xdr:rowOff>238126</xdr:rowOff>
    </xdr:to>
    <xdr:sp macro="" textlink="">
      <xdr:nvSpPr>
        <xdr:cNvPr id="21" name="TextBox 20">
          <a:extLst>
            <a:ext uri="{FF2B5EF4-FFF2-40B4-BE49-F238E27FC236}">
              <a16:creationId xmlns:a16="http://schemas.microsoft.com/office/drawing/2014/main" id="{F42E1DB1-2C4F-483A-99F5-1893095EBC8B}"/>
            </a:ext>
          </a:extLst>
        </xdr:cNvPr>
        <xdr:cNvSpPr txBox="1"/>
      </xdr:nvSpPr>
      <xdr:spPr>
        <a:xfrm>
          <a:off x="11439525" y="6591301"/>
          <a:ext cx="933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2.2010</a:t>
          </a:r>
        </a:p>
      </xdr:txBody>
    </xdr:sp>
    <xdr:clientData/>
  </xdr:twoCellAnchor>
  <xdr:twoCellAnchor>
    <xdr:from>
      <xdr:col>16</xdr:col>
      <xdr:colOff>114300</xdr:colOff>
      <xdr:row>14</xdr:row>
      <xdr:rowOff>171451</xdr:rowOff>
    </xdr:from>
    <xdr:to>
      <xdr:col>16</xdr:col>
      <xdr:colOff>485775</xdr:colOff>
      <xdr:row>15</xdr:row>
      <xdr:rowOff>352426</xdr:rowOff>
    </xdr:to>
    <xdr:sp macro="" textlink="">
      <xdr:nvSpPr>
        <xdr:cNvPr id="22" name="Star: 5 Points 21">
          <a:extLst>
            <a:ext uri="{FF2B5EF4-FFF2-40B4-BE49-F238E27FC236}">
              <a16:creationId xmlns:a16="http://schemas.microsoft.com/office/drawing/2014/main" id="{D6CE197A-7D34-49F3-9E91-9A2383864DA0}"/>
            </a:ext>
          </a:extLst>
        </xdr:cNvPr>
        <xdr:cNvSpPr/>
      </xdr:nvSpPr>
      <xdr:spPr>
        <a:xfrm>
          <a:off x="15373350" y="2705101"/>
          <a:ext cx="371475" cy="36195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733425</xdr:colOff>
      <xdr:row>0</xdr:row>
      <xdr:rowOff>0</xdr:rowOff>
    </xdr:from>
    <xdr:to>
      <xdr:col>23</xdr:col>
      <xdr:colOff>257175</xdr:colOff>
      <xdr:row>0</xdr:row>
      <xdr:rowOff>0</xdr:rowOff>
    </xdr:to>
    <xdr:sp macro="" textlink="">
      <xdr:nvSpPr>
        <xdr:cNvPr id="23" name="Star: 5 Points 22">
          <a:extLst>
            <a:ext uri="{FF2B5EF4-FFF2-40B4-BE49-F238E27FC236}">
              <a16:creationId xmlns:a16="http://schemas.microsoft.com/office/drawing/2014/main" id="{A9EB33D3-9B69-4F9E-BAA0-13A363CE5782}"/>
            </a:ext>
          </a:extLst>
        </xdr:cNvPr>
        <xdr:cNvSpPr/>
      </xdr:nvSpPr>
      <xdr:spPr>
        <a:xfrm>
          <a:off x="22221825" y="0"/>
          <a:ext cx="371475" cy="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152400</xdr:colOff>
      <xdr:row>18</xdr:row>
      <xdr:rowOff>38100</xdr:rowOff>
    </xdr:from>
    <xdr:to>
      <xdr:col>16</xdr:col>
      <xdr:colOff>523875</xdr:colOff>
      <xdr:row>19</xdr:row>
      <xdr:rowOff>0</xdr:rowOff>
    </xdr:to>
    <xdr:sp macro="" textlink="">
      <xdr:nvSpPr>
        <xdr:cNvPr id="24" name="Star: 5 Points 23">
          <a:extLst>
            <a:ext uri="{FF2B5EF4-FFF2-40B4-BE49-F238E27FC236}">
              <a16:creationId xmlns:a16="http://schemas.microsoft.com/office/drawing/2014/main" id="{64845AC8-C4D9-4446-9409-60EE5D12B9C0}"/>
            </a:ext>
          </a:extLst>
        </xdr:cNvPr>
        <xdr:cNvSpPr/>
      </xdr:nvSpPr>
      <xdr:spPr>
        <a:xfrm>
          <a:off x="15411450" y="3514725"/>
          <a:ext cx="371475" cy="36195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CE94DBA5-5BB4-4C35-B150-0C4D6985D5D8}"/>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16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36</xdr:row>
      <xdr:rowOff>228599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198BCD0F-0FB5-4BAB-A59E-A753FFEF6BD6}"/>
                </a:ext>
              </a:extLst>
            </xdr:cNvPr>
            <xdr:cNvSpPr txBox="1"/>
          </xdr:nvSpPr>
          <xdr:spPr>
            <a:xfrm>
              <a:off x="394607" y="1928041"/>
              <a:ext cx="6768738" cy="5653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1" baseline="0">
                  <a:solidFill>
                    <a:srgbClr val="002060"/>
                  </a:solidFill>
                  <a:latin typeface="Lucida Bright" panose="02040602050505020304" pitchFamily="18" charset="0"/>
                </a:rPr>
                <a:t>Hypothesis Testing (t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5,000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&lt; 5,000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15. </a:t>
              </a:r>
            </a:p>
            <a:p>
              <a:pPr/>
              <a14:m>
                <m:oMathPara xmlns:m="http://schemas.openxmlformats.org/officeDocument/2006/math">
                  <m:oMathParaPr>
                    <m:jc m:val="left"/>
                  </m:oMathParaPr>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m:t>
                    </m:r>
                    <m:r>
                      <a:rPr lang="en-US" sz="2000" b="0" i="0" baseline="0">
                        <a:latin typeface="Cambria Math" panose="02040503050406030204" pitchFamily="18" charset="0"/>
                      </a:rPr>
                      <m:t>4922</m:t>
                    </m:r>
                  </m:oMath>
                </m:oMathPara>
              </a14:m>
              <a:endParaRPr lang="en-US" sz="2000" baseline="0">
                <a:latin typeface="Calibri" panose="020F0502020204030204" pitchFamily="34" charset="0"/>
                <a:cs typeface="Calibri" panose="020F0502020204030204" pitchFamily="34" charset="0"/>
              </a:endParaRP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unknown</a:t>
              </a:r>
            </a:p>
            <a:p>
              <a:r>
                <a:rPr lang="en-US" sz="2000" b="0" baseline="0">
                  <a:latin typeface="Lucida Bright" panose="02040602050505020304" pitchFamily="18" charset="0"/>
                </a:rPr>
                <a:t>s =220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baseline="0">
                  <a:solidFill>
                    <a:srgbClr val="002060"/>
                  </a:solidFill>
                  <a:effectLst/>
                  <a:latin typeface="Lucida Bright" panose="02040602050505020304" pitchFamily="18" charset="0"/>
                  <a:ea typeface="+mn-ea"/>
                  <a:cs typeface="+mn-cs"/>
                </a:rPr>
                <a:t>Hypothesis Testing (t distribution)</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198BCD0F-0FB5-4BAB-A59E-A753FFEF6BD6}"/>
                </a:ext>
              </a:extLst>
            </xdr:cNvPr>
            <xdr:cNvSpPr txBox="1"/>
          </xdr:nvSpPr>
          <xdr:spPr>
            <a:xfrm>
              <a:off x="394607" y="1928041"/>
              <a:ext cx="6768738" cy="565385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1" baseline="0">
                  <a:solidFill>
                    <a:srgbClr val="002060"/>
                  </a:solidFill>
                  <a:latin typeface="Lucida Bright" panose="02040602050505020304" pitchFamily="18" charset="0"/>
                </a:rPr>
                <a:t>Hypothesis Testing (t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5,000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&lt; 5,000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15. </a:t>
              </a:r>
            </a:p>
            <a:p>
              <a:pPr/>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=4922</a:t>
              </a:r>
              <a:endParaRPr lang="en-US" sz="2000" baseline="0">
                <a:latin typeface="Calibri" panose="020F0502020204030204" pitchFamily="34" charset="0"/>
                <a:cs typeface="Calibri" panose="020F0502020204030204" pitchFamily="34" charset="0"/>
              </a:endParaRPr>
            </a:p>
            <a:p>
              <a:r>
                <a:rPr lang="en-US" sz="2000" i="0" baseline="0">
                  <a:latin typeface="Cambria Math" panose="02040503050406030204" pitchFamily="18" charset="0"/>
                </a:rPr>
                <a:t>𝜎</a:t>
              </a:r>
              <a:r>
                <a:rPr lang="en-US" sz="2000" baseline="0">
                  <a:latin typeface="Lucida Bright" panose="02040602050505020304" pitchFamily="18" charset="0"/>
                </a:rPr>
                <a:t> = unknown</a:t>
              </a:r>
            </a:p>
            <a:p>
              <a:r>
                <a:rPr lang="en-US" sz="2000" b="0" baseline="0">
                  <a:latin typeface="Lucida Bright" panose="02040602050505020304" pitchFamily="18" charset="0"/>
                </a:rPr>
                <a:t>s =220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p>
            <a:p>
              <a:endParaRPr lang="en-US" sz="1800" b="0" baseline="0">
                <a:latin typeface="Lucida Bright" panose="02040602050505020304" pitchFamily="18"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800" b="1" baseline="0">
                  <a:solidFill>
                    <a:srgbClr val="002060"/>
                  </a:solidFill>
                  <a:effectLst/>
                  <a:latin typeface="Lucida Bright" panose="02040602050505020304" pitchFamily="18" charset="0"/>
                  <a:ea typeface="+mn-ea"/>
                  <a:cs typeface="+mn-cs"/>
                </a:rPr>
                <a:t>Hypothesis Testing (t distribution)</a:t>
              </a:r>
              <a:endParaRPr lang="en-US" sz="1800">
                <a:solidFill>
                  <a:srgbClr val="002060"/>
                </a:solidFill>
                <a:effectLst/>
                <a:latin typeface="Lucida Bright" panose="02040602050505020304" pitchFamily="18" charset="0"/>
              </a:endParaRPr>
            </a:p>
            <a:p>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C016A11-C91A-46A9-85C1-20304B32D6D4}"/>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5B884754-71AB-42F9-A66D-B24468C6FF55}"/>
            </a:ext>
          </a:extLst>
        </xdr:cNvPr>
        <xdr:cNvCxnSpPr/>
      </xdr:nvCxnSpPr>
      <xdr:spPr>
        <a:xfrm flipH="1">
          <a:off x="7410450" y="1625782"/>
          <a:ext cx="0" cy="106222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1066800</xdr:colOff>
      <xdr:row>2</xdr:row>
      <xdr:rowOff>95250</xdr:rowOff>
    </xdr:from>
    <xdr:to>
      <xdr:col>15</xdr:col>
      <xdr:colOff>1045028</xdr:colOff>
      <xdr:row>6</xdr:row>
      <xdr:rowOff>160111</xdr:rowOff>
    </xdr:to>
    <xdr:sp macro="" textlink="">
      <xdr:nvSpPr>
        <xdr:cNvPr id="20" name="Rounded Rectangle 6">
          <a:hlinkClick xmlns:r="http://schemas.openxmlformats.org/officeDocument/2006/relationships" r:id="rId2"/>
          <a:extLst>
            <a:ext uri="{FF2B5EF4-FFF2-40B4-BE49-F238E27FC236}">
              <a16:creationId xmlns:a16="http://schemas.microsoft.com/office/drawing/2014/main" id="{33A58B9F-A111-462D-A40D-FF00CFABB9D9}"/>
            </a:ext>
          </a:extLst>
        </xdr:cNvPr>
        <xdr:cNvSpPr/>
      </xdr:nvSpPr>
      <xdr:spPr>
        <a:xfrm>
          <a:off x="12811125" y="457200"/>
          <a:ext cx="1435553" cy="788761"/>
        </a:xfrm>
        <a:prstGeom prst="roundRect">
          <a:avLst/>
        </a:prstGeom>
        <a:solidFill>
          <a:srgbClr val="FFC00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4">
                  <a:lumMod val="50000"/>
                </a:schemeClr>
              </a:solidFill>
              <a:latin typeface="Lucida Bright" panose="02040602050505020304" pitchFamily="18" charset="0"/>
            </a:rPr>
            <a:t>Check</a:t>
          </a:r>
        </a:p>
      </xdr:txBody>
    </xdr:sp>
    <xdr:clientData/>
  </xdr:twoCellAnchor>
  <xdr:twoCellAnchor>
    <xdr:from>
      <xdr:col>10</xdr:col>
      <xdr:colOff>323850</xdr:colOff>
      <xdr:row>2</xdr:row>
      <xdr:rowOff>95250</xdr:rowOff>
    </xdr:from>
    <xdr:to>
      <xdr:col>13</xdr:col>
      <xdr:colOff>460918</xdr:colOff>
      <xdr:row>6</xdr:row>
      <xdr:rowOff>65223</xdr:rowOff>
    </xdr:to>
    <xdr:sp macro="" textlink="">
      <xdr:nvSpPr>
        <xdr:cNvPr id="21" name="Rounded Rectangle 6">
          <a:extLst>
            <a:ext uri="{FF2B5EF4-FFF2-40B4-BE49-F238E27FC236}">
              <a16:creationId xmlns:a16="http://schemas.microsoft.com/office/drawing/2014/main" id="{D2E6EC80-1AB5-42DE-9F4A-BE53D0CA1242}"/>
            </a:ext>
          </a:extLst>
        </xdr:cNvPr>
        <xdr:cNvSpPr/>
      </xdr:nvSpPr>
      <xdr:spPr>
        <a:xfrm>
          <a:off x="9648825" y="457200"/>
          <a:ext cx="2556418" cy="6938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358958</xdr:colOff>
      <xdr:row>1</xdr:row>
      <xdr:rowOff>152672</xdr:rowOff>
    </xdr:from>
    <xdr:to>
      <xdr:col>9</xdr:col>
      <xdr:colOff>723901</xdr:colOff>
      <xdr:row>6</xdr:row>
      <xdr:rowOff>140154</xdr:rowOff>
    </xdr:to>
    <xdr:sp macro="" textlink="">
      <xdr:nvSpPr>
        <xdr:cNvPr id="2" name="Rounded Rectangle 1">
          <a:extLst>
            <a:ext uri="{FF2B5EF4-FFF2-40B4-BE49-F238E27FC236}">
              <a16:creationId xmlns:a16="http://schemas.microsoft.com/office/drawing/2014/main" id="{A2D697BF-CC66-4C67-8126-207D78B15CEC}"/>
            </a:ext>
          </a:extLst>
        </xdr:cNvPr>
        <xdr:cNvSpPr/>
      </xdr:nvSpPr>
      <xdr:spPr>
        <a:xfrm>
          <a:off x="3620318" y="335552"/>
          <a:ext cx="5409383" cy="90188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Problem </a:t>
          </a:r>
          <a:r>
            <a:rPr lang="en-US" sz="3200" b="1">
              <a:solidFill>
                <a:srgbClr val="FF0000"/>
              </a:solidFill>
              <a:latin typeface="Lucida Bright" panose="02040602050505020304" pitchFamily="18" charset="0"/>
            </a:rPr>
            <a:t>16</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394607</xdr:colOff>
      <xdr:row>10</xdr:row>
      <xdr:rowOff>99241</xdr:rowOff>
    </xdr:from>
    <xdr:to>
      <xdr:col>7</xdr:col>
      <xdr:colOff>884465</xdr:colOff>
      <xdr:row>36</xdr:row>
      <xdr:rowOff>228599</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3ECA7AB-ABDA-4B0B-B231-1F0663524F18}"/>
                </a:ext>
              </a:extLst>
            </xdr:cNvPr>
            <xdr:cNvSpPr txBox="1"/>
          </xdr:nvSpPr>
          <xdr:spPr>
            <a:xfrm>
              <a:off x="394607" y="1908991"/>
              <a:ext cx="6785883" cy="56252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(t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5,000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&lt; 5,000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15. </a:t>
              </a:r>
            </a:p>
            <a:p>
              <a:pPr/>
              <a14:m>
                <m:oMathPara xmlns:m="http://schemas.openxmlformats.org/officeDocument/2006/math">
                  <m:oMathParaPr>
                    <m:jc m:val="left"/>
                  </m:oMathParaPr>
                  <m:oMath xmlns:m="http://schemas.openxmlformats.org/officeDocument/2006/math">
                    <m:acc>
                      <m:accPr>
                        <m:chr m:val="̅"/>
                        <m:ctrlPr>
                          <a:rPr lang="en-US" sz="2000" i="1" baseline="0">
                            <a:solidFill>
                              <a:srgbClr val="836967"/>
                            </a:solidFill>
                            <a:latin typeface="Cambria Math" panose="02040503050406030204" pitchFamily="18" charset="0"/>
                          </a:rPr>
                        </m:ctrlPr>
                      </m:accPr>
                      <m:e>
                        <m:r>
                          <a:rPr lang="en-US" sz="2000" i="1" baseline="0">
                            <a:latin typeface="Cambria Math" panose="02040503050406030204" pitchFamily="18" charset="0"/>
                          </a:rPr>
                          <m:t>𝑥</m:t>
                        </m:r>
                      </m:e>
                    </m:acc>
                    <m:r>
                      <a:rPr lang="en-US" sz="2000" b="0" i="1" baseline="0">
                        <a:latin typeface="Cambria Math" panose="02040503050406030204" pitchFamily="18" charset="0"/>
                      </a:rPr>
                      <m:t>=</m:t>
                    </m:r>
                    <m:r>
                      <a:rPr lang="en-US" sz="2000" b="0" i="0" baseline="0">
                        <a:latin typeface="Cambria Math" panose="02040503050406030204" pitchFamily="18" charset="0"/>
                      </a:rPr>
                      <m:t>4922</m:t>
                    </m:r>
                  </m:oMath>
                </m:oMathPara>
              </a14:m>
              <a:endParaRPr lang="en-US" sz="2000" baseline="0">
                <a:latin typeface="Calibri" panose="020F0502020204030204" pitchFamily="34" charset="0"/>
                <a:cs typeface="Calibri" panose="020F0502020204030204" pitchFamily="34" charset="0"/>
              </a:endParaRPr>
            </a:p>
            <a:p>
              <a14:m>
                <m:oMath xmlns:m="http://schemas.openxmlformats.org/officeDocument/2006/math">
                  <m:r>
                    <a:rPr lang="en-US" sz="2000" i="1" baseline="0">
                      <a:latin typeface="Cambria Math" panose="02040503050406030204" pitchFamily="18" charset="0"/>
                    </a:rPr>
                    <m:t>𝜎</m:t>
                  </m:r>
                </m:oMath>
              </a14:m>
              <a:r>
                <a:rPr lang="en-US" sz="2000" baseline="0">
                  <a:latin typeface="Lucida Bright" panose="02040602050505020304" pitchFamily="18" charset="0"/>
                </a:rPr>
                <a:t> = unknown</a:t>
              </a:r>
            </a:p>
            <a:p>
              <a:r>
                <a:rPr lang="en-US" sz="2000" b="0" baseline="0">
                  <a:latin typeface="Lucida Bright" panose="02040602050505020304" pitchFamily="18" charset="0"/>
                </a:rPr>
                <a:t>s =220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Choice>
      <mc:Fallback xmlns="">
        <xdr:sp macro="" textlink="">
          <xdr:nvSpPr>
            <xdr:cNvPr id="3" name="TextBox 2">
              <a:extLst>
                <a:ext uri="{FF2B5EF4-FFF2-40B4-BE49-F238E27FC236}">
                  <a16:creationId xmlns:a16="http://schemas.microsoft.com/office/drawing/2014/main" id="{03ECA7AB-ABDA-4B0B-B231-1F0663524F18}"/>
                </a:ext>
              </a:extLst>
            </xdr:cNvPr>
            <xdr:cNvSpPr txBox="1"/>
          </xdr:nvSpPr>
          <xdr:spPr>
            <a:xfrm>
              <a:off x="394607" y="1908991"/>
              <a:ext cx="6785883" cy="56252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Lund 206</a:t>
              </a:r>
            </a:p>
            <a:p>
              <a:r>
                <a:rPr lang="en-US" sz="800" baseline="0">
                  <a:solidFill>
                    <a:schemeClr val="bg1"/>
                  </a:solidFill>
                  <a:latin typeface="Lucida Bright" panose="02040602050505020304" pitchFamily="18" charset="0"/>
                </a:rPr>
                <a:t>Freed 348</a:t>
              </a:r>
            </a:p>
            <a:p>
              <a:r>
                <a:rPr lang="en-US" sz="2000" baseline="0">
                  <a:latin typeface="Lucida Bright" panose="02040602050505020304" pitchFamily="18" charset="0"/>
                </a:rPr>
                <a:t>Hypothesis Testing (t distribution)</a:t>
              </a:r>
            </a:p>
            <a:p>
              <a:endParaRPr lang="en-US" sz="2000" baseline="0">
                <a:latin typeface="Lucida Bright" panose="02040602050505020304" pitchFamily="18" charset="0"/>
              </a:endParaRPr>
            </a:p>
            <a:p>
              <a:r>
                <a:rPr lang="en-US" sz="2000" baseline="0">
                  <a:latin typeface="Lucida Bright" panose="02040602050505020304" pitchFamily="18" charset="0"/>
                </a:rPr>
                <a:t>Suppose you are testing the following hypothesis:</a:t>
              </a:r>
            </a:p>
            <a:p>
              <a:endParaRPr lang="en-US" sz="2000" baseline="0">
                <a:latin typeface="Lucida Bright" panose="02040602050505020304" pitchFamily="18" charset="0"/>
              </a:endParaRPr>
            </a:p>
            <a:p>
              <a:r>
                <a:rPr lang="en-US" sz="2000" baseline="0">
                  <a:latin typeface="Lucida Bright" panose="02040602050505020304" pitchFamily="18" charset="0"/>
                </a:rPr>
                <a:t>Ho: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 5,000</a:t>
              </a:r>
            </a:p>
            <a:p>
              <a:r>
                <a:rPr lang="en-US" sz="2000" baseline="0">
                  <a:latin typeface="Calibri" panose="020F0502020204030204" pitchFamily="34" charset="0"/>
                  <a:cs typeface="Calibri" panose="020F0502020204030204" pitchFamily="34" charset="0"/>
                </a:rPr>
                <a:t>Ha:  </a:t>
              </a:r>
              <a:r>
                <a:rPr lang="el-GR" sz="2000" baseline="0">
                  <a:latin typeface="Calibri" panose="020F0502020204030204" pitchFamily="34" charset="0"/>
                  <a:cs typeface="Calibri" panose="020F0502020204030204" pitchFamily="34" charset="0"/>
                </a:rPr>
                <a:t>μ</a:t>
              </a:r>
              <a:r>
                <a:rPr lang="en-US" sz="2000" baseline="0">
                  <a:latin typeface="Calibri" panose="020F0502020204030204" pitchFamily="34" charset="0"/>
                  <a:cs typeface="Calibri" panose="020F0502020204030204" pitchFamily="34" charset="0"/>
                </a:rPr>
                <a:t> &lt; 5,000</a:t>
              </a:r>
            </a:p>
            <a:p>
              <a:endParaRPr lang="en-US" sz="2000" baseline="0">
                <a:latin typeface="Calibri" panose="020F0502020204030204" pitchFamily="34" charset="0"/>
                <a:cs typeface="Calibri" panose="020F0502020204030204" pitchFamily="34" charset="0"/>
              </a:endParaRPr>
            </a:p>
            <a:p>
              <a:r>
                <a:rPr lang="en-US" sz="2000" baseline="0">
                  <a:latin typeface="Calibri" panose="020F0502020204030204" pitchFamily="34" charset="0"/>
                  <a:cs typeface="Calibri" panose="020F0502020204030204" pitchFamily="34" charset="0"/>
                </a:rPr>
                <a:t>n = 15. </a:t>
              </a:r>
            </a:p>
            <a:p>
              <a:pPr/>
              <a:r>
                <a:rPr lang="en-US" sz="2000" i="0" baseline="0">
                  <a:latin typeface="Cambria Math" panose="02040503050406030204" pitchFamily="18" charset="0"/>
                </a:rPr>
                <a:t>𝑥</a:t>
              </a:r>
              <a:r>
                <a:rPr lang="en-US" sz="2000" i="0" baseline="0">
                  <a:solidFill>
                    <a:srgbClr val="836967"/>
                  </a:solidFill>
                  <a:latin typeface="Cambria Math" panose="02040503050406030204" pitchFamily="18" charset="0"/>
                </a:rPr>
                <a:t> ̅</a:t>
              </a:r>
              <a:r>
                <a:rPr lang="en-US" sz="2000" b="0" i="0" baseline="0">
                  <a:latin typeface="Cambria Math" panose="02040503050406030204" pitchFamily="18" charset="0"/>
                </a:rPr>
                <a:t>=4922</a:t>
              </a:r>
              <a:endParaRPr lang="en-US" sz="2000" baseline="0">
                <a:latin typeface="Calibri" panose="020F0502020204030204" pitchFamily="34" charset="0"/>
                <a:cs typeface="Calibri" panose="020F0502020204030204" pitchFamily="34" charset="0"/>
              </a:endParaRPr>
            </a:p>
            <a:p>
              <a:r>
                <a:rPr lang="en-US" sz="2000" i="0" baseline="0">
                  <a:latin typeface="Cambria Math" panose="02040503050406030204" pitchFamily="18" charset="0"/>
                </a:rPr>
                <a:t>𝜎</a:t>
              </a:r>
              <a:r>
                <a:rPr lang="en-US" sz="2000" baseline="0">
                  <a:latin typeface="Lucida Bright" panose="02040602050505020304" pitchFamily="18" charset="0"/>
                </a:rPr>
                <a:t> = unknown</a:t>
              </a:r>
            </a:p>
            <a:p>
              <a:r>
                <a:rPr lang="en-US" sz="2000" b="0" baseline="0">
                  <a:latin typeface="Lucida Bright" panose="02040602050505020304" pitchFamily="18" charset="0"/>
                </a:rPr>
                <a:t>s =220</a:t>
              </a:r>
              <a:endParaRPr lang="en-US" sz="1800" b="0" baseline="0">
                <a:latin typeface="Lucida Bright" panose="02040602050505020304" pitchFamily="18" charset="0"/>
              </a:endParaRPr>
            </a:p>
            <a:p>
              <a:r>
                <a:rPr lang="en-US" sz="1800" b="0" baseline="0">
                  <a:latin typeface="Lucida Bright" panose="02040602050505020304" pitchFamily="18" charset="0"/>
                  <a:cs typeface="Calibri" panose="020F0502020204030204" pitchFamily="34" charset="0"/>
                </a:rPr>
                <a:t>α =0.05</a:t>
              </a:r>
            </a:p>
            <a:p>
              <a:endParaRPr lang="en-US" sz="1800" b="0" baseline="0">
                <a:latin typeface="Lucida Bright" panose="02040602050505020304" pitchFamily="18" charset="0"/>
                <a:cs typeface="Calibri" panose="020F0502020204030204" pitchFamily="34" charset="0"/>
              </a:endParaRPr>
            </a:p>
            <a:p>
              <a:r>
                <a:rPr lang="en-US" sz="1800" b="0" baseline="0">
                  <a:latin typeface="Lucida Bright" panose="02040602050505020304" pitchFamily="18" charset="0"/>
                  <a:cs typeface="Calibri" panose="020F0502020204030204" pitchFamily="34" charset="0"/>
                </a:rPr>
                <a:t>Should you reject the Ho?</a:t>
              </a:r>
              <a:endParaRPr lang="en-US" sz="1800" b="0" baseline="0">
                <a:latin typeface="Lucida Bright" panose="02040602050505020304" pitchFamily="18" charset="0"/>
              </a:endParaRP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mc:Fallback>
    </mc:AlternateContent>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54DF3F55-1D2B-4225-B496-2E6FAA7F1173}"/>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95250</xdr:colOff>
      <xdr:row>8</xdr:row>
      <xdr:rowOff>162742</xdr:rowOff>
    </xdr:from>
    <xdr:to>
      <xdr:col>8</xdr:col>
      <xdr:colOff>95250</xdr:colOff>
      <xdr:row>54</xdr:row>
      <xdr:rowOff>101782</xdr:rowOff>
    </xdr:to>
    <xdr:cxnSp macro="">
      <xdr:nvCxnSpPr>
        <xdr:cNvPr id="5" name="Straight Connector 4">
          <a:extLst>
            <a:ext uri="{FF2B5EF4-FFF2-40B4-BE49-F238E27FC236}">
              <a16:creationId xmlns:a16="http://schemas.microsoft.com/office/drawing/2014/main" id="{84D2B1B6-42A8-453C-8C56-17F55084956C}"/>
            </a:ext>
          </a:extLst>
        </xdr:cNvPr>
        <xdr:cNvCxnSpPr/>
      </xdr:nvCxnSpPr>
      <xdr:spPr>
        <a:xfrm flipH="1">
          <a:off x="7410450" y="1625782"/>
          <a:ext cx="0" cy="10546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146957</xdr:colOff>
      <xdr:row>2</xdr:row>
      <xdr:rowOff>59871</xdr:rowOff>
    </xdr:from>
    <xdr:to>
      <xdr:col>15</xdr:col>
      <xdr:colOff>257355</xdr:colOff>
      <xdr:row>6</xdr:row>
      <xdr:rowOff>29844</xdr:rowOff>
    </xdr:to>
    <xdr:sp macro="" textlink="">
      <xdr:nvSpPr>
        <xdr:cNvPr id="6" name="Rounded Rectangle 6">
          <a:extLst>
            <a:ext uri="{FF2B5EF4-FFF2-40B4-BE49-F238E27FC236}">
              <a16:creationId xmlns:a16="http://schemas.microsoft.com/office/drawing/2014/main" id="{495FEA91-97F0-42DC-9284-7E9D636B660B}"/>
            </a:ext>
          </a:extLst>
        </xdr:cNvPr>
        <xdr:cNvSpPr/>
      </xdr:nvSpPr>
      <xdr:spPr>
        <a:xfrm>
          <a:off x="9786257" y="425631"/>
          <a:ext cx="3646078" cy="701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8</xdr:col>
      <xdr:colOff>308883</xdr:colOff>
      <xdr:row>11</xdr:row>
      <xdr:rowOff>108767</xdr:rowOff>
    </xdr:from>
    <xdr:to>
      <xdr:col>14</xdr:col>
      <xdr:colOff>219076</xdr:colOff>
      <xdr:row>18</xdr:row>
      <xdr:rowOff>76200</xdr:rowOff>
    </xdr:to>
    <xdr:sp macro="" textlink="">
      <xdr:nvSpPr>
        <xdr:cNvPr id="7" name="TextBox 6">
          <a:extLst>
            <a:ext uri="{FF2B5EF4-FFF2-40B4-BE49-F238E27FC236}">
              <a16:creationId xmlns:a16="http://schemas.microsoft.com/office/drawing/2014/main" id="{50D3E54A-09C3-4EE5-AD92-2D8C1F183A0E}"/>
            </a:ext>
          </a:extLst>
        </xdr:cNvPr>
        <xdr:cNvSpPr txBox="1"/>
      </xdr:nvSpPr>
      <xdr:spPr>
        <a:xfrm>
          <a:off x="7643133" y="2099492"/>
          <a:ext cx="5463268" cy="14533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ea typeface="Cambria" panose="02040503050406030204" pitchFamily="18" charset="0"/>
              <a:cs typeface="Calibri" panose="020F0502020204030204" pitchFamily="34" charset="0"/>
            </a:rPr>
            <a:t>TINV(0.05) = </a:t>
          </a:r>
          <a:r>
            <a:rPr lang="en-US" sz="2000" b="1" baseline="0">
              <a:solidFill>
                <a:srgbClr val="C00000"/>
              </a:solidFill>
              <a:latin typeface="Lucida Bright" panose="02040602050505020304" pitchFamily="18" charset="0"/>
              <a:ea typeface="Cambria" panose="02040503050406030204" pitchFamily="18" charset="0"/>
              <a:cs typeface="Calibri" panose="020F0502020204030204" pitchFamily="34" charset="0"/>
            </a:rPr>
            <a:t>-1.7613</a:t>
          </a:r>
        </a:p>
      </xdr:txBody>
    </xdr:sp>
    <xdr:clientData/>
  </xdr:twoCellAnchor>
  <xdr:twoCellAnchor editAs="oneCell">
    <xdr:from>
      <xdr:col>8</xdr:col>
      <xdr:colOff>400050</xdr:colOff>
      <xdr:row>21</xdr:row>
      <xdr:rowOff>57150</xdr:rowOff>
    </xdr:from>
    <xdr:to>
      <xdr:col>13</xdr:col>
      <xdr:colOff>1095375</xdr:colOff>
      <xdr:row>32</xdr:row>
      <xdr:rowOff>66675</xdr:rowOff>
    </xdr:to>
    <xdr:pic>
      <xdr:nvPicPr>
        <xdr:cNvPr id="8" name="Picture 7" descr="Understanding the Statistical Properties of the Normal Distribution -  dummies">
          <a:extLst>
            <a:ext uri="{FF2B5EF4-FFF2-40B4-BE49-F238E27FC236}">
              <a16:creationId xmlns:a16="http://schemas.microsoft.com/office/drawing/2014/main" id="{9A898AC7-DFD7-4F24-A42B-384F77FA39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0" y="4324350"/>
          <a:ext cx="5099685" cy="2112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619125</xdr:colOff>
      <xdr:row>20</xdr:row>
      <xdr:rowOff>104775</xdr:rowOff>
    </xdr:from>
    <xdr:to>
      <xdr:col>11</xdr:col>
      <xdr:colOff>647700</xdr:colOff>
      <xdr:row>33</xdr:row>
      <xdr:rowOff>28575</xdr:rowOff>
    </xdr:to>
    <xdr:cxnSp macro="">
      <xdr:nvCxnSpPr>
        <xdr:cNvPr id="9" name="Straight Connector 8">
          <a:extLst>
            <a:ext uri="{FF2B5EF4-FFF2-40B4-BE49-F238E27FC236}">
              <a16:creationId xmlns:a16="http://schemas.microsoft.com/office/drawing/2014/main" id="{80A827F3-0C99-4F3E-8AAC-51C4D15DE97D}"/>
            </a:ext>
          </a:extLst>
        </xdr:cNvPr>
        <xdr:cNvCxnSpPr/>
      </xdr:nvCxnSpPr>
      <xdr:spPr>
        <a:xfrm>
          <a:off x="10258425" y="4189095"/>
          <a:ext cx="28575" cy="25222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31</xdr:row>
      <xdr:rowOff>247650</xdr:rowOff>
    </xdr:from>
    <xdr:to>
      <xdr:col>14</xdr:col>
      <xdr:colOff>123825</xdr:colOff>
      <xdr:row>31</xdr:row>
      <xdr:rowOff>257175</xdr:rowOff>
    </xdr:to>
    <xdr:cxnSp macro="">
      <xdr:nvCxnSpPr>
        <xdr:cNvPr id="10" name="Straight Connector 9">
          <a:extLst>
            <a:ext uri="{FF2B5EF4-FFF2-40B4-BE49-F238E27FC236}">
              <a16:creationId xmlns:a16="http://schemas.microsoft.com/office/drawing/2014/main" id="{82467BEE-484A-4E1A-8E22-C875B5362D15}"/>
            </a:ext>
          </a:extLst>
        </xdr:cNvPr>
        <xdr:cNvCxnSpPr/>
      </xdr:nvCxnSpPr>
      <xdr:spPr>
        <a:xfrm flipH="1" flipV="1">
          <a:off x="7648575" y="6351270"/>
          <a:ext cx="5337810"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85725</xdr:colOff>
      <xdr:row>28</xdr:row>
      <xdr:rowOff>28575</xdr:rowOff>
    </xdr:from>
    <xdr:to>
      <xdr:col>13</xdr:col>
      <xdr:colOff>114300</xdr:colOff>
      <xdr:row>32</xdr:row>
      <xdr:rowOff>228600</xdr:rowOff>
    </xdr:to>
    <xdr:cxnSp macro="">
      <xdr:nvCxnSpPr>
        <xdr:cNvPr id="11" name="Straight Connector 10">
          <a:extLst>
            <a:ext uri="{FF2B5EF4-FFF2-40B4-BE49-F238E27FC236}">
              <a16:creationId xmlns:a16="http://schemas.microsoft.com/office/drawing/2014/main" id="{2344F388-4D1B-453D-A744-537B879A736D}"/>
            </a:ext>
          </a:extLst>
        </xdr:cNvPr>
        <xdr:cNvCxnSpPr/>
      </xdr:nvCxnSpPr>
      <xdr:spPr>
        <a:xfrm>
          <a:off x="11805285" y="5583555"/>
          <a:ext cx="28575" cy="10153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371475</xdr:colOff>
      <xdr:row>28</xdr:row>
      <xdr:rowOff>57150</xdr:rowOff>
    </xdr:from>
    <xdr:to>
      <xdr:col>9</xdr:col>
      <xdr:colOff>381000</xdr:colOff>
      <xdr:row>32</xdr:row>
      <xdr:rowOff>228600</xdr:rowOff>
    </xdr:to>
    <xdr:cxnSp macro="">
      <xdr:nvCxnSpPr>
        <xdr:cNvPr id="12" name="Straight Connector 11">
          <a:extLst>
            <a:ext uri="{FF2B5EF4-FFF2-40B4-BE49-F238E27FC236}">
              <a16:creationId xmlns:a16="http://schemas.microsoft.com/office/drawing/2014/main" id="{659F2335-2D2D-42C7-911C-69B6D2E59D9C}"/>
            </a:ext>
          </a:extLst>
        </xdr:cNvPr>
        <xdr:cNvCxnSpPr/>
      </xdr:nvCxnSpPr>
      <xdr:spPr>
        <a:xfrm>
          <a:off x="8677275" y="5612130"/>
          <a:ext cx="9525" cy="986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809625</xdr:colOff>
      <xdr:row>33</xdr:row>
      <xdr:rowOff>9526</xdr:rowOff>
    </xdr:from>
    <xdr:to>
      <xdr:col>9</xdr:col>
      <xdr:colOff>752475</xdr:colOff>
      <xdr:row>34</xdr:row>
      <xdr:rowOff>1</xdr:rowOff>
    </xdr:to>
    <xdr:sp macro="" textlink="">
      <xdr:nvSpPr>
        <xdr:cNvPr id="14" name="TextBox 13">
          <a:extLst>
            <a:ext uri="{FF2B5EF4-FFF2-40B4-BE49-F238E27FC236}">
              <a16:creationId xmlns:a16="http://schemas.microsoft.com/office/drawing/2014/main" id="{F6BC4A83-09C7-46BE-8E05-BF826F0C7B5A}"/>
            </a:ext>
          </a:extLst>
        </xdr:cNvPr>
        <xdr:cNvSpPr txBox="1"/>
      </xdr:nvSpPr>
      <xdr:spPr>
        <a:xfrm>
          <a:off x="8124825" y="6692266"/>
          <a:ext cx="933450" cy="287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-1.7613</a:t>
          </a:r>
        </a:p>
      </xdr:txBody>
    </xdr:sp>
    <xdr:clientData/>
  </xdr:twoCellAnchor>
  <xdr:twoCellAnchor>
    <xdr:from>
      <xdr:col>8</xdr:col>
      <xdr:colOff>432708</xdr:colOff>
      <xdr:row>35</xdr:row>
      <xdr:rowOff>156392</xdr:rowOff>
    </xdr:from>
    <xdr:to>
      <xdr:col>14</xdr:col>
      <xdr:colOff>28575</xdr:colOff>
      <xdr:row>41</xdr:row>
      <xdr:rowOff>266700</xdr:rowOff>
    </xdr:to>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66B30E50-3FC7-4065-8415-151584AF683E}"/>
                </a:ext>
              </a:extLst>
            </xdr:cNvPr>
            <xdr:cNvSpPr txBox="1"/>
          </xdr:nvSpPr>
          <xdr:spPr>
            <a:xfrm>
              <a:off x="7747908" y="7403012"/>
              <a:ext cx="5143227" cy="17562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 (test) = (</a:t>
              </a:r>
              <a14:m>
                <m:oMath xmlns:m="http://schemas.openxmlformats.org/officeDocument/2006/math">
                  <m:acc>
                    <m:accPr>
                      <m:chr m:val="̅"/>
                      <m:ctrlPr>
                        <a:rPr lang="en-US" sz="2000" b="0" i="1" baseline="0">
                          <a:solidFill>
                            <a:schemeClr val="tx1"/>
                          </a:solidFill>
                          <a:latin typeface="Cambria Math" panose="02040503050406030204" pitchFamily="18" charset="0"/>
                        </a:rPr>
                      </m:ctrlPr>
                    </m:accPr>
                    <m:e>
                      <m:r>
                        <a:rPr lang="en-US" sz="2000" b="0" i="1" baseline="0">
                          <a:solidFill>
                            <a:schemeClr val="tx1"/>
                          </a:solidFill>
                          <a:latin typeface="Cambria Math" panose="02040503050406030204" pitchFamily="18" charset="0"/>
                        </a:rPr>
                        <m:t>𝑥</m:t>
                      </m:r>
                    </m:e>
                  </m:acc>
                  <m:r>
                    <a:rPr lang="en-US" sz="2000" b="0" i="1" baseline="0">
                      <a:solidFill>
                        <a:schemeClr val="tx1"/>
                      </a:solidFill>
                      <a:latin typeface="Cambria Math" panose="02040503050406030204" pitchFamily="18" charset="0"/>
                    </a:rPr>
                    <m:t> </m:t>
                  </m:r>
                </m:oMath>
              </a14:m>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14:m>
                <m:oMath xmlns:m="http://schemas.openxmlformats.org/officeDocument/2006/math">
                  <m:f>
                    <m:fPr>
                      <m:ctrlPr>
                        <a:rPr lang="en-US" sz="2800" b="0" i="1" baseline="0">
                          <a:solidFill>
                            <a:schemeClr val="tx1"/>
                          </a:solidFill>
                          <a:latin typeface="Cambria Math" panose="02040503050406030204" pitchFamily="18" charset="0"/>
                        </a:rPr>
                      </m:ctrlPr>
                    </m:fPr>
                    <m:num>
                      <m:r>
                        <a:rPr lang="en-US" sz="2800" b="0" i="1" baseline="0">
                          <a:solidFill>
                            <a:schemeClr val="tx1"/>
                          </a:solidFill>
                          <a:latin typeface="Cambria Math" panose="02040503050406030204" pitchFamily="18" charset="0"/>
                        </a:rPr>
                        <m:t>𝑠</m:t>
                      </m:r>
                    </m:num>
                    <m:den>
                      <m:rad>
                        <m:radPr>
                          <m:degHide m:val="on"/>
                          <m:ctrlPr>
                            <a:rPr lang="en-US" sz="2800" b="0" i="1" baseline="0">
                              <a:solidFill>
                                <a:schemeClr val="tx1"/>
                              </a:solidFill>
                              <a:latin typeface="Cambria Math" panose="02040503050406030204" pitchFamily="18" charset="0"/>
                            </a:rPr>
                          </m:ctrlPr>
                        </m:radPr>
                        <m:deg/>
                        <m:e>
                          <m:r>
                            <a:rPr lang="en-US" sz="2800" b="0" i="1" baseline="0">
                              <a:solidFill>
                                <a:schemeClr val="tx1"/>
                              </a:solidFill>
                              <a:latin typeface="Cambria Math" panose="02040503050406030204" pitchFamily="18" charset="0"/>
                            </a:rPr>
                            <m:t>𝑛</m:t>
                          </m:r>
                        </m:e>
                      </m:rad>
                    </m:den>
                  </m:f>
                  <m:r>
                    <a:rPr lang="en-US" sz="2800" b="0" i="1" baseline="0">
                      <a:solidFill>
                        <a:schemeClr val="tx1"/>
                      </a:solidFill>
                      <a:latin typeface="Cambria Math" panose="02040503050406030204" pitchFamily="18" charset="0"/>
                    </a:rPr>
                    <m:t>)=</m:t>
                  </m:r>
                </m:oMath>
              </a14:m>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(4922 -5,000)/(220/3.8730) = </a:t>
              </a:r>
              <a:r>
                <a:rPr lang="en-US" sz="1800" b="1" baseline="0">
                  <a:solidFill>
                    <a:srgbClr val="C00000"/>
                  </a:solidFill>
                  <a:latin typeface="Lucida Bright" panose="02040602050505020304" pitchFamily="18" charset="0"/>
                </a:rPr>
                <a:t>-1.3731</a:t>
              </a:r>
            </a:p>
          </xdr:txBody>
        </xdr:sp>
      </mc:Choice>
      <mc:Fallback xmlns="">
        <xdr:sp macro="" textlink="">
          <xdr:nvSpPr>
            <xdr:cNvPr id="15" name="TextBox 14">
              <a:extLst>
                <a:ext uri="{FF2B5EF4-FFF2-40B4-BE49-F238E27FC236}">
                  <a16:creationId xmlns:a16="http://schemas.microsoft.com/office/drawing/2014/main" id="{66B30E50-3FC7-4065-8415-151584AF683E}"/>
                </a:ext>
              </a:extLst>
            </xdr:cNvPr>
            <xdr:cNvSpPr txBox="1"/>
          </xdr:nvSpPr>
          <xdr:spPr>
            <a:xfrm>
              <a:off x="7747908" y="7403012"/>
              <a:ext cx="5143227" cy="17562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baseline="0">
                  <a:solidFill>
                    <a:schemeClr val="tx1"/>
                  </a:solidFill>
                  <a:latin typeface="Lucida Bright" panose="02040602050505020304" pitchFamily="18" charset="0"/>
                </a:rPr>
                <a:t>t (test) = (</a:t>
              </a:r>
              <a:r>
                <a:rPr lang="en-US" sz="2000" b="0" i="0" baseline="0">
                  <a:solidFill>
                    <a:schemeClr val="tx1"/>
                  </a:solidFill>
                  <a:latin typeface="Cambria Math" panose="02040503050406030204" pitchFamily="18" charset="0"/>
                </a:rPr>
                <a:t>𝑥 ̅  </a:t>
              </a:r>
              <a:r>
                <a:rPr lang="en-US" sz="2000" b="0" baseline="0">
                  <a:solidFill>
                    <a:schemeClr val="tx1"/>
                  </a:solidFill>
                  <a:latin typeface="Lucida Bright" panose="02040602050505020304" pitchFamily="18" charset="0"/>
                </a:rPr>
                <a:t>-</a:t>
              </a:r>
              <a:r>
                <a:rPr lang="el-GR" sz="2000" b="0" baseline="0">
                  <a:solidFill>
                    <a:schemeClr val="tx1"/>
                  </a:solidFill>
                  <a:latin typeface="Calibri" panose="020F0502020204030204" pitchFamily="34" charset="0"/>
                  <a:cs typeface="Calibri" panose="020F0502020204030204" pitchFamily="34" charset="0"/>
                </a:rPr>
                <a:t>μ</a:t>
              </a:r>
              <a:r>
                <a:rPr lang="en-US" sz="2000" b="0" baseline="0">
                  <a:solidFill>
                    <a:schemeClr val="tx1"/>
                  </a:solidFill>
                  <a:latin typeface="Calibri" panose="020F0502020204030204" pitchFamily="34" charset="0"/>
                  <a:cs typeface="Calibri" panose="020F0502020204030204" pitchFamily="34" charset="0"/>
                </a:rPr>
                <a:t>)/(</a:t>
              </a:r>
              <a:r>
                <a:rPr lang="en-US" sz="2800" b="0" i="0" baseline="0">
                  <a:solidFill>
                    <a:schemeClr val="tx1"/>
                  </a:solidFill>
                  <a:latin typeface="Cambria Math" panose="02040503050406030204" pitchFamily="18" charset="0"/>
                </a:rPr>
                <a:t>𝑠/√𝑛)=</a:t>
              </a:r>
              <a:endParaRPr lang="en-US" sz="2800" b="0" baseline="0">
                <a:solidFill>
                  <a:schemeClr val="tx1"/>
                </a:solidFill>
                <a:latin typeface="Calibri" panose="020F0502020204030204" pitchFamily="34" charset="0"/>
              </a:endParaRPr>
            </a:p>
            <a:p>
              <a:r>
                <a:rPr lang="en-US" sz="2800" b="0" baseline="0">
                  <a:solidFill>
                    <a:schemeClr val="tx1"/>
                  </a:solidFill>
                  <a:latin typeface="Lucida Bright" panose="02040602050505020304" pitchFamily="18" charset="0"/>
                </a:rPr>
                <a:t>= </a:t>
              </a:r>
              <a:r>
                <a:rPr lang="en-US" sz="1800" b="0" baseline="0">
                  <a:solidFill>
                    <a:schemeClr val="tx1"/>
                  </a:solidFill>
                  <a:latin typeface="Lucida Bright" panose="02040602050505020304" pitchFamily="18" charset="0"/>
                </a:rPr>
                <a:t>(4922 -5,000)/(220/3.8730) = </a:t>
              </a:r>
              <a:r>
                <a:rPr lang="en-US" sz="1800" b="1" baseline="0">
                  <a:solidFill>
                    <a:srgbClr val="C00000"/>
                  </a:solidFill>
                  <a:latin typeface="Lucida Bright" panose="02040602050505020304" pitchFamily="18" charset="0"/>
                </a:rPr>
                <a:t>-1.3731</a:t>
              </a:r>
            </a:p>
          </xdr:txBody>
        </xdr:sp>
      </mc:Fallback>
    </mc:AlternateContent>
    <xdr:clientData/>
  </xdr:twoCellAnchor>
  <xdr:twoCellAnchor>
    <xdr:from>
      <xdr:col>16</xdr:col>
      <xdr:colOff>57150</xdr:colOff>
      <xdr:row>38</xdr:row>
      <xdr:rowOff>19050</xdr:rowOff>
    </xdr:from>
    <xdr:to>
      <xdr:col>16</xdr:col>
      <xdr:colOff>323850</xdr:colOff>
      <xdr:row>38</xdr:row>
      <xdr:rowOff>361950</xdr:rowOff>
    </xdr:to>
    <xdr:sp macro="" textlink="">
      <xdr:nvSpPr>
        <xdr:cNvPr id="16" name="Star: 5 Points 15">
          <a:extLst>
            <a:ext uri="{FF2B5EF4-FFF2-40B4-BE49-F238E27FC236}">
              <a16:creationId xmlns:a16="http://schemas.microsoft.com/office/drawing/2014/main" id="{48D56F14-74B4-47A2-934F-9FED4008B3D5}"/>
            </a:ext>
          </a:extLst>
        </xdr:cNvPr>
        <xdr:cNvSpPr/>
      </xdr:nvSpPr>
      <xdr:spPr>
        <a:xfrm>
          <a:off x="15316200" y="7962900"/>
          <a:ext cx="266700" cy="3429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200025</xdr:colOff>
      <xdr:row>31</xdr:row>
      <xdr:rowOff>19051</xdr:rowOff>
    </xdr:from>
    <xdr:to>
      <xdr:col>9</xdr:col>
      <xdr:colOff>571500</xdr:colOff>
      <xdr:row>32</xdr:row>
      <xdr:rowOff>114301</xdr:rowOff>
    </xdr:to>
    <xdr:sp macro="" textlink="">
      <xdr:nvSpPr>
        <xdr:cNvPr id="17" name="Star: 5 Points 16">
          <a:extLst>
            <a:ext uri="{FF2B5EF4-FFF2-40B4-BE49-F238E27FC236}">
              <a16:creationId xmlns:a16="http://schemas.microsoft.com/office/drawing/2014/main" id="{A35346C1-A0DB-4A38-A735-3D34D5CD408A}"/>
            </a:ext>
          </a:extLst>
        </xdr:cNvPr>
        <xdr:cNvSpPr/>
      </xdr:nvSpPr>
      <xdr:spPr>
        <a:xfrm>
          <a:off x="8524875" y="5857876"/>
          <a:ext cx="371475" cy="361950"/>
        </a:xfrm>
        <a:prstGeom prst="star5">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200024</xdr:colOff>
      <xdr:row>31</xdr:row>
      <xdr:rowOff>28575</xdr:rowOff>
    </xdr:from>
    <xdr:to>
      <xdr:col>11</xdr:col>
      <xdr:colOff>161924</xdr:colOff>
      <xdr:row>32</xdr:row>
      <xdr:rowOff>142875</xdr:rowOff>
    </xdr:to>
    <xdr:sp macro="" textlink="">
      <xdr:nvSpPr>
        <xdr:cNvPr id="19" name="Star: 5 Points 18">
          <a:extLst>
            <a:ext uri="{FF2B5EF4-FFF2-40B4-BE49-F238E27FC236}">
              <a16:creationId xmlns:a16="http://schemas.microsoft.com/office/drawing/2014/main" id="{331844DF-48B1-4B60-BD07-1A700422DCC1}"/>
            </a:ext>
          </a:extLst>
        </xdr:cNvPr>
        <xdr:cNvSpPr/>
      </xdr:nvSpPr>
      <xdr:spPr>
        <a:xfrm>
          <a:off x="9524999" y="5867400"/>
          <a:ext cx="295275" cy="381000"/>
        </a:xfrm>
        <a:prstGeom prst="star5">
          <a:avLst>
            <a:gd name="adj" fmla="val 19098"/>
            <a:gd name="hf" fmla="val 105146"/>
            <a:gd name="vf" fmla="val 11055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404133</xdr:colOff>
      <xdr:row>42</xdr:row>
      <xdr:rowOff>137342</xdr:rowOff>
    </xdr:from>
    <xdr:to>
      <xdr:col>14</xdr:col>
      <xdr:colOff>0</xdr:colOff>
      <xdr:row>45</xdr:row>
      <xdr:rowOff>28575</xdr:rowOff>
    </xdr:to>
    <xdr:sp macro="" textlink="">
      <xdr:nvSpPr>
        <xdr:cNvPr id="20" name="TextBox 19">
          <a:extLst>
            <a:ext uri="{FF2B5EF4-FFF2-40B4-BE49-F238E27FC236}">
              <a16:creationId xmlns:a16="http://schemas.microsoft.com/office/drawing/2014/main" id="{54E56E39-9544-480E-8CF4-EC54BEAA20AE}"/>
            </a:ext>
          </a:extLst>
        </xdr:cNvPr>
        <xdr:cNvSpPr txBox="1"/>
      </xdr:nvSpPr>
      <xdr:spPr>
        <a:xfrm>
          <a:off x="7719333" y="9319442"/>
          <a:ext cx="5143227" cy="7065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rPr>
            <a:t>Do not Reject Ho</a:t>
          </a:r>
        </a:p>
      </xdr:txBody>
    </xdr:sp>
    <xdr:clientData/>
  </xdr:twoCellAnchor>
  <xdr:twoCellAnchor>
    <xdr:from>
      <xdr:col>9</xdr:col>
      <xdr:colOff>800100</xdr:colOff>
      <xdr:row>33</xdr:row>
      <xdr:rowOff>19051</xdr:rowOff>
    </xdr:from>
    <xdr:to>
      <xdr:col>11</xdr:col>
      <xdr:colOff>400050</xdr:colOff>
      <xdr:row>34</xdr:row>
      <xdr:rowOff>9526</xdr:rowOff>
    </xdr:to>
    <xdr:sp macro="" textlink="">
      <xdr:nvSpPr>
        <xdr:cNvPr id="21" name="TextBox 20">
          <a:extLst>
            <a:ext uri="{FF2B5EF4-FFF2-40B4-BE49-F238E27FC236}">
              <a16:creationId xmlns:a16="http://schemas.microsoft.com/office/drawing/2014/main" id="{62E5C620-D57E-4CD0-92CB-60BCD75F1CED}"/>
            </a:ext>
          </a:extLst>
        </xdr:cNvPr>
        <xdr:cNvSpPr txBox="1"/>
      </xdr:nvSpPr>
      <xdr:spPr>
        <a:xfrm>
          <a:off x="9124950" y="6657976"/>
          <a:ext cx="933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latin typeface="Lucida Bright" panose="02040602050505020304" pitchFamily="18" charset="0"/>
            </a:rPr>
            <a:t>-1.3731</a:t>
          </a: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7T01:54:37.961"/>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13.838"/>
    </inkml:context>
    <inkml:brush xml:id="br0">
      <inkml:brushProperty name="width" value="0.05" units="cm"/>
      <inkml:brushProperty name="height" value="0.05" units="cm"/>
      <inkml:brushProperty name="color" value="#E71224"/>
    </inkml:brush>
  </inkml:definitions>
  <inkml:trace contextRef="#ctx0" brushRef="#br0">1 1 24575,'531'0'-1365,"-509"0"-5461</inkml:trace>
  <inkml:trace contextRef="#ctx0" brushRef="#br0" timeOffset="2869.88">1562 80 24575,'36'-1'0,"1"2"0,-1 2 0,51 10 0,46 15 0,-106-23 0,1-1 0,51 0 0,27 3 0,14 6 0,239-8 0,-206-7 0,-64 0 0,107 4 0,-99 10 0,40 3 0,-68-17 0,-46 0 0,-1 1 0,1 2 0,0 0 0,28 6 0,-43-5 0,0 1 0,0 0 0,0 1 0,9 5 0,-11-5 0,1 0 0,0-1 0,0 0 0,0 0 0,0-1 0,14 3 0,45 1 0,122-7 0,-71-2 0,-88 3-1365,-1 0-5461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21.086"/>
    </inkml:context>
    <inkml:brush xml:id="br0">
      <inkml:brushProperty name="width" value="0.05" units="cm"/>
      <inkml:brushProperty name="height" value="0.05" units="cm"/>
      <inkml:brushProperty name="color" value="#E71224"/>
    </inkml:brush>
  </inkml:definitions>
  <inkml:trace contextRef="#ctx0" brushRef="#br0">0 0 24575,'2886'0'0,"-2865"1"0,0 1 0,32 8 0,-29-5 0,36 3 0,389-5 0,-231-6 0,-140 3-1365,-55 0-5461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32.596"/>
    </inkml:context>
    <inkml:brush xml:id="br0">
      <inkml:brushProperty name="width" value="0.05" units="cm"/>
      <inkml:brushProperty name="height" value="0.05" units="cm"/>
      <inkml:brushProperty name="color" value="#E71224"/>
    </inkml:brush>
  </inkml:definitions>
  <inkml:trace contextRef="#ctx0" brushRef="#br0">1 0 24575,'610'0'0,"-596"1"0,-1 1 0,1 0 0,-1 1 0,1 1 0,-1 0 0,16 7 0,-15-5 0,1-1 0,0-1 0,0 0 0,27 3 0,31-6 0,-48-2 0,1 2 0,27 3 0,-45-2 0,0-1 0,1 1 0,-1 1 0,0-1 0,-1 2 0,1-1 0,-1 1 0,1 0 0,-1 0 0,10 8 0,-11-7 0,1-1 0,-1 0 0,1 0 0,0-1 0,0 0 0,1 0 0,-1-1 0,1 1 0,-1-2 0,1 1 0,11 0 0,12 0 0,50-4 0,-33 0 0,350 1 0,-373 2 0,0 1 0,34 9 0,-31-6 0,47 4 0,-16-8 0,160 13 0,-133 2 0,-52-8 0,1-2 0,61 2 0,1094-9-1365,-1168 1-5461</inkml:trace>
  <inkml:trace contextRef="#ctx0" brushRef="#br0" timeOffset="1499.66">3493 290 24575,'5'0'0,"5"0"0,7 0 0,4 0 0,3 0 0,2 0 0,1 0 0,-9 0 0,-11 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38.872"/>
    </inkml:context>
    <inkml:brush xml:id="br0">
      <inkml:brushProperty name="width" value="0.05" units="cm"/>
      <inkml:brushProperty name="height" value="0.05" units="cm"/>
      <inkml:brushProperty name="color" value="#E71224"/>
    </inkml:brush>
  </inkml:definitions>
  <inkml:trace contextRef="#ctx0" brushRef="#br0">0 1 24575,'954'0'0,"-923"2"0,0 1 0,38 9 0,-16-3 0,81 18 0,-96-22 0,27 5 0,86 2 0,-28-15 0,107 5 0,-166 10 0,-48-7 0,1-2 0,19 2 0,-15-4-86,-16-2-21,-1 1 1,1 0-1,0 0 0,0 1 1,0-1-1,0 1 1,0 0-1,-1 1 1,1-1-1,0 1 1,5 2-1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59.732"/>
    </inkml:context>
    <inkml:brush xml:id="br0">
      <inkml:brushProperty name="width" value="0.05" units="cm"/>
      <inkml:brushProperty name="height" value="0.05" units="cm"/>
      <inkml:brushProperty name="color" value="#E71224"/>
    </inkml:brush>
  </inkml:definitions>
  <inkml:trace contextRef="#ctx0" brushRef="#br0">1 27 24575,'23'0'0,"386"11"0,-108-1 0,-63-3 0,-114 6 0,11-1 0,516-9 0,-333-5 0,-84-12 0,13 0 0,752 14 0,-980 2 0,0 0 0,0 0 0,19 6 0,-18-3 0,1-1 0,28 2 0,109-7-1365,-135 1-5461</inkml:trace>
  <inkml:trace contextRef="#ctx0" brushRef="#br0" timeOffset="1390.32">3863 1 24575,'5'0'0,"5"0"0,7 0 0,4 0 0,-6 0 0,-10 0 0,-10 0 0,-9 0 0,-11 0 0,-6 0 0,3 0-8191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8:06.598"/>
    </inkml:context>
    <inkml:brush xml:id="br0">
      <inkml:brushProperty name="width" value="0.05" units="cm"/>
      <inkml:brushProperty name="height" value="0.05" units="cm"/>
      <inkml:brushProperty name="color" value="#E71224"/>
    </inkml:brush>
  </inkml:definitions>
  <inkml:trace contextRef="#ctx0" brushRef="#br0">0 1 24575,'674'0'0,"-651"1"0,-1 1 0,37 9 0,-34-6 0,47 4 0,247-10-1365,-336 1-5461</inkml:trace>
  <inkml:trace contextRef="#ctx0" brushRef="#br0" timeOffset="2815.68">927 213 24575,'4'0'0,"6"0"0,6 0 0,5 0 0,3 0 0,2 0 0,2 0 0,-1 0 0,1 0 0,-1 0 0,0 0 0,-4 0-8191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8:22.781"/>
    </inkml:context>
    <inkml:brush xml:id="br0">
      <inkml:brushProperty name="width" value="0.05" units="cm"/>
      <inkml:brushProperty name="height" value="0.05" units="cm"/>
      <inkml:brushProperty name="color" value="#E71224"/>
    </inkml:brush>
  </inkml:definitions>
  <inkml:trace contextRef="#ctx0" brushRef="#br0">0 1 24575,'1314'0'-1365,"-1303"0"-5461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43.578"/>
    </inkml:context>
    <inkml:brush xml:id="br0">
      <inkml:brushProperty name="width" value="0.05" units="cm"/>
      <inkml:brushProperty name="height" value="0.05" units="cm"/>
      <inkml:brushProperty name="color" value="#E71224"/>
    </inkml:brush>
  </inkml:definitions>
  <inkml:trace contextRef="#ctx0" brushRef="#br0">1588 186 24575,'52'0'0,"7"-1"0,0 2 0,92 15 0,-75-4 0,38 8 0,-78-11 0,0-1 0,0-2 0,1-1 0,50-1 0,-18-5 0,-222 0 0,213-10 0,-36 5 0,-1 2 0,32-1 0,577 3 0,-305 4 0,197-2-1365,-502 0-5461</inkml:trace>
  <inkml:trace contextRef="#ctx0" brushRef="#br0" timeOffset="2296.33">81 1 24575,'0'0'-8191</inkml:trace>
  <inkml:trace contextRef="#ctx0" brushRef="#br0" timeOffset="4428.24">107 80 24575,'0'0'-8191</inkml:trace>
  <inkml:trace contextRef="#ctx0" brushRef="#br0" timeOffset="7255.7">81 80 24575,'1085'0'-1365,"-1062"0"-5461</inkml:trace>
  <inkml:trace contextRef="#ctx0" brushRef="#br0" timeOffset="8774.79">583 186 24575,'583'0'-1365,"-560"0"-5461</inkml:trace>
  <inkml:trace contextRef="#ctx0" brushRef="#br0" timeOffset="10993.02">1140 27 24575,'4'0'0,"6"0"0,6 0 0,5 0 0,3 0 0,-3 5 0,1 1 0,0-1 0,1 0 0,1-2 0,1-1 0,-4 4 0,-1 0 0,1 0 0,-3-2-8191</inkml:trace>
  <inkml:trace contextRef="#ctx0" brushRef="#br0" timeOffset="12211.48">1112 133 24575,'5'0'0,"5"0"0,7 0 0,4 0 0,3 0 0,6 0 0,3 0 0,1 0 0,-2 0 0,-1 0 0,-2 0 0,-1 0 0,-6 0-8191</inkml:trace>
  <inkml:trace contextRef="#ctx0" brushRef="#br0" timeOffset="-18675.95">160 318 24575,'0'-1'0,"0"0"0,1 0 0,-1 0 0,1 0 0,0-1 0,-1 1 0,1 0 0,0 0 0,0 0 0,0 1 0,0-1 0,0 0 0,0 0 0,0 0 0,0 1 0,0-1 0,0 0 0,0 1 0,0-1 0,0 1 0,0-1 0,1 1 0,-1 0 0,0-1 0,0 1 0,1 0 0,1 0 0,41-5 0,-40 5 0,241-2 0,-126 3 0,58 13 0,-13-1 0,-156-13 0,52 1 0,101 14 0,-91-7 0,-1-3 0,111-6 0,-62-1 0,419 2 0,-489 2 0,54 9 0,43 3 0,28-16 0,114 4 0,-165 12 0,-38-3 0,-5-1 0,120 7 0,-41-3 0,4 0 0,185-15-1365,-324 1-5461</inkml:trace>
  <inkml:trace contextRef="#ctx0" brushRef="#br0" timeOffset="-16003.94">28 292 24575,'102'-1'0,"103"-14"0,-116 6 0,1 4 0,114 8 0,33 22 0,-62 1 0,-101-14 0,119 6 0,-114-19 0,-40 0 0,-1 1 0,1 2 0,42 7 0,-20 0-167,1-4 0,104-2 0,-121-4-697,-4 1-5962</inkml:trace>
  <inkml:trace contextRef="#ctx0" brushRef="#br0" timeOffset="29104.1">4023 423 24575,'5'0'0,"5"0"0,6 0 0,5 0 0,3 0 0,-2 0-8191</inkml:trace>
  <inkml:trace contextRef="#ctx0" brushRef="#br0" timeOffset="31966.53">28 318 24575,'533'0'0,"-508"2"0,1 0 0,31 8 0,-29-5 0,45 3 0,191-8-1365,-241 0-5461</inkml:trace>
  <inkml:trace contextRef="#ctx0" brushRef="#br0" timeOffset="34153.51">55 477 24575,'4'0'0,"6"0"0,6 0 0,5 0 0,3 0 0,2 0 0,2 0 0,-1 0 0,-4 0-8191</inkml:trace>
  <inkml:trace contextRef="#ctx0" brushRef="#br0" timeOffset="36059.32">1 53 24575,'4'0'0,"7"0"0,5 0 0,5 0 0,3 0 0,2 0 0,2 0 0,-1 0 0,-4 0-8191</inkml:trace>
  <inkml:trace contextRef="#ctx0" brushRef="#br0" timeOffset="42764.59">1007 503 24575,'2885'0'0,"-2862"-1"0,0-1 0,32-8 0,29-2 0,-74 11 0,-1 0 0,0 0 0,1-1 0,-1 0 0,0-1 0,0 0 0,-1 0 0,1-1 0,0 0 0,-1 0 0,0-1 0,13-10 0,-21 15 1,1-1 0,-1 1-1,0 0 1,0 0 0,0 0-1,0-1 1,0 1 0,0 0-1,0 0 1,0 0 0,0-1-1,0 1 1,0 0 0,0 0-1,0 0 1,0-1 0,0 1 0,0 0-1,0 0 1,0 0 0,0-1-1,-1 1 1,1 0 0,0 0-1,0 0 1,0-1 0,0 1-1,0 0 1,0 0 0,-1 0-1,1 0 1,0 0 0,0-1-1,0 1 1,0 0 0,-1 0-1,1 0 1,0 0 0,0 0 0,0 0-1,-1 0 1,1 0 0,0 0-1,0 0 1,0 0 0,-1 0-1,1 0 1,0 0 0,0 0-1,0 0 1,-1 0 0,1 0-1,0 0 1,0 0 0,-1 0-1,1 0 1,0 0 0,0 0-1,-16-1-1330,16 1 1255,-17-1-6751</inkml:trace>
  <inkml:trace contextRef="#ctx0" brushRef="#br0" timeOffset="44467.3">4050 397 24575,'4'0'0,"6"0"0,6 0 0,5 0 0,3 0 0,-6 0 0,-12 0 0</inkml:trace>
  <inkml:trace contextRef="#ctx0" brushRef="#br0" timeOffset="45826.35">4023 292 24575,'5'0'0,"5"0"0,6 0 0,5 0 0,-6 0 0,-6 0-8191</inkml:trace>
  <inkml:trace contextRef="#ctx0" brushRef="#br0" timeOffset="47497.83">3970 212 24575,'4'0'0,"7"0"0,5 0 0,5 0 0,-1 0-8191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8:34.438"/>
    </inkml:context>
    <inkml:brush xml:id="br0">
      <inkml:brushProperty name="width" value="0.05" units="cm"/>
      <inkml:brushProperty name="height" value="0.05" units="cm"/>
      <inkml:brushProperty name="color" value="#E71224"/>
    </inkml:brush>
  </inkml:definitions>
  <inkml:trace contextRef="#ctx0" brushRef="#br0">0 246 24575,'5'0'0,"5"0"0,6 0 0,5 0 0,3 0 0,2 0 0,1 0 0,1 0 0,0 0 0,-5 0-8191</inkml:trace>
  <inkml:trace contextRef="#ctx0" brushRef="#br0" timeOffset="1081.51">53 7 24575,'0'0'-8191</inkml:trace>
  <inkml:trace contextRef="#ctx0" brushRef="#br0" timeOffset="3565.3">26 7 24575,'5'0'0,"5"0"0,7 0 0,4 0 0,3 0 0,-3 5 0,0 1 0,1-1 0,1 0 0,-8-2 0,-11-1 0,-6-5 0,-7-3 0,-7 1 0,0-4 0,2-1-8191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8:56.297"/>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7T01:54:37.962"/>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8:57.469"/>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4T01:06:45.584"/>
    </inkml:context>
    <inkml:brush xml:id="br0">
      <inkml:brushProperty name="width" value="0.1" units="cm"/>
      <inkml:brushProperty name="height" value="0.2" units="cm"/>
      <inkml:brushProperty name="color" value="#FF2500"/>
      <inkml:brushProperty name="tip" value="rectangle"/>
      <inkml:brushProperty name="rasterOp" value="maskPen"/>
      <inkml:brushProperty name="ignorePressure" value="1"/>
    </inkml:brush>
  </inkml:definitions>
  <inkml:trace contextRef="#ctx0" brushRef="#br0">1731 12,'0'-1,"0"1,0-1,0 1,0 0,0-1,0 1,0-1,0 1,0 0,0-1,0 1,0-1,0 1,0 0,1-1,-1 1,0 0,0-1,0 1,1 0,-1-1,0 1,1 0,-1-1,0 1,1 0,-1 0,0-1,1 1,-1 0,0 0,1 0,-1 0,0 0,1-1,-1 1,1 0,-1 0,1 0,20 7,17 19,-30-17,0 0,0-1,-1 2,0 0,0-1,-1 1,-1 1,0 0,0-1,-1 1,0 1,-1-1,2 18,0 11,-3 1,-4 64,1-66,0-19,-2 0,1 0,-2 0,-1-1,-1 1,0-1,-1-1,-1 1,-1-1,-23 34,23-39,-1-1,-1 1,0-1,0-1,-1 0,-1-1,0-1,0 1,-1-1,0-1,-1-2,0 1,0 0,-20 4,-16 1,34-9,0 0,0 2,0 0,1 1,-1 1,1 0,-28 18,25-13,-2 0,0 0,-29 9,25-10,-46 26,-205 124,267-156,1 1,-1-1,1 1,0 1,1 0,-1 0,2 0,-1 0,1 2,0-1,0 1,1-1,0 1,1 0,0 1,1-1,0 0,0 1,1 0,0 0,0 16,0-4,2-1,0 1,1-1,2 0,0 0,1 0,1 0,1-1,13 29,-1-12,2 0,2-1,1-1,2-1,1-2,1 1,2-3,63 51,-77-71,0-2,1 0,-1-1,1-1,1 0,-1-1,1 0,0-2,27 3,48 12,169 37,-239-49,0 2,-1 1,0-1,0 2,22 15,88 69,-127-91,0 0,0 0,0 0,-1 0,0 1,1 0,-1 0,-1 0,1 0,-1 0,1 1,-1-2,0 2,-1 0,1-1,-1 1,0 0,0 0,-1-1,1 10,-2-6,-1 0,1-2,-1 2,-1 0,1-1,-1 0,-1 0,1 0,-1-1,0 1,-1 0,-6 6,-15 15,-1 0,0-1,-3-3,0 0,-1-1,-1-2,-2-1,0-2,-48 19,-15 10,71-33,0-1,-48 16,-32 7,72-22,-1-3,0-1,0-1,-65 7,-163-17,170-3,-109 9,192-4,0 1,-1 1,1 0,0 0,0 1,0 0,1 1,-13 7,-70 54,54-35,-6-1,24-17,1 1,-30 28,43-36,1 0,0 0,0 1,0 0,1 0,0-1,1 1,0 1,0-1,0 1,1-1,-2 9,2-2,-1 2,2-1,0 0,1 0,0-1,1 2,1-2,1 1,0 1,0-2,2 0,0 0,1 0,0 0,1-1,1 1,0-2,19 24,5-5,0 0,3-2,0-2,1-2,2 0,45 19,142 73,-204-108,0-2,0 0,1-1,0-1,0-1,37 1,141-7,-80-2,-7 3,5-1,187 19,-264-11,66 18,-89-20,-1 3,0 0,0 1,0 1,-1 0,18 15,-12-9,-2-1,-1 0,0 1,26 29,-43-42,1 1,0 0,0 0,-1 0,0 0,0 1,0-1,0 1,0 0,-1-1,1 1,-1 0,0-1,-1 1,1 0,0 0,-1 0,0 0,0 0,0 0,-1 0,0-1,1 1,-1 0,0 0,-1 0,1 0,-3 5,-1-5,0 2,0-1,0-1,0 1,-1-1,0 0,0 0,0-1,0 0,-1 0,1 0,-8 2,-40 21,-2 16,37-27,1-1,-2-1,0 0,-1-2,0 0,-23 7,10-6,-13 6,-1-4,0 0,-1-4,-74 8,-36-1,-18 2,127-15,1 2,-87 21,76-14,-66 8,13-3,78-11,-1-1,-43 2,39-5,1 1,0 2,0 2,0 2,1 1,-59 25,59-21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4T01:16:02.463"/>
    </inkml:context>
    <inkml:brush xml:id="br0">
      <inkml:brushProperty name="width" value="0.35" units="cm"/>
      <inkml:brushProperty name="height" value="2.1" units="cm"/>
      <inkml:brushProperty name="color" value="#E71224"/>
      <inkml:brushProperty name="ignorePressure" value="1"/>
      <inkml:brushProperty name="inkEffects" value="pencil"/>
    </inkml:brush>
  </inkml:definitions>
  <inkml:trace contextRef="#ctx0" brushRef="#br0">0 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0-24T01:50:33.500"/>
    </inkml:context>
    <inkml:brush xml:id="br0">
      <inkml:brushProperty name="width" value="0.35" units="cm"/>
      <inkml:brushProperty name="height" value="2.1" units="cm"/>
      <inkml:brushProperty name="color" value="#E71224"/>
      <inkml:brushProperty name="ignorePressure" value="1"/>
      <inkml:brushProperty name="inkEffects" value="pencil"/>
    </inkml:brush>
  </inkml:definitions>
  <inkml:trace contextRef="#ctx0" brushRef="#br0">10 0,'-7'0,"5"0,9 7,9 1,9 0,0 5,2 0,-3 5,-6 5,-6 6,-5 3,-10 4,-11 2,-10-6,0-2,3 1,6 1,5 2,4 1,10-5,17-8,11-7,14-7,4 2,1 6,-1 6,-4 7,-3-3,-2 2,-2 1,-8 3,-8 3,-9 1,-7 1,-10 1,-12-6,-3-2,-5 0,-5-5,-4 0,4 1,-1-2,-1-6,4 0,1-3,4 3,-1-2,-3 2,-4-1,-3-3,4 7,7 8,6 12,6 5,5 7,3 2,8-9,9-13,9-11,5-10,6-6,2-5,1-3,1 0,-1 0,0 0,0 0,-1 1,0 1,0-1,0 1,0 0,0 1,-1-1,1 0,0 0,0 0,-1 0,1 0,0 0,6 0,2 0,7 0,0 0,-3 0,-2 6,-4 3,-9 6,-11 6,-9 7,-7 5,-5 3,-3 2,-8 1,-9 0,-8-7,-7-8,-3-9,-3-7,-1-4,-1-3,1-2,-1-1,2 0,-1 1,1 0,-6 0,-2 1,-7 0,1 0,1 0,4 0,3 0,2 0,3 0,1 0,1 0,-1 0,1 13,0 4,0-1,6 4,1 4,7 5,7 4,6 3,5 1,3 2,9-7,15-8,11-8,13-8,10-4,4-3,-4-2,-3-1,-5 1,-5-1,4 1,1 1,-3-1,-1 1,-3 0,-1 0,-1 0,-1 0,-1 0,1 0,-1 0,1 0,-1 0,1 0,0 0,0 0,-1 0,1 0,0 0,-1 0,8 0,1 0,6 0,1 0,5 0,-3 0,4 0,-3 0,3 0,-3 0,2 0,-2 0,-4 0,-5 0,-4 0,-3 0,-1 0,-2 0,0 0,0 0,0 0,0 0,-6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7T01:53:20.967"/>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7T01:53:20.968"/>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21:46:07.324"/>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21:46:07.325"/>
    </inkml:context>
    <inkml:brush xml:id="br0">
      <inkml:brushProperty name="width" value="0.05" units="cm"/>
      <inkml:brushProperty name="height" value="0.05" units="cm"/>
      <inkml:brushProperty name="color" value="#E71224"/>
    </inkml:brush>
  </inkml:definitions>
  <inkml:trace contextRef="#ctx0" brushRef="#br0">0 1 24575,'0'0'-8191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6:42.894"/>
    </inkml:context>
    <inkml:brush xml:id="br0">
      <inkml:brushProperty name="width" value="0.05" units="cm"/>
      <inkml:brushProperty name="height" value="0.05" units="cm"/>
      <inkml:brushProperty name="color" value="#E71224"/>
    </inkml:brush>
  </inkml:definitions>
  <inkml:trace contextRef="#ctx0" brushRef="#br0">0 3 24575,'104'-2'0,"111"4"0,-214-2 0,1 0 0,-1 0 0,0 0 0,0 0 0,1 0 0,-1 1 0,0-1 0,0 0 0,0 1 0,1-1 0,-1 1 0,0-1 0,0 1 0,0-1 0,0 1 0,0 0 0,0-1 0,0 1 0,0 0 0,0 0 0,0 0 0,0 0 0,-1 0 0,1 0 0,0 0 0,0 0 0,-1 0 0,1 2 0,-1-2 0,0 1 0,0-1 0,-1 0 0,1 0 0,-1 0 0,1 1 0,-1-1 0,1 0 0,-1 0 0,0 0 0,0 0 0,1 0 0,-1 0 0,0 0 0,0 0 0,0-1 0,0 1 0,0 0 0,0 0 0,0-1 0,0 1 0,-1-1 0,1 1 0,0-1 0,0 1 0,0-1 0,-1 0 0,-1 1 0,-37 7 0,34-8 0,0 1 0,0-1 0,0 2 0,0-1 0,0 1 0,0 0 0,0 0 0,1 0 0,-1 1 0,-7 5 0,13-8 0,-1 0 0,1 0 0,0 1 0,-1-1 0,1 0 0,0 0 0,0 0 0,-1 1 0,1-1 0,0 0 0,0 1 0,0-1 0,-1 0 0,1 0 0,0 1 0,0-1 0,0 0 0,0 1 0,0-1 0,0 0 0,-1 1 0,1-1 0,0 1 0,0-1 0,0 0 0,0 1 0,0-1 0,0 0 0,1 1 0,-1-1 0,0 0 0,0 1 0,0-1 0,0 0 0,0 1 0,0-1 0,1 0 0,-1 1 0,0-1 0,0 0 0,18 9 0,22-2 0,289-3 0,-172-6 0,89 2 0,-246 0 0,0 0 0,0 0 0,0 0 0,0 0 0,0 0 0,0 0 0,0 0 0,0 0 0,0 0 0,0 0 0,0 0 0,0 0 0,0 0 0,0 0 0,0 0 0,0 0 0,0 0 0,0 1 0,0-1 0,0 0 0,0 0 0,0 0 0,0 0 0,0 0 0,0 0 0,0 0 0,0 0 0,0 0 0,0 0 0,0 0 0,0 0 0,0 0 0,0 0 0,0 0 0,0 0 0,1 0 0,-1 0 0,0 0 0,0 0 0,0 0 0,0 0 0,0 0 0,0 0 0,-10 5 0,-22 12 0,32-16 0,-1-1 0,1 0 0,-1 0 0,1 0 0,0 1 0,-1-1 0,1 0 0,0 0 0,-1 1 0,1-1 0,0 0 0,0 1 0,-1-1 0,1 0 0,0 1 0,0-1 0,-1 1 0,1-1 0,0 0 0,0 1 0,0-1 0,0 1 0,0-1 0,0 0 0,0 1 0,0-1 0,0 1 0,0-1 0,0 1 0,0-1 0,0 0 0,0 1 0,0-1 0,0 1 0,0-1 0,0 0 0,0 1 0,1-1 0,-1 1 0,0-1 0,0 0 0,1 1 0,-1-1 0,0 0 0,0 1 0,1-1 0,-1 0 0,0 0 0,1 1 0,-1-1 0,0 0 0,1 0 0,-1 1 0,1-1 0,-1 0 0,0 0 0,1 0 0,-1 0 0,1 0 0,-1 0 0,1 0 0,12 4 0,1 0 0,0-2 0,0 0 0,0 0 0,0-1 0,0-1 0,15-2 0,6 2 0,542-2 0,-558 3 0,-1 1 0,27 6 0,14 2 0,504-2 0,-348-10 0,-120 2 0,-49 0 0,-34 0 0,-13 0 0,206 0 0,-205 1 0,0-1 0,0 0 0,1 0 0,-1 0 0,0 0 0,0 0 0,0 0 0,1 1 0,-1-1 0,0 0 0,0 0 0,0 0 0,0 0 0,1 1 0,-1-1 0,0 0 0,0 0 0,0 1 0,0-1 0,0 0 0,0 0 0,0 1 0,0-1 0,0 0 0,0 0 0,0 1 0,0-1 0,0 0 0,0 0 0,0 1 0,0-1 0,0 0 0,0 0 0,0 0 0,0 1 0,0-1 0,0 0 0,0 0 0,0 1 0,0-1 0,-1 0 0,1 0 0,0 0 0,0 1 0,0-1 0,0 0 0,-1 0 0,1 0 0,0 0 0,0 1 0,0-1 0,-1 0 0,1 0 0,0 0 0,0 0 0,-1 0 0,1 0 0,0 0 0,0 0 0,0 0 0,-1 0 0,1 1 0,0-1 0,-1-1 0,23 10 0,37-3 0,-1-2 0,80-6 0,-40 0 0,280 2-1365,-347 0-5461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04.697"/>
    </inkml:context>
    <inkml:brush xml:id="br0">
      <inkml:brushProperty name="width" value="0.05" units="cm"/>
      <inkml:brushProperty name="height" value="0.05" units="cm"/>
      <inkml:brushProperty name="color" value="#E71224"/>
    </inkml:brush>
  </inkml:definitions>
  <inkml:trace contextRef="#ctx0" brushRef="#br0">1 0 24575,'4'0'0,"6"0"0,6 0 0,10 0 0,4 0 0,6 0 0,11 5 0,6 1 0,8 4 0,6 0 0,2 4 0,-8-2 0,-13-2-8191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2-13T19:47:08.210"/>
    </inkml:context>
    <inkml:brush xml:id="br0">
      <inkml:brushProperty name="width" value="0.05" units="cm"/>
      <inkml:brushProperty name="height" value="0.05" units="cm"/>
      <inkml:brushProperty name="color" value="#E71224"/>
    </inkml:brush>
  </inkml:definitions>
  <inkml:trace contextRef="#ctx0" brushRef="#br0">1 187 24575,'3785'0'-1365,"-3763"0"-5461</inkml:trace>
  <inkml:trace contextRef="#ctx0" brushRef="#br0" timeOffset="2581.41">28 2 24575,'128'-1'0,"137"3"0,-165 10 0,16 1 0,163-12 0,-155-2 0,-99 3 0,0 0 0,31 7 0,34 4 0,-18-10 0,120 11 0,-131-6-1365,-36-5-5461</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showRowColHeaders="0" tabSelected="1" zoomScale="54" zoomScaleNormal="54" workbookViewId="0"/>
  </sheetViews>
  <sheetFormatPr defaultColWidth="9.140625" defaultRowHeight="15" x14ac:dyDescent="0.25"/>
  <cols>
    <col min="1" max="16384" width="9.140625" style="12"/>
  </cols>
  <sheetData>
    <row r="1" spans="1:1" x14ac:dyDescent="0.25">
      <c r="A1" s="12" t="s">
        <v>0</v>
      </c>
    </row>
    <row r="22" spans="5:11" x14ac:dyDescent="0.25">
      <c r="E22" s="32"/>
      <c r="F22" s="32"/>
      <c r="G22" s="32"/>
      <c r="H22" s="32"/>
      <c r="I22" s="32"/>
      <c r="J22" s="32"/>
      <c r="K22" s="32"/>
    </row>
    <row r="23" spans="5:11" x14ac:dyDescent="0.25">
      <c r="E23" s="32"/>
      <c r="F23" s="32"/>
      <c r="G23" s="32"/>
      <c r="H23" s="32"/>
      <c r="I23" s="32"/>
      <c r="J23" s="32"/>
      <c r="K23" s="32"/>
    </row>
    <row r="24" spans="5:11" x14ac:dyDescent="0.25">
      <c r="E24" s="32"/>
      <c r="F24" s="32"/>
      <c r="G24" s="32"/>
      <c r="H24" s="32"/>
      <c r="I24" s="32"/>
      <c r="J24" s="32"/>
      <c r="K24" s="32"/>
    </row>
    <row r="25" spans="5:11" x14ac:dyDescent="0.25">
      <c r="E25" s="32"/>
      <c r="F25" s="32"/>
      <c r="G25" s="32"/>
      <c r="H25" s="32"/>
      <c r="I25" s="32"/>
      <c r="J25" s="32"/>
      <c r="K25" s="32"/>
    </row>
    <row r="26" spans="5:11" x14ac:dyDescent="0.25">
      <c r="E26" s="32"/>
      <c r="F26" s="32"/>
      <c r="G26" s="32"/>
      <c r="H26" s="32"/>
      <c r="I26" s="32"/>
      <c r="J26" s="32"/>
      <c r="K26" s="32"/>
    </row>
    <row r="27" spans="5:11" x14ac:dyDescent="0.25">
      <c r="E27" s="32"/>
      <c r="F27" s="32"/>
      <c r="G27" s="32"/>
      <c r="H27" s="32"/>
      <c r="I27" s="32"/>
      <c r="J27" s="32"/>
      <c r="K27" s="32"/>
    </row>
    <row r="28" spans="5:11" x14ac:dyDescent="0.25">
      <c r="E28" s="32"/>
      <c r="F28" s="32"/>
      <c r="G28" s="32"/>
      <c r="H28" s="32"/>
      <c r="I28" s="32"/>
      <c r="J28" s="32"/>
      <c r="K28" s="32"/>
    </row>
    <row r="29" spans="5:11" x14ac:dyDescent="0.25">
      <c r="E29" s="32"/>
      <c r="F29" s="32"/>
      <c r="G29" s="32"/>
      <c r="H29" s="32"/>
      <c r="I29" s="32"/>
      <c r="J29" s="32"/>
      <c r="K29" s="32"/>
    </row>
  </sheetData>
  <mergeCells count="1">
    <mergeCell ref="E22:K29"/>
  </mergeCells>
  <pageMargins left="0.7" right="0.7" top="0.75" bottom="0.75" header="0.3" footer="0.3"/>
  <pageSetup scale="4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BFD49-3447-4938-9D77-E735C6E7433B}">
  <sheetPr>
    <pageSetUpPr fitToPage="1"/>
  </sheetPr>
  <dimension ref="A1:N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 x14ac:dyDescent="0.25">
      <c r="A1" s="3">
        <f>STANDARDIZE(1100,1000,100)</f>
        <v>1</v>
      </c>
    </row>
    <row r="24" ht="14.45" customHeight="1" x14ac:dyDescent="0.25"/>
    <row r="25" ht="15" customHeight="1" x14ac:dyDescent="0.25"/>
    <row r="32" ht="21" customHeight="1" x14ac:dyDescent="0.25"/>
    <row r="33" spans="10:14" ht="24.6" customHeight="1" x14ac:dyDescent="0.25"/>
    <row r="34" spans="10:14" ht="23.45" customHeight="1" x14ac:dyDescent="0.25"/>
    <row r="35" spans="10:14" ht="21" customHeight="1" x14ac:dyDescent="0.25"/>
    <row r="36" spans="10:14" ht="25.15" customHeight="1" x14ac:dyDescent="0.25">
      <c r="J36" s="14"/>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E488-5FCB-463B-A2BC-2D7F93462DA9}">
  <sheetPr>
    <pageSetUpPr fitToPage="1"/>
  </sheetPr>
  <dimension ref="A1:P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6" x14ac:dyDescent="0.25">
      <c r="A1" s="3">
        <f>STANDARDIZE(1100,1000,100)</f>
        <v>1</v>
      </c>
    </row>
    <row r="16" spans="1:16" ht="31.5" x14ac:dyDescent="0.25">
      <c r="P16" s="27">
        <f>_xlfn.NORM.S.INV(0.025)</f>
        <v>-1.9599639845400538</v>
      </c>
    </row>
    <row r="19" spans="10:16" ht="31.5" x14ac:dyDescent="0.25">
      <c r="P19" s="27">
        <f>_xlfn.NORM.S.INV(0.975)</f>
        <v>1.9599639845400536</v>
      </c>
    </row>
    <row r="24" spans="10:16" ht="14.45" customHeight="1" x14ac:dyDescent="0.25">
      <c r="J24"/>
    </row>
    <row r="25" spans="10:16" ht="15" customHeight="1" x14ac:dyDescent="0.25"/>
    <row r="32" spans="10:16" ht="21" customHeight="1" x14ac:dyDescent="0.25"/>
    <row r="33" spans="10:16" ht="24.6" customHeight="1" x14ac:dyDescent="0.25"/>
    <row r="34" spans="10:16" ht="23.45" customHeight="1" x14ac:dyDescent="0.25"/>
    <row r="35" spans="10:16" ht="21" customHeight="1" x14ac:dyDescent="0.25"/>
    <row r="36" spans="10:16" ht="25.15" customHeight="1" x14ac:dyDescent="0.25">
      <c r="J36" s="14"/>
    </row>
    <row r="37" spans="10:16" ht="22.9" customHeight="1" x14ac:dyDescent="0.25">
      <c r="P37" s="27">
        <f>(975-1000)/(10)</f>
        <v>-2.5</v>
      </c>
    </row>
    <row r="38" spans="10:16" ht="21.6" customHeight="1" x14ac:dyDescent="0.25"/>
    <row r="40" spans="10:16" ht="22.9" customHeight="1" x14ac:dyDescent="0.25"/>
    <row r="41" spans="10:16" ht="22.9" customHeight="1" x14ac:dyDescent="0.25"/>
    <row r="42" spans="10:16" ht="22.9" customHeight="1" x14ac:dyDescent="0.25"/>
    <row r="43" spans="10:16" ht="22.9" customHeight="1" x14ac:dyDescent="0.25"/>
    <row r="44" spans="10:16" ht="22.9" customHeight="1" x14ac:dyDescent="0.25"/>
    <row r="45" spans="10:16" ht="18.600000000000001" customHeight="1" x14ac:dyDescent="0.25"/>
    <row r="46" spans="10:16" ht="18.600000000000001" customHeight="1" x14ac:dyDescent="0.25"/>
    <row r="47" spans="10:16" ht="30" customHeight="1" x14ac:dyDescent="0.25"/>
    <row r="48" spans="10:16"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C4A9-B3D1-4C3B-B895-C23B8688973F}">
  <sheetPr>
    <pageSetUpPr fitToPage="1"/>
  </sheetPr>
  <dimension ref="B15:N44"/>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4.14062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23.85546875"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5" ht="14.45" customHeight="1" x14ac:dyDescent="0.25"/>
    <row r="16" ht="33.6" customHeight="1" x14ac:dyDescent="0.25"/>
    <row r="23" spans="4:10" ht="21" customHeight="1" x14ac:dyDescent="0.25"/>
    <row r="24" spans="4:10" ht="24.6" customHeight="1" x14ac:dyDescent="0.25">
      <c r="D24" s="31" t="s">
        <v>22</v>
      </c>
      <c r="E24" s="31" t="s">
        <v>23</v>
      </c>
    </row>
    <row r="25" spans="4:10" ht="27.6" customHeight="1" x14ac:dyDescent="0.25">
      <c r="D25" s="31">
        <v>1</v>
      </c>
      <c r="E25" s="31">
        <v>14</v>
      </c>
    </row>
    <row r="26" spans="4:10" ht="27.6" customHeight="1" x14ac:dyDescent="0.25">
      <c r="D26" s="31">
        <v>2</v>
      </c>
      <c r="E26" s="31">
        <v>18</v>
      </c>
    </row>
    <row r="27" spans="4:10" ht="24.6" customHeight="1" x14ac:dyDescent="0.25">
      <c r="D27" s="31">
        <v>3</v>
      </c>
      <c r="E27" s="31">
        <v>7</v>
      </c>
      <c r="J27" s="14"/>
    </row>
    <row r="28" spans="4:10" ht="29.45" customHeight="1" x14ac:dyDescent="0.25">
      <c r="D28" s="31">
        <v>4</v>
      </c>
      <c r="E28" s="31">
        <v>8</v>
      </c>
    </row>
    <row r="29" spans="4:10" ht="25.15" customHeight="1" x14ac:dyDescent="0.25">
      <c r="D29" s="31">
        <v>5</v>
      </c>
      <c r="E29" s="31">
        <v>19</v>
      </c>
    </row>
    <row r="30" spans="4:10" ht="29.45" customHeight="1" x14ac:dyDescent="0.25">
      <c r="D30" s="31">
        <v>6</v>
      </c>
      <c r="E30" s="31">
        <v>20</v>
      </c>
    </row>
    <row r="31" spans="4:10" ht="25.15" customHeight="1" x14ac:dyDescent="0.25">
      <c r="D31" s="31">
        <v>7</v>
      </c>
      <c r="E31" s="31">
        <v>21</v>
      </c>
    </row>
    <row r="32" spans="4:10" ht="22.9" customHeight="1" x14ac:dyDescent="0.25"/>
    <row r="33" spans="2:14" ht="22.9" customHeight="1" x14ac:dyDescent="0.25"/>
    <row r="34" spans="2:14" ht="22.9" customHeight="1" x14ac:dyDescent="0.25"/>
    <row r="35" spans="2:14" ht="22.9" customHeight="1" x14ac:dyDescent="0.25"/>
    <row r="36" spans="2:14" ht="18.600000000000001" customHeight="1" x14ac:dyDescent="0.25"/>
    <row r="37" spans="2:14" ht="18.600000000000001" customHeight="1" x14ac:dyDescent="0.25"/>
    <row r="38" spans="2:14" ht="30" customHeight="1" x14ac:dyDescent="0.25"/>
    <row r="39" spans="2:14" ht="16.899999999999999" customHeight="1" x14ac:dyDescent="0.25">
      <c r="N39" s="2"/>
    </row>
    <row r="40" spans="2:14" ht="15" customHeight="1" x14ac:dyDescent="0.25">
      <c r="N40" s="4"/>
    </row>
    <row r="41" spans="2:14" ht="15" customHeight="1" x14ac:dyDescent="0.25">
      <c r="B41" s="34"/>
      <c r="C41" s="34"/>
      <c r="D41" s="34"/>
      <c r="N41" s="4"/>
    </row>
    <row r="42" spans="2:14" ht="24.75" customHeight="1" x14ac:dyDescent="0.25">
      <c r="B42" s="34"/>
      <c r="C42" s="34"/>
      <c r="D42" s="34"/>
      <c r="N42" s="4"/>
    </row>
    <row r="43" spans="2:14" x14ac:dyDescent="0.25">
      <c r="N43" s="4"/>
    </row>
    <row r="44" spans="2:14" x14ac:dyDescent="0.25">
      <c r="N44" s="4"/>
    </row>
  </sheetData>
  <mergeCells count="1">
    <mergeCell ref="B41:D42"/>
  </mergeCells>
  <pageMargins left="0.7" right="0.7" top="0.75" bottom="0.75" header="0.3" footer="0.3"/>
  <pageSetup scale="4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AC46-DD27-433F-955B-81AFDAB8EECC}">
  <sheetPr>
    <pageSetUpPr fitToPage="1"/>
  </sheetPr>
  <dimension ref="B15:O44"/>
  <sheetViews>
    <sheetView zoomScale="70" zoomScaleNormal="70" workbookViewId="0">
      <selection activeCell="J22" sqref="J22"/>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23.85546875"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5" ht="14.45" customHeight="1" x14ac:dyDescent="0.25"/>
    <row r="16" ht="33.6" customHeight="1" x14ac:dyDescent="0.25"/>
    <row r="23" spans="4:15" ht="21" customHeight="1" x14ac:dyDescent="0.25"/>
    <row r="24" spans="4:15" ht="24.6" customHeight="1" x14ac:dyDescent="0.25"/>
    <row r="25" spans="4:15" ht="23.45" customHeight="1" x14ac:dyDescent="0.25"/>
    <row r="26" spans="4:15" ht="21" customHeight="1" x14ac:dyDescent="0.25">
      <c r="D26" s="31" t="s">
        <v>22</v>
      </c>
      <c r="E26" s="31" t="s">
        <v>23</v>
      </c>
    </row>
    <row r="27" spans="4:15" ht="25.15" customHeight="1" x14ac:dyDescent="0.25">
      <c r="D27" s="31">
        <v>1</v>
      </c>
      <c r="E27" s="31">
        <v>14</v>
      </c>
      <c r="J27" s="14"/>
    </row>
    <row r="28" spans="4:15" ht="22.9" customHeight="1" x14ac:dyDescent="0.25">
      <c r="D28" s="31">
        <v>2</v>
      </c>
      <c r="E28" s="31">
        <v>18</v>
      </c>
    </row>
    <row r="29" spans="4:15" ht="21.6" customHeight="1" x14ac:dyDescent="0.25">
      <c r="D29" s="31">
        <v>3</v>
      </c>
      <c r="E29" s="31">
        <v>7</v>
      </c>
      <c r="N29" s="35">
        <f>(1.3214*9)+10</f>
        <v>21.892600000000002</v>
      </c>
      <c r="O29" s="35"/>
    </row>
    <row r="30" spans="4:15" ht="22.5" x14ac:dyDescent="0.25">
      <c r="D30" s="31">
        <v>4</v>
      </c>
      <c r="E30" s="31">
        <v>8</v>
      </c>
      <c r="N30" s="35"/>
      <c r="O30" s="35"/>
    </row>
    <row r="31" spans="4:15" ht="22.9" customHeight="1" x14ac:dyDescent="0.25">
      <c r="D31" s="31">
        <v>5</v>
      </c>
      <c r="E31" s="31">
        <v>19</v>
      </c>
    </row>
    <row r="32" spans="4:15" ht="22.9" customHeight="1" x14ac:dyDescent="0.25">
      <c r="D32" s="31">
        <v>6</v>
      </c>
      <c r="E32" s="31">
        <v>20</v>
      </c>
    </row>
    <row r="33" spans="2:14" ht="22.9" customHeight="1" x14ac:dyDescent="0.25">
      <c r="D33" s="31">
        <v>7</v>
      </c>
      <c r="E33" s="31">
        <v>21</v>
      </c>
    </row>
    <row r="34" spans="2:14" ht="22.9" customHeight="1" x14ac:dyDescent="0.25"/>
    <row r="35" spans="2:14" ht="22.9" customHeight="1" x14ac:dyDescent="0.25"/>
    <row r="36" spans="2:14" ht="18.600000000000001" customHeight="1" x14ac:dyDescent="0.25"/>
    <row r="37" spans="2:14" ht="18.600000000000001" customHeight="1" x14ac:dyDescent="0.25"/>
    <row r="38" spans="2:14" ht="30" customHeight="1" x14ac:dyDescent="0.25"/>
    <row r="39" spans="2:14" ht="16.899999999999999" customHeight="1" x14ac:dyDescent="0.25">
      <c r="N39" s="2"/>
    </row>
    <row r="40" spans="2:14" ht="15" customHeight="1" x14ac:dyDescent="0.25">
      <c r="N40" s="4"/>
    </row>
    <row r="41" spans="2:14" ht="15" customHeight="1" x14ac:dyDescent="0.25">
      <c r="B41" s="34"/>
      <c r="C41" s="34"/>
      <c r="D41" s="34"/>
      <c r="N41" s="4"/>
    </row>
    <row r="42" spans="2:14" ht="24.75" customHeight="1" x14ac:dyDescent="0.25">
      <c r="B42" s="34"/>
      <c r="C42" s="34"/>
      <c r="D42" s="34"/>
      <c r="N42" s="4"/>
    </row>
    <row r="43" spans="2:14" x14ac:dyDescent="0.25">
      <c r="N43" s="4"/>
    </row>
    <row r="44" spans="2:14" x14ac:dyDescent="0.25">
      <c r="N44" s="4"/>
    </row>
  </sheetData>
  <mergeCells count="2">
    <mergeCell ref="B41:D42"/>
    <mergeCell ref="N29:O30"/>
  </mergeCells>
  <pageMargins left="0.7" right="0.7" top="0.75" bottom="0.75" header="0.3" footer="0.3"/>
  <pageSetup scale="4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C9AF-E6DE-436D-99FC-06146374F6B1}">
  <sheetPr>
    <pageSetUpPr fitToPage="1"/>
  </sheetPr>
  <dimension ref="B15:N44"/>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23.85546875"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5" ht="14.45" customHeight="1" x14ac:dyDescent="0.25"/>
    <row r="16" ht="33.6" customHeight="1" x14ac:dyDescent="0.25"/>
    <row r="23" spans="10:10" ht="21" customHeight="1" x14ac:dyDescent="0.25"/>
    <row r="24" spans="10:10" ht="24.6" customHeight="1" x14ac:dyDescent="0.25"/>
    <row r="25" spans="10:10" ht="23.45" customHeight="1" x14ac:dyDescent="0.25"/>
    <row r="26" spans="10:10" ht="21" customHeight="1" x14ac:dyDescent="0.25"/>
    <row r="27" spans="10:10" ht="25.15" customHeight="1" x14ac:dyDescent="0.25">
      <c r="J27" s="14"/>
    </row>
    <row r="28" spans="10:10" ht="22.9" customHeight="1" x14ac:dyDescent="0.25"/>
    <row r="29" spans="10:10" ht="21.6" customHeight="1" x14ac:dyDescent="0.25"/>
    <row r="31" spans="10:10" ht="22.9" customHeight="1" x14ac:dyDescent="0.25"/>
    <row r="32" spans="10:10" ht="22.9" customHeight="1" x14ac:dyDescent="0.25"/>
    <row r="33" spans="2:14" ht="22.9" customHeight="1" x14ac:dyDescent="0.25"/>
    <row r="34" spans="2:14" ht="22.9" customHeight="1" x14ac:dyDescent="0.25"/>
    <row r="35" spans="2:14" ht="22.9" customHeight="1" x14ac:dyDescent="0.25"/>
    <row r="36" spans="2:14" ht="18.600000000000001" customHeight="1" x14ac:dyDescent="0.25"/>
    <row r="37" spans="2:14" ht="18.600000000000001" customHeight="1" x14ac:dyDescent="0.25"/>
    <row r="38" spans="2:14" ht="30" customHeight="1" x14ac:dyDescent="0.25"/>
    <row r="39" spans="2:14" ht="16.899999999999999" customHeight="1" x14ac:dyDescent="0.25">
      <c r="N39" s="2"/>
    </row>
    <row r="40" spans="2:14" ht="15" customHeight="1" x14ac:dyDescent="0.25">
      <c r="N40" s="4"/>
    </row>
    <row r="41" spans="2:14" ht="15" customHeight="1" x14ac:dyDescent="0.25">
      <c r="B41" s="34"/>
      <c r="C41" s="34"/>
      <c r="D41" s="34"/>
      <c r="N41" s="4"/>
    </row>
    <row r="42" spans="2:14" ht="24.75" customHeight="1" x14ac:dyDescent="0.25">
      <c r="B42" s="34"/>
      <c r="C42" s="34"/>
      <c r="D42" s="34"/>
      <c r="N42" s="4"/>
    </row>
    <row r="43" spans="2:14" x14ac:dyDescent="0.25">
      <c r="N43" s="4"/>
    </row>
    <row r="44" spans="2:14" x14ac:dyDescent="0.25">
      <c r="N44" s="4"/>
    </row>
  </sheetData>
  <mergeCells count="1">
    <mergeCell ref="B41:D42"/>
  </mergeCells>
  <pageMargins left="0.7" right="0.7" top="0.75" bottom="0.75" header="0.3" footer="0.3"/>
  <pageSetup scale="4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9CE15-533F-4AC9-B7C9-9D56494B7A6F}">
  <sheetPr>
    <pageSetUpPr fitToPage="1"/>
  </sheetPr>
  <dimension ref="A1:P44"/>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23.85546875"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6" x14ac:dyDescent="0.25">
      <c r="A1" s="3">
        <f>STANDARDIZE(1100,1000,100)</f>
        <v>1</v>
      </c>
    </row>
    <row r="15" spans="1:16" ht="14.45" customHeight="1" x14ac:dyDescent="0.25"/>
    <row r="16" spans="1:16" ht="33.6" customHeight="1" x14ac:dyDescent="0.25">
      <c r="J16" s="29">
        <f>EXP(2)</f>
        <v>7.3890560989306504</v>
      </c>
      <c r="P16" s="28">
        <f>1/7.3891</f>
        <v>0.13533447916525693</v>
      </c>
    </row>
    <row r="22" spans="10:12" x14ac:dyDescent="0.25">
      <c r="L22"/>
    </row>
    <row r="23" spans="10:12" ht="21" customHeight="1" x14ac:dyDescent="0.25"/>
    <row r="24" spans="10:12" ht="24.6" customHeight="1" x14ac:dyDescent="0.25"/>
    <row r="25" spans="10:12" ht="23.45" customHeight="1" x14ac:dyDescent="0.25"/>
    <row r="26" spans="10:12" ht="21" customHeight="1" x14ac:dyDescent="0.25"/>
    <row r="27" spans="10:12" ht="25.15" customHeight="1" x14ac:dyDescent="0.25">
      <c r="J27" s="14"/>
    </row>
    <row r="28" spans="10:12" ht="22.9" customHeight="1" x14ac:dyDescent="0.25"/>
    <row r="29" spans="10:12" ht="21.6" customHeight="1" x14ac:dyDescent="0.25"/>
    <row r="31" spans="10:12" ht="22.9" customHeight="1" x14ac:dyDescent="0.25"/>
    <row r="32" spans="10:12" ht="22.9" customHeight="1" x14ac:dyDescent="0.25"/>
    <row r="33" spans="2:14" ht="22.9" customHeight="1" x14ac:dyDescent="0.25"/>
    <row r="34" spans="2:14" ht="22.9" customHeight="1" x14ac:dyDescent="0.25"/>
    <row r="35" spans="2:14" ht="22.9" customHeight="1" x14ac:dyDescent="0.25"/>
    <row r="36" spans="2:14" ht="18.600000000000001" customHeight="1" x14ac:dyDescent="0.25"/>
    <row r="37" spans="2:14" ht="18.600000000000001" customHeight="1" x14ac:dyDescent="0.25"/>
    <row r="38" spans="2:14" ht="30" customHeight="1" x14ac:dyDescent="0.25"/>
    <row r="39" spans="2:14" ht="16.899999999999999" customHeight="1" x14ac:dyDescent="0.25">
      <c r="N39" s="2"/>
    </row>
    <row r="40" spans="2:14" ht="15" customHeight="1" x14ac:dyDescent="0.25">
      <c r="N40" s="4"/>
    </row>
    <row r="41" spans="2:14" ht="15" customHeight="1" x14ac:dyDescent="0.25">
      <c r="B41" s="34"/>
      <c r="C41" s="34"/>
      <c r="D41" s="34"/>
      <c r="N41" s="4"/>
    </row>
    <row r="42" spans="2:14" ht="24.75" customHeight="1" x14ac:dyDescent="0.25">
      <c r="B42" s="34"/>
      <c r="C42" s="34"/>
      <c r="D42" s="34"/>
      <c r="N42" s="4"/>
    </row>
    <row r="43" spans="2:14" x14ac:dyDescent="0.25">
      <c r="N43" s="4"/>
    </row>
    <row r="44" spans="2:14" x14ac:dyDescent="0.25">
      <c r="N44" s="4"/>
    </row>
  </sheetData>
  <mergeCells count="1">
    <mergeCell ref="B41:D42"/>
  </mergeCells>
  <pageMargins left="0.7" right="0.7" top="0.75" bottom="0.75" header="0.3" footer="0.3"/>
  <pageSetup scale="4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64D9-A750-481B-AE0F-D0683E9584F0}">
  <sheetPr>
    <pageSetUpPr fitToPage="1"/>
  </sheetPr>
  <dimension ref="B12:P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2" spans="16:16" x14ac:dyDescent="0.25">
      <c r="P12" s="3" t="s">
        <v>21</v>
      </c>
    </row>
    <row r="24" ht="14.45" customHeight="1" x14ac:dyDescent="0.25"/>
    <row r="25" ht="15" customHeight="1" x14ac:dyDescent="0.25"/>
    <row r="32" ht="21" customHeight="1" x14ac:dyDescent="0.25"/>
    <row r="33" spans="10:14" ht="24.6" customHeight="1" x14ac:dyDescent="0.25"/>
    <row r="34" spans="10:14" ht="23.45" customHeight="1" x14ac:dyDescent="0.25"/>
    <row r="35" spans="10:14" ht="21" customHeight="1" x14ac:dyDescent="0.25"/>
    <row r="36" spans="10:14" ht="25.15" customHeight="1" x14ac:dyDescent="0.25">
      <c r="J36" s="14"/>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A1A-CF7C-4179-A287-627A77DA65D8}">
  <sheetPr>
    <pageSetUpPr fitToPage="1"/>
  </sheetPr>
  <dimension ref="A1:P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6" x14ac:dyDescent="0.25">
      <c r="A1" s="3">
        <f>STANDARDIZE(1100,1000,100)</f>
        <v>1</v>
      </c>
    </row>
    <row r="12" spans="1:16" x14ac:dyDescent="0.25">
      <c r="P12" s="3" t="s">
        <v>21</v>
      </c>
    </row>
    <row r="20" spans="10:10" ht="31.5" x14ac:dyDescent="0.25">
      <c r="J20" s="21">
        <f>0.5/0.8</f>
        <v>0.625</v>
      </c>
    </row>
    <row r="24" spans="10:10" ht="14.45" customHeight="1" x14ac:dyDescent="0.25"/>
    <row r="25" spans="10:10" ht="15" customHeight="1" x14ac:dyDescent="0.25"/>
    <row r="32" spans="10:10" ht="21" customHeight="1" x14ac:dyDescent="0.25"/>
    <row r="33" spans="10:14" ht="24.6" customHeight="1" x14ac:dyDescent="0.25"/>
    <row r="34" spans="10:14" ht="23.45" customHeight="1" x14ac:dyDescent="0.25"/>
    <row r="35" spans="10:14" ht="21" customHeight="1" x14ac:dyDescent="0.25"/>
    <row r="36" spans="10:14" ht="25.15" customHeight="1" x14ac:dyDescent="0.25">
      <c r="J36" s="14"/>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591CF-AB2D-4DEF-AD61-E0FA7BA2074E}">
  <sheetPr>
    <pageSetUpPr fitToPage="1"/>
  </sheetPr>
  <dimension ref="B24:N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7.8554687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28515625" style="3" customWidth="1"/>
    <col min="17" max="17" width="20.710937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ht="14.45" customHeight="1" x14ac:dyDescent="0.25"/>
    <row r="25" ht="15" customHeight="1" x14ac:dyDescent="0.25"/>
    <row r="32" ht="21" customHeight="1" x14ac:dyDescent="0.25"/>
    <row r="33" spans="14:14" ht="24.6" customHeight="1" x14ac:dyDescent="0.25"/>
    <row r="34" spans="14:14" ht="23.45" customHeight="1" x14ac:dyDescent="0.25"/>
    <row r="35" spans="14:14" ht="21" customHeight="1" x14ac:dyDescent="0.25"/>
    <row r="36" spans="14:14" ht="25.15" customHeight="1" x14ac:dyDescent="0.25"/>
    <row r="37" spans="14:14" ht="22.9" customHeight="1" x14ac:dyDescent="0.25"/>
    <row r="38" spans="14:14" ht="21.6" customHeight="1" x14ac:dyDescent="0.25"/>
    <row r="40" spans="14:14" ht="22.9" customHeight="1" x14ac:dyDescent="0.25"/>
    <row r="41" spans="14:14" ht="22.9" customHeight="1" x14ac:dyDescent="0.25"/>
    <row r="42" spans="14:14" ht="22.9" customHeight="1" x14ac:dyDescent="0.25"/>
    <row r="43" spans="14:14" ht="22.9" customHeight="1" x14ac:dyDescent="0.25"/>
    <row r="44" spans="14:14" ht="22.9" customHeight="1" x14ac:dyDescent="0.25"/>
    <row r="45" spans="14:14" ht="18.600000000000001" customHeight="1" x14ac:dyDescent="0.25"/>
    <row r="46" spans="14:14" ht="18.600000000000001" customHeight="1" x14ac:dyDescent="0.25"/>
    <row r="47" spans="14:14" ht="30" customHeight="1" x14ac:dyDescent="0.25"/>
    <row r="48" spans="14: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8297-6CD6-4F87-B294-27519A7B41F9}">
  <sheetPr>
    <pageSetUpPr fitToPage="1"/>
  </sheetPr>
  <dimension ref="A1:Q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7.8554687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28515625" style="3" customWidth="1"/>
    <col min="17" max="17" width="20.710937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 x14ac:dyDescent="0.25">
      <c r="A1" s="3">
        <f>STANDARDIZE(1100,1000,100)</f>
        <v>1</v>
      </c>
    </row>
    <row r="20" spans="10:16" ht="31.5" x14ac:dyDescent="0.25">
      <c r="J20" s="36">
        <f>(0.5)*(1-0.5)*(1.645/0.1)^2</f>
        <v>67.650624999999991</v>
      </c>
      <c r="K20" s="37"/>
      <c r="L20" s="38"/>
      <c r="N20" s="39">
        <f>ROUNDUP(J20,0)</f>
        <v>68</v>
      </c>
      <c r="O20" s="40"/>
      <c r="P20" s="41"/>
    </row>
    <row r="24" spans="10:16" ht="14.45" customHeight="1" x14ac:dyDescent="0.25"/>
    <row r="25" spans="10:16" ht="15" customHeight="1" x14ac:dyDescent="0.25"/>
    <row r="30" spans="10:16" x14ac:dyDescent="0.25">
      <c r="M30"/>
    </row>
    <row r="32" spans="10:16" ht="21" customHeight="1" x14ac:dyDescent="0.25"/>
    <row r="33" spans="10:17" ht="24.6" customHeight="1" x14ac:dyDescent="0.25"/>
    <row r="34" spans="10:17" ht="23.45" customHeight="1" x14ac:dyDescent="0.25"/>
    <row r="35" spans="10:17" ht="21" customHeight="1" x14ac:dyDescent="0.25"/>
    <row r="36" spans="10:17" ht="25.15" customHeight="1" x14ac:dyDescent="0.25">
      <c r="J36" s="14"/>
    </row>
    <row r="37" spans="10:17" ht="22.9" customHeight="1" x14ac:dyDescent="0.25">
      <c r="J37" s="27">
        <f>NORMSINV(0.05)</f>
        <v>-1.6448536269514726</v>
      </c>
      <c r="Q37" s="27">
        <f>NORMSINV(0.95)</f>
        <v>1.6448536269514715</v>
      </c>
    </row>
    <row r="38" spans="10:17" ht="21.6" customHeight="1" x14ac:dyDescent="0.25"/>
    <row r="40" spans="10:17" ht="22.9" customHeight="1" x14ac:dyDescent="0.25"/>
    <row r="41" spans="10:17" ht="22.9" customHeight="1" x14ac:dyDescent="0.25"/>
    <row r="42" spans="10:17" ht="22.9" customHeight="1" x14ac:dyDescent="0.25"/>
    <row r="43" spans="10:17" ht="22.9" customHeight="1" x14ac:dyDescent="0.25"/>
    <row r="44" spans="10:17" ht="22.9" customHeight="1" x14ac:dyDescent="0.25"/>
    <row r="45" spans="10:17" ht="18.600000000000001" customHeight="1" x14ac:dyDescent="0.25"/>
    <row r="46" spans="10:17" ht="18.600000000000001" customHeight="1" x14ac:dyDescent="0.25"/>
    <row r="47" spans="10:17" ht="30" customHeight="1" x14ac:dyDescent="0.25"/>
    <row r="48" spans="10:17"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3">
    <mergeCell ref="J20:L20"/>
    <mergeCell ref="N20:P20"/>
    <mergeCell ref="B50:D51"/>
  </mergeCells>
  <pageMargins left="0.7" right="0.7" top="0.75" bottom="0.75" header="0.3" footer="0.3"/>
  <pageSetup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8"/>
  <sheetViews>
    <sheetView showRowColHeaders="0" zoomScale="60" zoomScaleNormal="60" workbookViewId="0"/>
  </sheetViews>
  <sheetFormatPr defaultColWidth="9.140625" defaultRowHeight="15" x14ac:dyDescent="0.25"/>
  <cols>
    <col min="1" max="16384" width="9.140625" style="1"/>
  </cols>
  <sheetData>
    <row r="1" spans="1:30" x14ac:dyDescent="0.25">
      <c r="A1" s="1" t="s">
        <v>0</v>
      </c>
    </row>
    <row r="14" spans="1:30" x14ac:dyDescent="0.25">
      <c r="N14" s="8"/>
      <c r="O14" s="8"/>
      <c r="P14" s="8"/>
      <c r="Q14" s="8"/>
      <c r="R14" s="8"/>
      <c r="S14" s="8"/>
      <c r="T14" s="8"/>
      <c r="U14" s="8"/>
      <c r="V14" s="8"/>
      <c r="W14" s="8"/>
      <c r="X14" s="8"/>
      <c r="Y14" s="8"/>
      <c r="Z14" s="8"/>
      <c r="AA14" s="8"/>
      <c r="AB14" s="8"/>
      <c r="AC14" s="8"/>
      <c r="AD14" s="8"/>
    </row>
    <row r="15" spans="1:30" x14ac:dyDescent="0.25">
      <c r="N15" s="8"/>
      <c r="O15" s="8"/>
      <c r="P15" s="8"/>
      <c r="Q15" s="8"/>
      <c r="R15" s="8"/>
      <c r="S15" s="8"/>
      <c r="T15" s="8"/>
      <c r="U15" s="8"/>
      <c r="V15" s="8"/>
      <c r="W15" s="8"/>
      <c r="X15" s="8"/>
      <c r="Y15" s="8"/>
      <c r="Z15" s="8"/>
      <c r="AA15" s="8"/>
      <c r="AB15" s="8"/>
      <c r="AC15" s="8"/>
      <c r="AD15" s="8"/>
    </row>
    <row r="16" spans="1:30" x14ac:dyDescent="0.25">
      <c r="N16" s="8"/>
      <c r="O16" s="8"/>
      <c r="P16" s="8"/>
      <c r="Q16" s="8"/>
      <c r="R16" s="8"/>
      <c r="S16" s="8"/>
      <c r="T16" s="8"/>
      <c r="U16" s="8"/>
      <c r="V16" s="8"/>
      <c r="W16" s="8"/>
      <c r="X16" s="8"/>
      <c r="Y16" s="8"/>
      <c r="Z16" s="8"/>
      <c r="AA16" s="8"/>
      <c r="AB16" s="8"/>
      <c r="AC16" s="8"/>
      <c r="AD16" s="8"/>
    </row>
    <row r="17" spans="14:30" x14ac:dyDescent="0.25">
      <c r="N17" s="8"/>
      <c r="O17" s="8"/>
      <c r="P17" s="8"/>
      <c r="Q17" s="8"/>
      <c r="R17" s="8"/>
      <c r="S17" s="8"/>
      <c r="T17" s="8"/>
      <c r="U17" s="8"/>
      <c r="V17" s="8"/>
      <c r="W17" s="8"/>
      <c r="X17" s="8"/>
      <c r="Y17" s="8"/>
      <c r="Z17" s="8"/>
      <c r="AA17" s="8"/>
      <c r="AB17" s="8"/>
      <c r="AC17" s="8"/>
      <c r="AD17" s="8"/>
    </row>
    <row r="18" spans="14:30" x14ac:dyDescent="0.25">
      <c r="N18" s="8"/>
      <c r="O18" s="8"/>
      <c r="P18" s="8"/>
      <c r="Q18" s="8"/>
      <c r="R18" s="8"/>
      <c r="S18" s="8"/>
      <c r="T18" s="8"/>
      <c r="U18" s="8"/>
      <c r="V18" s="8"/>
      <c r="W18" s="8"/>
      <c r="X18" s="8"/>
      <c r="Y18" s="8"/>
      <c r="Z18" s="8"/>
      <c r="AA18" s="8"/>
      <c r="AB18" s="8"/>
      <c r="AC18" s="8"/>
      <c r="AD18" s="8"/>
    </row>
    <row r="19" spans="14:30" x14ac:dyDescent="0.25">
      <c r="N19" s="8"/>
      <c r="O19" s="8"/>
      <c r="P19" s="8"/>
      <c r="Q19" s="8"/>
      <c r="R19" s="8"/>
      <c r="S19" s="8"/>
      <c r="T19" s="8"/>
      <c r="U19" s="8"/>
      <c r="V19" s="8"/>
      <c r="W19" s="8"/>
      <c r="X19" s="8"/>
      <c r="Y19" s="8"/>
      <c r="Z19" s="8"/>
      <c r="AA19" s="8"/>
      <c r="AB19" s="8"/>
      <c r="AC19" s="8"/>
      <c r="AD19" s="8"/>
    </row>
    <row r="20" spans="14:30" x14ac:dyDescent="0.25">
      <c r="N20" s="8"/>
      <c r="O20" s="8"/>
      <c r="P20" s="8"/>
      <c r="Q20" s="8"/>
      <c r="R20" s="8"/>
      <c r="S20" s="8"/>
      <c r="T20" s="8"/>
      <c r="U20" s="8"/>
      <c r="V20" s="8"/>
      <c r="W20" s="8"/>
      <c r="X20" s="8"/>
      <c r="Y20" s="8"/>
      <c r="Z20" s="8"/>
      <c r="AA20" s="8"/>
      <c r="AB20" s="8"/>
      <c r="AC20" s="8"/>
      <c r="AD20" s="8"/>
    </row>
    <row r="21" spans="14:30" x14ac:dyDescent="0.25">
      <c r="N21" s="8"/>
      <c r="O21" s="8"/>
      <c r="P21" s="8"/>
      <c r="Q21" s="8"/>
      <c r="R21" s="8"/>
      <c r="S21" s="8"/>
      <c r="T21" s="8"/>
      <c r="U21" s="8"/>
      <c r="V21" s="8"/>
      <c r="W21" s="8"/>
      <c r="X21" s="8"/>
      <c r="Y21" s="8"/>
      <c r="Z21" s="8"/>
      <c r="AA21" s="8"/>
      <c r="AB21" s="8"/>
      <c r="AC21" s="8"/>
      <c r="AD21" s="8"/>
    </row>
    <row r="22" spans="14:30" x14ac:dyDescent="0.25">
      <c r="N22" s="8"/>
      <c r="O22" s="8"/>
      <c r="P22" s="8"/>
      <c r="Q22" s="8"/>
      <c r="R22" s="8"/>
      <c r="S22" s="8"/>
      <c r="T22" s="8"/>
      <c r="U22" s="8"/>
      <c r="V22" s="8"/>
      <c r="W22" s="8"/>
      <c r="X22" s="8"/>
      <c r="Y22" s="8"/>
      <c r="Z22" s="8"/>
      <c r="AA22" s="8"/>
      <c r="AB22" s="8"/>
      <c r="AC22" s="8"/>
      <c r="AD22" s="8"/>
    </row>
    <row r="23" spans="14:30" x14ac:dyDescent="0.25">
      <c r="N23" s="8"/>
      <c r="O23" s="8"/>
      <c r="P23" s="8"/>
      <c r="Q23" s="8"/>
      <c r="R23" s="8"/>
      <c r="S23" s="8"/>
      <c r="T23" s="8"/>
      <c r="U23" s="8"/>
      <c r="V23" s="8"/>
      <c r="W23" s="8"/>
      <c r="X23" s="8"/>
      <c r="Y23" s="8"/>
      <c r="Z23" s="8"/>
      <c r="AA23" s="8"/>
      <c r="AB23" s="8"/>
      <c r="AC23" s="8"/>
      <c r="AD23" s="8"/>
    </row>
    <row r="24" spans="14:30" x14ac:dyDescent="0.25">
      <c r="N24" s="8"/>
      <c r="O24" s="8"/>
      <c r="P24" s="8"/>
      <c r="Q24" s="8"/>
      <c r="R24" s="8"/>
      <c r="S24" s="8"/>
      <c r="T24" s="8"/>
      <c r="U24" s="8"/>
      <c r="V24" s="8"/>
      <c r="W24" s="8"/>
      <c r="X24" s="8"/>
      <c r="Y24" s="8"/>
      <c r="Z24" s="8"/>
      <c r="AA24" s="8"/>
      <c r="AB24" s="8"/>
      <c r="AC24" s="8"/>
      <c r="AD24" s="8"/>
    </row>
    <row r="25" spans="14:30" x14ac:dyDescent="0.25">
      <c r="N25" s="8"/>
      <c r="O25" s="8"/>
      <c r="P25" s="8"/>
      <c r="Q25" s="8"/>
      <c r="R25" s="8"/>
      <c r="S25" s="8"/>
      <c r="T25" s="8"/>
      <c r="U25" s="8"/>
      <c r="V25" s="8"/>
      <c r="W25" s="8"/>
      <c r="X25" s="8"/>
      <c r="Y25" s="8"/>
      <c r="Z25" s="8"/>
      <c r="AA25" s="8"/>
      <c r="AB25" s="8"/>
      <c r="AC25" s="8"/>
      <c r="AD25" s="8"/>
    </row>
    <row r="26" spans="14:30" x14ac:dyDescent="0.25">
      <c r="N26" s="8"/>
      <c r="O26" s="8"/>
      <c r="P26" s="8"/>
      <c r="Q26" s="8"/>
      <c r="R26" s="8"/>
      <c r="S26" s="8"/>
      <c r="T26" s="8"/>
      <c r="U26" s="8"/>
      <c r="V26" s="8"/>
      <c r="W26" s="8"/>
      <c r="X26" s="8"/>
      <c r="Y26" s="8"/>
      <c r="Z26" s="8"/>
      <c r="AA26" s="8"/>
      <c r="AB26" s="8"/>
      <c r="AC26" s="8"/>
      <c r="AD26" s="8"/>
    </row>
    <row r="27" spans="14:30" x14ac:dyDescent="0.25">
      <c r="N27" s="8"/>
      <c r="O27" s="8"/>
      <c r="P27" s="8"/>
      <c r="Q27" s="8"/>
      <c r="R27" s="8"/>
      <c r="S27" s="8"/>
      <c r="T27" s="8"/>
      <c r="U27" s="8"/>
      <c r="V27" s="8"/>
      <c r="W27" s="8"/>
      <c r="X27" s="8"/>
      <c r="Y27" s="8"/>
      <c r="Z27" s="8"/>
      <c r="AA27" s="8"/>
      <c r="AB27" s="8"/>
      <c r="AC27" s="8"/>
      <c r="AD27" s="8"/>
    </row>
    <row r="28" spans="14:30" x14ac:dyDescent="0.25">
      <c r="N28" s="8"/>
      <c r="O28" s="8"/>
      <c r="P28" s="8"/>
      <c r="Q28" s="8"/>
      <c r="R28" s="8"/>
      <c r="S28" s="8"/>
      <c r="T28" s="8"/>
      <c r="U28" s="8"/>
      <c r="V28" s="8"/>
      <c r="W28" s="8"/>
      <c r="X28" s="8"/>
      <c r="Y28" s="8"/>
      <c r="Z28" s="8"/>
      <c r="AA28" s="8"/>
      <c r="AB28" s="8"/>
      <c r="AC28" s="8"/>
      <c r="AD28" s="8"/>
    </row>
    <row r="29" spans="14:30" x14ac:dyDescent="0.25">
      <c r="N29" s="8"/>
      <c r="O29" s="8"/>
      <c r="P29" s="8"/>
      <c r="Q29" s="8"/>
      <c r="R29" s="8"/>
      <c r="S29" s="8"/>
      <c r="T29" s="8"/>
      <c r="U29" s="8"/>
      <c r="V29" s="8"/>
      <c r="W29" s="8"/>
      <c r="X29" s="8"/>
      <c r="Y29" s="8"/>
      <c r="Z29" s="8"/>
      <c r="AA29" s="8"/>
      <c r="AB29" s="8"/>
      <c r="AC29" s="8"/>
      <c r="AD29" s="8"/>
    </row>
    <row r="30" spans="14:30" x14ac:dyDescent="0.25">
      <c r="N30" s="8"/>
      <c r="O30" s="8"/>
      <c r="P30" s="8"/>
      <c r="Q30" s="8"/>
      <c r="R30" s="8"/>
      <c r="S30" s="8"/>
      <c r="T30" s="8"/>
      <c r="U30" s="8"/>
      <c r="V30" s="8"/>
      <c r="W30" s="8"/>
      <c r="X30" s="8"/>
      <c r="Y30" s="8"/>
      <c r="Z30" s="8"/>
      <c r="AA30" s="8"/>
      <c r="AB30" s="8"/>
      <c r="AC30" s="8"/>
      <c r="AD30" s="8"/>
    </row>
    <row r="31" spans="14:30" x14ac:dyDescent="0.25">
      <c r="N31" s="8"/>
      <c r="O31" s="8"/>
      <c r="P31" s="8"/>
      <c r="Q31" s="8"/>
      <c r="R31" s="8"/>
      <c r="S31" s="8"/>
      <c r="T31" s="8"/>
      <c r="U31" s="8"/>
      <c r="V31" s="8"/>
      <c r="W31" s="8"/>
      <c r="X31" s="8"/>
      <c r="Y31" s="8"/>
      <c r="Z31" s="8"/>
      <c r="AA31" s="8"/>
      <c r="AB31" s="8"/>
      <c r="AC31" s="8"/>
      <c r="AD31" s="8"/>
    </row>
    <row r="32" spans="14:30" x14ac:dyDescent="0.25">
      <c r="N32" s="8"/>
      <c r="O32" s="8"/>
      <c r="P32" s="8"/>
      <c r="Q32" s="8"/>
      <c r="R32" s="8"/>
      <c r="S32" s="8"/>
      <c r="T32" s="8"/>
      <c r="U32" s="8"/>
      <c r="V32" s="8"/>
      <c r="W32" s="8"/>
      <c r="X32" s="8"/>
      <c r="Y32" s="8"/>
      <c r="Z32" s="8"/>
      <c r="AA32" s="8"/>
      <c r="AB32" s="8"/>
      <c r="AC32" s="8"/>
      <c r="AD32" s="8"/>
    </row>
    <row r="33" spans="14:30" x14ac:dyDescent="0.25">
      <c r="N33" s="8"/>
      <c r="O33" s="8"/>
      <c r="P33" s="8"/>
      <c r="Q33" s="8"/>
      <c r="R33" s="8"/>
      <c r="S33" s="8"/>
      <c r="T33" s="8"/>
      <c r="U33" s="8"/>
      <c r="V33" s="8"/>
      <c r="W33" s="8"/>
      <c r="X33" s="8"/>
      <c r="Y33" s="8"/>
      <c r="Z33" s="8"/>
      <c r="AA33" s="8"/>
      <c r="AB33" s="8"/>
      <c r="AC33" s="8"/>
      <c r="AD33" s="8"/>
    </row>
    <row r="34" spans="14:30" x14ac:dyDescent="0.25">
      <c r="N34" s="8"/>
      <c r="O34" s="8"/>
      <c r="P34" s="8"/>
      <c r="Q34" s="8"/>
      <c r="R34" s="8"/>
      <c r="S34" s="8"/>
      <c r="T34" s="8"/>
      <c r="U34" s="8"/>
      <c r="V34" s="8"/>
      <c r="W34" s="8"/>
      <c r="X34" s="8"/>
      <c r="Y34" s="8"/>
      <c r="Z34" s="8"/>
      <c r="AA34" s="8"/>
      <c r="AB34" s="8"/>
      <c r="AC34" s="8"/>
      <c r="AD34" s="8"/>
    </row>
    <row r="35" spans="14:30" x14ac:dyDescent="0.25">
      <c r="N35" s="8"/>
      <c r="O35" s="8"/>
      <c r="P35" s="8"/>
      <c r="Q35" s="8"/>
      <c r="R35" s="8"/>
      <c r="S35" s="8"/>
      <c r="T35" s="8"/>
      <c r="U35" s="8"/>
      <c r="V35" s="8"/>
      <c r="W35" s="8"/>
      <c r="X35" s="8"/>
      <c r="Y35" s="8"/>
      <c r="Z35" s="8"/>
      <c r="AA35" s="8"/>
      <c r="AB35" s="8"/>
      <c r="AC35" s="8"/>
      <c r="AD35" s="8"/>
    </row>
    <row r="36" spans="14:30" x14ac:dyDescent="0.25">
      <c r="N36" s="8"/>
      <c r="O36" s="8"/>
      <c r="P36" s="8"/>
      <c r="Q36" s="8"/>
      <c r="R36" s="8"/>
      <c r="S36" s="8"/>
      <c r="T36" s="8"/>
      <c r="U36" s="8"/>
      <c r="V36" s="8"/>
      <c r="W36" s="8"/>
      <c r="X36" s="8"/>
      <c r="Y36" s="8"/>
      <c r="Z36" s="8"/>
      <c r="AA36" s="8"/>
      <c r="AB36" s="8"/>
      <c r="AC36" s="8"/>
      <c r="AD36" s="8"/>
    </row>
    <row r="37" spans="14:30" x14ac:dyDescent="0.25">
      <c r="N37" s="8"/>
      <c r="O37" s="8"/>
      <c r="P37" s="8"/>
      <c r="Q37" s="8"/>
      <c r="R37" s="8"/>
      <c r="S37" s="8"/>
      <c r="T37" s="8"/>
      <c r="U37" s="8"/>
      <c r="V37" s="8"/>
      <c r="W37" s="8"/>
      <c r="X37" s="8"/>
      <c r="Y37" s="8"/>
      <c r="Z37" s="8"/>
      <c r="AA37" s="8"/>
      <c r="AB37" s="8"/>
      <c r="AC37" s="8"/>
      <c r="AD37" s="8"/>
    </row>
    <row r="38" spans="14:30" x14ac:dyDescent="0.25">
      <c r="N38" s="8"/>
      <c r="O38" s="8"/>
      <c r="P38" s="8"/>
      <c r="Q38" s="8"/>
      <c r="R38" s="8"/>
      <c r="S38" s="8"/>
      <c r="T38" s="8"/>
      <c r="U38" s="8"/>
      <c r="V38" s="8"/>
      <c r="W38" s="8"/>
      <c r="X38" s="8"/>
      <c r="Y38" s="8"/>
      <c r="Z38" s="8"/>
      <c r="AA38" s="8"/>
      <c r="AB38" s="8"/>
      <c r="AC38" s="8"/>
      <c r="AD38" s="8"/>
    </row>
    <row r="39" spans="14:30" x14ac:dyDescent="0.25">
      <c r="N39" s="8"/>
      <c r="O39" s="8"/>
      <c r="P39" s="8"/>
      <c r="Q39" s="8"/>
      <c r="R39" s="8"/>
      <c r="S39" s="8"/>
      <c r="T39" s="8"/>
      <c r="U39" s="8"/>
      <c r="V39" s="8"/>
      <c r="W39" s="8"/>
      <c r="X39" s="8"/>
      <c r="Y39" s="8"/>
      <c r="Z39" s="8"/>
      <c r="AA39" s="8"/>
      <c r="AB39" s="8"/>
      <c r="AC39" s="8"/>
      <c r="AD39" s="8"/>
    </row>
    <row r="40" spans="14:30" x14ac:dyDescent="0.25">
      <c r="N40" s="8"/>
      <c r="O40" s="8"/>
      <c r="P40" s="8"/>
      <c r="Q40" s="8"/>
      <c r="R40" s="8"/>
      <c r="S40" s="8"/>
      <c r="T40" s="8"/>
      <c r="U40" s="8"/>
      <c r="V40" s="8"/>
      <c r="W40" s="8"/>
      <c r="X40" s="8"/>
      <c r="Y40" s="8"/>
      <c r="Z40" s="8"/>
      <c r="AA40" s="8"/>
      <c r="AB40" s="8"/>
      <c r="AC40" s="8"/>
      <c r="AD40" s="8"/>
    </row>
    <row r="41" spans="14:30" x14ac:dyDescent="0.25">
      <c r="N41" s="8"/>
      <c r="O41" s="8"/>
      <c r="P41" s="8"/>
      <c r="Q41" s="8"/>
      <c r="R41" s="8"/>
      <c r="S41" s="8"/>
      <c r="T41" s="8"/>
      <c r="U41" s="8"/>
      <c r="V41" s="8"/>
      <c r="W41" s="8"/>
      <c r="X41" s="8"/>
      <c r="Y41" s="8"/>
      <c r="Z41" s="8"/>
      <c r="AA41" s="8"/>
      <c r="AB41" s="8"/>
      <c r="AC41" s="8"/>
      <c r="AD41" s="8"/>
    </row>
    <row r="42" spans="14:30" x14ac:dyDescent="0.25">
      <c r="N42" s="8"/>
      <c r="O42" s="8"/>
      <c r="P42" s="8"/>
      <c r="Q42" s="8"/>
      <c r="R42" s="8"/>
      <c r="S42" s="8"/>
      <c r="T42" s="8"/>
      <c r="U42" s="8"/>
      <c r="V42" s="8"/>
      <c r="W42" s="8"/>
      <c r="X42" s="8"/>
      <c r="Y42" s="8"/>
      <c r="Z42" s="8"/>
      <c r="AA42" s="8"/>
      <c r="AB42" s="8"/>
      <c r="AC42" s="8"/>
      <c r="AD42" s="8"/>
    </row>
    <row r="43" spans="14:30" x14ac:dyDescent="0.25">
      <c r="N43" s="8"/>
      <c r="O43" s="8"/>
      <c r="P43" s="8"/>
      <c r="Q43" s="8"/>
      <c r="R43" s="8"/>
      <c r="S43" s="8"/>
      <c r="T43" s="8"/>
      <c r="U43" s="8"/>
      <c r="V43" s="8"/>
      <c r="W43" s="8"/>
      <c r="X43" s="8"/>
      <c r="Y43" s="8"/>
      <c r="Z43" s="8"/>
      <c r="AA43" s="8"/>
      <c r="AB43" s="8"/>
      <c r="AC43" s="8"/>
      <c r="AD43" s="8"/>
    </row>
    <row r="44" spans="14:30" x14ac:dyDescent="0.25">
      <c r="N44" s="8"/>
      <c r="O44" s="8"/>
      <c r="P44" s="8"/>
      <c r="Q44" s="8"/>
      <c r="R44" s="8"/>
      <c r="S44" s="8"/>
      <c r="T44" s="8"/>
      <c r="U44" s="8"/>
      <c r="V44" s="8"/>
      <c r="W44" s="8"/>
      <c r="X44" s="8"/>
      <c r="Y44" s="8"/>
      <c r="Z44" s="8"/>
      <c r="AA44" s="8"/>
      <c r="AB44" s="8"/>
      <c r="AC44" s="8"/>
      <c r="AD44" s="8"/>
    </row>
    <row r="45" spans="14:30" x14ac:dyDescent="0.25">
      <c r="N45" s="8"/>
      <c r="O45" s="8"/>
      <c r="P45" s="8"/>
      <c r="Q45" s="8"/>
      <c r="R45" s="8"/>
      <c r="S45" s="8"/>
      <c r="T45" s="8"/>
      <c r="U45" s="8"/>
      <c r="V45" s="8"/>
      <c r="W45" s="8"/>
      <c r="X45" s="8"/>
      <c r="Y45" s="8"/>
      <c r="Z45" s="8"/>
      <c r="AA45" s="8"/>
      <c r="AB45" s="8"/>
      <c r="AC45" s="8"/>
      <c r="AD45" s="8"/>
    </row>
    <row r="46" spans="14:30" x14ac:dyDescent="0.25">
      <c r="N46" s="8"/>
      <c r="O46" s="8"/>
      <c r="P46" s="8"/>
      <c r="Q46" s="8"/>
      <c r="R46" s="8"/>
      <c r="S46" s="8"/>
      <c r="T46" s="8"/>
      <c r="U46" s="8"/>
      <c r="V46" s="8"/>
      <c r="W46" s="8"/>
      <c r="X46" s="8"/>
      <c r="Y46" s="8"/>
      <c r="Z46" s="8"/>
      <c r="AA46" s="8"/>
      <c r="AB46" s="8"/>
      <c r="AC46" s="8"/>
      <c r="AD46" s="8"/>
    </row>
    <row r="47" spans="14:30" x14ac:dyDescent="0.25">
      <c r="N47" s="8"/>
      <c r="O47" s="8"/>
      <c r="P47" s="8"/>
      <c r="Q47" s="8"/>
      <c r="R47" s="8"/>
      <c r="S47" s="8"/>
      <c r="T47" s="8"/>
      <c r="U47" s="8"/>
      <c r="V47" s="8"/>
      <c r="W47" s="8"/>
      <c r="X47" s="8"/>
      <c r="Y47" s="8"/>
      <c r="Z47" s="8"/>
      <c r="AA47" s="8"/>
      <c r="AB47" s="8"/>
      <c r="AC47" s="8"/>
      <c r="AD47" s="8"/>
    </row>
    <row r="48" spans="14:30" x14ac:dyDescent="0.25">
      <c r="N48" s="8"/>
      <c r="O48" s="8"/>
      <c r="P48" s="8"/>
      <c r="Q48" s="8"/>
      <c r="R48" s="8"/>
      <c r="S48" s="8"/>
      <c r="T48" s="8"/>
      <c r="U48" s="8"/>
      <c r="V48" s="8"/>
      <c r="W48" s="8"/>
      <c r="X48" s="8"/>
      <c r="Y48" s="8"/>
      <c r="Z48" s="8"/>
      <c r="AA48" s="8"/>
      <c r="AB48" s="8"/>
      <c r="AC48" s="8"/>
      <c r="AD48" s="8"/>
    </row>
  </sheetData>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34E12-6609-4F12-AB84-CAC4320981F8}">
  <sheetPr>
    <pageSetUpPr fitToPage="1"/>
  </sheetPr>
  <dimension ref="B24:N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7.8554687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28515625" style="3" customWidth="1"/>
    <col min="17" max="17" width="20.710937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ht="14.45" customHeight="1" x14ac:dyDescent="0.25"/>
    <row r="25" ht="15" customHeight="1" x14ac:dyDescent="0.25"/>
    <row r="32" ht="21" customHeight="1" x14ac:dyDescent="0.25"/>
    <row r="33" spans="14:14" ht="24.6" customHeight="1" x14ac:dyDescent="0.25"/>
    <row r="34" spans="14:14" ht="23.45" customHeight="1" x14ac:dyDescent="0.25"/>
    <row r="35" spans="14:14" ht="21" customHeight="1" x14ac:dyDescent="0.25"/>
    <row r="36" spans="14:14" ht="25.15" customHeight="1" x14ac:dyDescent="0.25"/>
    <row r="37" spans="14:14" ht="22.9" customHeight="1" x14ac:dyDescent="0.25"/>
    <row r="38" spans="14:14" ht="21.6" customHeight="1" x14ac:dyDescent="0.25"/>
    <row r="40" spans="14:14" ht="22.9" customHeight="1" x14ac:dyDescent="0.25"/>
    <row r="41" spans="14:14" ht="22.9" customHeight="1" x14ac:dyDescent="0.25"/>
    <row r="42" spans="14:14" ht="22.9" customHeight="1" x14ac:dyDescent="0.25"/>
    <row r="43" spans="14:14" ht="22.9" customHeight="1" x14ac:dyDescent="0.25"/>
    <row r="44" spans="14:14" ht="22.9" customHeight="1" x14ac:dyDescent="0.25"/>
    <row r="45" spans="14:14" ht="18.600000000000001" customHeight="1" x14ac:dyDescent="0.25"/>
    <row r="46" spans="14:14" ht="18.600000000000001" customHeight="1" x14ac:dyDescent="0.25"/>
    <row r="47" spans="14:14" ht="30" customHeight="1" x14ac:dyDescent="0.25"/>
    <row r="48" spans="14: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69625-7FDD-4A90-B105-ED93DA5AE8B5}">
  <sheetPr>
    <pageSetUpPr fitToPage="1"/>
  </sheetPr>
  <dimension ref="A1:Q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7.8554687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28515625" style="3" customWidth="1"/>
    <col min="17" max="17" width="20.710937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 x14ac:dyDescent="0.25">
      <c r="A1" s="3">
        <f>STANDARDIZE(1100,1000,100)</f>
        <v>1</v>
      </c>
    </row>
    <row r="20" spans="10:16" ht="31.5" x14ac:dyDescent="0.25">
      <c r="J20" s="36">
        <f>((1.96*1000)/100)^2</f>
        <v>384.16000000000008</v>
      </c>
      <c r="K20" s="37"/>
      <c r="L20" s="38"/>
      <c r="N20" s="42">
        <f>ROUNDUP(J20,0)</f>
        <v>385</v>
      </c>
      <c r="O20" s="43"/>
      <c r="P20" s="44"/>
    </row>
    <row r="24" spans="10:16" ht="14.45" customHeight="1" x14ac:dyDescent="0.25"/>
    <row r="25" spans="10:16" ht="15" customHeight="1" x14ac:dyDescent="0.25"/>
    <row r="30" spans="10:16" x14ac:dyDescent="0.25">
      <c r="M30"/>
    </row>
    <row r="32" spans="10:16" ht="21" customHeight="1" x14ac:dyDescent="0.25"/>
    <row r="33" spans="10:17" ht="24.6" customHeight="1" x14ac:dyDescent="0.25"/>
    <row r="34" spans="10:17" ht="23.45" customHeight="1" x14ac:dyDescent="0.25"/>
    <row r="35" spans="10:17" ht="21" customHeight="1" x14ac:dyDescent="0.25"/>
    <row r="36" spans="10:17" ht="25.15" customHeight="1" x14ac:dyDescent="0.25">
      <c r="J36" s="14"/>
    </row>
    <row r="37" spans="10:17" ht="22.9" customHeight="1" x14ac:dyDescent="0.25">
      <c r="J37" s="27">
        <f>NORMSINV(0.025)</f>
        <v>-1.9599639845400538</v>
      </c>
      <c r="Q37" s="27">
        <f>NORMSINV(0.975)</f>
        <v>1.9599639845400536</v>
      </c>
    </row>
    <row r="38" spans="10:17" ht="21.6" customHeight="1" x14ac:dyDescent="0.25"/>
    <row r="40" spans="10:17" ht="22.9" customHeight="1" x14ac:dyDescent="0.25"/>
    <row r="41" spans="10:17" ht="22.9" customHeight="1" x14ac:dyDescent="0.25"/>
    <row r="42" spans="10:17" ht="22.9" customHeight="1" x14ac:dyDescent="0.25"/>
    <row r="43" spans="10:17" ht="22.9" customHeight="1" x14ac:dyDescent="0.25"/>
    <row r="44" spans="10:17" ht="22.9" customHeight="1" x14ac:dyDescent="0.25"/>
    <row r="45" spans="10:17" ht="18.600000000000001" customHeight="1" x14ac:dyDescent="0.25"/>
    <row r="46" spans="10:17" ht="18.600000000000001" customHeight="1" x14ac:dyDescent="0.25"/>
    <row r="47" spans="10:17" ht="30" customHeight="1" x14ac:dyDescent="0.25"/>
    <row r="48" spans="10:17"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3">
    <mergeCell ref="B50:D51"/>
    <mergeCell ref="J20:L20"/>
    <mergeCell ref="N20:P20"/>
  </mergeCells>
  <pageMargins left="0.7" right="0.7" top="0.75" bottom="0.75" header="0.3" footer="0.3"/>
  <pageSetup scale="4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G19:X87"/>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19" spans="7:24" ht="25.9" customHeight="1" x14ac:dyDescent="0.25">
      <c r="S19" s="45">
        <f>1/30</f>
        <v>3.3333333333333333E-2</v>
      </c>
      <c r="T19" s="45"/>
    </row>
    <row r="20" spans="7:24" ht="14.45" customHeight="1" x14ac:dyDescent="0.25">
      <c r="G20" s="5"/>
      <c r="H20" s="5"/>
      <c r="S20" s="45"/>
      <c r="T20" s="45"/>
    </row>
    <row r="22" spans="7:24" ht="28.5" customHeight="1" x14ac:dyDescent="0.25"/>
    <row r="23" spans="7:24" ht="27.75" customHeight="1" x14ac:dyDescent="0.25"/>
    <row r="24" spans="7:24" ht="26.25" customHeight="1" x14ac:dyDescent="0.25"/>
    <row r="25" spans="7:24" ht="28.5" customHeight="1" x14ac:dyDescent="0.25">
      <c r="M25" s="3">
        <v>3</v>
      </c>
    </row>
    <row r="26" spans="7:24" ht="22.5" customHeight="1" x14ac:dyDescent="0.25"/>
    <row r="27" spans="7:24" ht="23.25" customHeight="1" x14ac:dyDescent="0.25"/>
    <row r="28" spans="7:24" ht="24" customHeight="1" x14ac:dyDescent="0.25">
      <c r="O28" s="33"/>
      <c r="P28" s="33"/>
      <c r="Q28" s="33"/>
    </row>
    <row r="29" spans="7:24" ht="23.45" customHeight="1" x14ac:dyDescent="0.25">
      <c r="O29" s="33"/>
      <c r="P29" s="33"/>
      <c r="Q29" s="33"/>
      <c r="W29" s="45">
        <f>(1/30)*30</f>
        <v>1</v>
      </c>
      <c r="X29" s="45"/>
    </row>
    <row r="30" spans="7:24" ht="24.75" customHeight="1" x14ac:dyDescent="0.25">
      <c r="O30" s="33"/>
      <c r="P30" s="33"/>
      <c r="Q30" s="33"/>
      <c r="W30" s="45"/>
      <c r="X30" s="45"/>
    </row>
    <row r="31" spans="7:24" ht="25.15" customHeight="1" x14ac:dyDescent="0.25">
      <c r="O31" s="33"/>
      <c r="P31" s="33"/>
      <c r="Q31" s="33"/>
    </row>
    <row r="32" spans="7:24" ht="22.9" customHeight="1" x14ac:dyDescent="0.25">
      <c r="O32" s="33"/>
      <c r="P32" s="33"/>
      <c r="Q32" s="33"/>
    </row>
    <row r="33" spans="13:24" ht="25.15" customHeight="1" x14ac:dyDescent="0.25"/>
    <row r="35" spans="13:24" ht="22.9" customHeight="1" x14ac:dyDescent="0.25"/>
    <row r="36" spans="13:24" ht="29.25" customHeight="1" x14ac:dyDescent="0.25"/>
    <row r="37" spans="13:24" ht="27" customHeight="1" x14ac:dyDescent="0.25">
      <c r="W37" s="45">
        <f>(0+30)/2</f>
        <v>15</v>
      </c>
      <c r="X37" s="45"/>
    </row>
    <row r="38" spans="13:24" ht="19.149999999999999" customHeight="1" x14ac:dyDescent="0.25">
      <c r="W38" s="45"/>
      <c r="X38" s="45"/>
    </row>
    <row r="39" spans="13:24" ht="16.899999999999999" customHeight="1" x14ac:dyDescent="0.25">
      <c r="M39" s="2"/>
    </row>
    <row r="40" spans="13:24" ht="15" customHeight="1" x14ac:dyDescent="0.25">
      <c r="M40" s="4"/>
    </row>
    <row r="41" spans="13:24" x14ac:dyDescent="0.25">
      <c r="M41" s="4"/>
    </row>
    <row r="42" spans="13:24" x14ac:dyDescent="0.25">
      <c r="M42" s="4"/>
    </row>
    <row r="43" spans="13:24" x14ac:dyDescent="0.25">
      <c r="M43" s="4"/>
    </row>
    <row r="44" spans="13:24" x14ac:dyDescent="0.25">
      <c r="M44" s="4"/>
    </row>
    <row r="45" spans="13:24" x14ac:dyDescent="0.25">
      <c r="M45" s="4"/>
    </row>
    <row r="46" spans="13:24" x14ac:dyDescent="0.25">
      <c r="M46" s="4"/>
    </row>
    <row r="48" spans="13:24" ht="14.45" customHeight="1" x14ac:dyDescent="0.25">
      <c r="W48" s="45">
        <f>SQRT(((30-0)^2)/12)</f>
        <v>8.6602540378443873</v>
      </c>
      <c r="X48" s="45"/>
    </row>
    <row r="49" spans="23:24" ht="14.45" customHeight="1" x14ac:dyDescent="0.25">
      <c r="W49" s="45"/>
      <c r="X49" s="45"/>
    </row>
    <row r="50" spans="23:24" x14ac:dyDescent="0.25">
      <c r="W50" s="45"/>
      <c r="X50" s="45"/>
    </row>
    <row r="66" spans="23:24" ht="14.45" customHeight="1" x14ac:dyDescent="0.25">
      <c r="W66" s="45">
        <f>(1/30)*5</f>
        <v>0.16666666666666666</v>
      </c>
      <c r="X66" s="45"/>
    </row>
    <row r="67" spans="23:24" ht="14.45" customHeight="1" x14ac:dyDescent="0.25">
      <c r="W67" s="45"/>
      <c r="X67" s="45"/>
    </row>
    <row r="68" spans="23:24" x14ac:dyDescent="0.25">
      <c r="W68" s="45"/>
      <c r="X68" s="45"/>
    </row>
    <row r="85" spans="23:24" ht="14.45" customHeight="1" x14ac:dyDescent="0.25">
      <c r="W85" s="45">
        <f>(1/30)*10</f>
        <v>0.33333333333333331</v>
      </c>
      <c r="X85" s="45"/>
    </row>
    <row r="86" spans="23:24" ht="14.45" customHeight="1" x14ac:dyDescent="0.25">
      <c r="W86" s="45"/>
      <c r="X86" s="45"/>
    </row>
    <row r="87" spans="23:24" x14ac:dyDescent="0.25">
      <c r="W87" s="45"/>
      <c r="X87" s="45"/>
    </row>
  </sheetData>
  <mergeCells count="7">
    <mergeCell ref="W48:X50"/>
    <mergeCell ref="W66:X68"/>
    <mergeCell ref="W85:X87"/>
    <mergeCell ref="O28:Q32"/>
    <mergeCell ref="S19:T20"/>
    <mergeCell ref="W29:X30"/>
    <mergeCell ref="W37:X38"/>
  </mergeCells>
  <pageMargins left="0.7" right="0.7" top="0.75" bottom="0.75" header="0.3" footer="0.3"/>
  <pageSetup scale="5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53"/>
  <sheetViews>
    <sheetView zoomScale="80" zoomScaleNormal="80" workbookViewId="0">
      <selection activeCell="M28" sqref="M2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 x14ac:dyDescent="0.25">
      <c r="A1" s="3">
        <f>STANDARDIZE(1100,1000,100)</f>
        <v>1</v>
      </c>
    </row>
    <row r="21" spans="16:16" ht="31.5" x14ac:dyDescent="0.25">
      <c r="P21" s="21">
        <f>_xlfn.NORM.S.DIST(1,1)</f>
        <v>0.84134474606854304</v>
      </c>
    </row>
    <row r="24" spans="16:16" ht="14.45" customHeight="1" x14ac:dyDescent="0.25"/>
    <row r="25" spans="16:16" ht="15" customHeight="1" x14ac:dyDescent="0.25"/>
    <row r="32" spans="16:16" ht="21" customHeight="1" x14ac:dyDescent="0.25"/>
    <row r="33" spans="10:14" ht="24.6" customHeight="1" x14ac:dyDescent="0.25"/>
    <row r="34" spans="10:14" ht="23.45" customHeight="1" x14ac:dyDescent="0.25"/>
    <row r="35" spans="10:14" ht="21" customHeight="1" x14ac:dyDescent="0.25"/>
    <row r="36" spans="10:14" ht="25.15" customHeight="1" x14ac:dyDescent="0.25">
      <c r="J36" s="14"/>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4:N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ht="14.45" customHeight="1" x14ac:dyDescent="0.25"/>
    <row r="25" ht="15" customHeight="1" x14ac:dyDescent="0.25"/>
    <row r="32" ht="21" customHeight="1" x14ac:dyDescent="0.25"/>
    <row r="33" spans="10:14" ht="24.6" customHeight="1" x14ac:dyDescent="0.25"/>
    <row r="34" spans="10:14" ht="23.45" customHeight="1" x14ac:dyDescent="0.25"/>
    <row r="35" spans="10:14" ht="21" customHeight="1" x14ac:dyDescent="0.25"/>
    <row r="36" spans="10:14" ht="25.15" customHeight="1" x14ac:dyDescent="0.25">
      <c r="J36" s="14"/>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F27:M73"/>
  <sheetViews>
    <sheetView zoomScale="70" zoomScaleNormal="70" workbookViewId="0">
      <selection activeCell="D9" sqref="D9"/>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7" ht="27" customHeight="1" x14ac:dyDescent="0.25"/>
    <row r="30" ht="27" customHeight="1" x14ac:dyDescent="0.25"/>
    <row r="31" ht="30.6" customHeight="1" x14ac:dyDescent="0.25"/>
    <row r="32"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9"/>
      <c r="G73" s="9"/>
    </row>
  </sheetData>
  <pageMargins left="0.7" right="0.7" top="0.75" bottom="0.75" header="0.3" footer="0.3"/>
  <pageSetup scale="41"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F27:M7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7.28515625" style="3" customWidth="1"/>
    <col min="7" max="7" width="18.42578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6.85546875" style="3" customWidth="1"/>
    <col min="16" max="16" width="17.28515625" style="3" customWidth="1"/>
    <col min="17" max="17" width="17" style="3" customWidth="1"/>
    <col min="18" max="18" width="22.5703125" style="3" customWidth="1"/>
    <col min="19" max="19" width="18.42578125" style="3" customWidth="1"/>
    <col min="20" max="20" width="17.42578125" style="3" customWidth="1"/>
    <col min="21" max="21" width="14.7109375" style="3" customWidth="1"/>
    <col min="22" max="22" width="9.140625" style="3"/>
    <col min="23" max="23" width="17.42578125" style="3" customWidth="1"/>
    <col min="24" max="16384" width="9.140625" style="3"/>
  </cols>
  <sheetData>
    <row r="27" ht="27" customHeight="1" x14ac:dyDescent="0.25"/>
    <row r="30" ht="27" customHeight="1" x14ac:dyDescent="0.25"/>
    <row r="31" ht="30.6" customHeight="1" x14ac:dyDescent="0.25"/>
    <row r="32" ht="55.9" customHeight="1" x14ac:dyDescent="0.25"/>
    <row r="33" spans="13:13" ht="21" customHeight="1" x14ac:dyDescent="0.25"/>
    <row r="34" spans="13:13" ht="25.15" customHeight="1" x14ac:dyDescent="0.25"/>
    <row r="35" spans="13:13" ht="22.9" customHeight="1" x14ac:dyDescent="0.25"/>
    <row r="36" spans="13:13" ht="21.6" customHeight="1" x14ac:dyDescent="0.25"/>
    <row r="38" spans="13:13" ht="22.9" customHeight="1" x14ac:dyDescent="0.25"/>
    <row r="39" spans="13:13" ht="24.6" customHeight="1" x14ac:dyDescent="0.25"/>
    <row r="40" spans="13:13" ht="23.45" customHeight="1" x14ac:dyDescent="0.25"/>
    <row r="41" spans="13:13" ht="25.15" customHeight="1" x14ac:dyDescent="0.25"/>
    <row r="42" spans="13:13" ht="27.6" customHeight="1" x14ac:dyDescent="0.25">
      <c r="M42" s="2"/>
    </row>
    <row r="43" spans="13:13" ht="15" customHeight="1" x14ac:dyDescent="0.25">
      <c r="M43" s="4"/>
    </row>
    <row r="44" spans="13:13" x14ac:dyDescent="0.25">
      <c r="M44" s="4"/>
    </row>
    <row r="45" spans="13:13" x14ac:dyDescent="0.25">
      <c r="M45" s="4"/>
    </row>
    <row r="46" spans="13:13" x14ac:dyDescent="0.25">
      <c r="M46" s="4"/>
    </row>
    <row r="47" spans="13:13" x14ac:dyDescent="0.25">
      <c r="M47" s="4"/>
    </row>
    <row r="48" spans="13:13" x14ac:dyDescent="0.25">
      <c r="M48" s="4"/>
    </row>
    <row r="49" spans="13:13" x14ac:dyDescent="0.25">
      <c r="M49" s="4"/>
    </row>
    <row r="73" spans="6:7" x14ac:dyDescent="0.25">
      <c r="F73" s="9"/>
      <c r="G73" s="9"/>
    </row>
  </sheetData>
  <pageMargins left="0.7" right="0.7" top="0.75" bottom="0.75" header="0.3" footer="0.3"/>
  <pageSetup scale="41"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O27:W50"/>
  <sheetViews>
    <sheetView showRowColHeaders="0" zoomScale="70" zoomScaleNormal="70" workbookViewId="0">
      <selection activeCell="W45" sqref="W45:W46"/>
    </sheetView>
  </sheetViews>
  <sheetFormatPr defaultColWidth="9.140625" defaultRowHeight="15" x14ac:dyDescent="0.25"/>
  <cols>
    <col min="1" max="14" width="9.140625" style="10"/>
    <col min="15" max="15" width="10.28515625" style="10" customWidth="1"/>
    <col min="16" max="16" width="9.140625" style="10"/>
    <col min="17" max="17" width="12.5703125" style="10" bestFit="1" customWidth="1"/>
    <col min="18" max="18" width="9.140625" style="10"/>
    <col min="19" max="19" width="20.7109375" style="10" customWidth="1"/>
    <col min="20" max="20" width="17.140625" style="10" customWidth="1"/>
    <col min="21" max="21" width="16.7109375" style="10" customWidth="1"/>
    <col min="22" max="22" width="9.140625" style="10"/>
    <col min="23" max="23" width="20.5703125" style="10" customWidth="1"/>
    <col min="24" max="16384" width="9.140625" style="10"/>
  </cols>
  <sheetData>
    <row r="27" spans="15:23" x14ac:dyDescent="0.25">
      <c r="W27" s="46">
        <f>_xlfn.NORM.S.DIST(-2.1,1)</f>
        <v>1.7864420562816546E-2</v>
      </c>
    </row>
    <row r="28" spans="15:23" x14ac:dyDescent="0.25">
      <c r="W28" s="47"/>
    </row>
    <row r="30" spans="15:23" x14ac:dyDescent="0.25">
      <c r="W30" s="46">
        <f>_xlfn.NORM.S.DIST(0,1)</f>
        <v>0.5</v>
      </c>
    </row>
    <row r="31" spans="15:23" x14ac:dyDescent="0.25">
      <c r="O31" s="11"/>
      <c r="S31" s="11"/>
      <c r="W31" s="47"/>
    </row>
    <row r="33" spans="17:23" x14ac:dyDescent="0.25">
      <c r="S33" s="11"/>
    </row>
    <row r="36" spans="17:23" x14ac:dyDescent="0.25">
      <c r="Q36"/>
    </row>
    <row r="43" spans="17:23" x14ac:dyDescent="0.25">
      <c r="W43" s="50" t="s">
        <v>5</v>
      </c>
    </row>
    <row r="44" spans="17:23" x14ac:dyDescent="0.25">
      <c r="W44" s="51"/>
    </row>
    <row r="45" spans="17:23" x14ac:dyDescent="0.25">
      <c r="W45" s="48">
        <f>W30-W27</f>
        <v>0.48213557943718344</v>
      </c>
    </row>
    <row r="46" spans="17:23" x14ac:dyDescent="0.25">
      <c r="W46" s="49"/>
    </row>
    <row r="50" spans="19:19" x14ac:dyDescent="0.25">
      <c r="S50" s="11"/>
    </row>
  </sheetData>
  <mergeCells count="4">
    <mergeCell ref="W27:W28"/>
    <mergeCell ref="W30:W31"/>
    <mergeCell ref="W45:W46"/>
    <mergeCell ref="W43:W44"/>
  </mergeCells>
  <pageMargins left="0.7" right="0.7" top="0.75" bottom="0.75" header="0.3" footer="0.3"/>
  <pageSetup scale="4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O31:S50"/>
  <sheetViews>
    <sheetView showRowColHeaders="0" zoomScale="70" zoomScaleNormal="70" workbookViewId="0"/>
  </sheetViews>
  <sheetFormatPr defaultColWidth="9.140625" defaultRowHeight="15" x14ac:dyDescent="0.25"/>
  <cols>
    <col min="1" max="14" width="9.140625" style="10"/>
    <col min="15" max="15" width="10.28515625" style="10" customWidth="1"/>
    <col min="16" max="16" width="9.140625" style="10"/>
    <col min="17" max="17" width="12.5703125" style="10" bestFit="1" customWidth="1"/>
    <col min="18" max="18" width="9.140625" style="10"/>
    <col min="19" max="19" width="20.7109375" style="10" customWidth="1"/>
    <col min="20" max="20" width="17.140625" style="10" customWidth="1"/>
    <col min="21" max="21" width="16.7109375" style="10" customWidth="1"/>
    <col min="22" max="22" width="9.140625" style="10"/>
    <col min="23" max="23" width="20.5703125" style="10" customWidth="1"/>
    <col min="24" max="16384" width="9.140625" style="10"/>
  </cols>
  <sheetData>
    <row r="31" spans="15:19" x14ac:dyDescent="0.25">
      <c r="O31" s="11"/>
      <c r="S31" s="11"/>
    </row>
    <row r="33" spans="19:19" x14ac:dyDescent="0.25">
      <c r="S33" s="11"/>
    </row>
    <row r="50" spans="19:19" x14ac:dyDescent="0.25">
      <c r="S50" s="11"/>
    </row>
  </sheetData>
  <pageMargins left="0.7" right="0.7" top="0.75" bottom="0.75" header="0.3" footer="0.3"/>
  <pageSetup scale="4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M12:U45"/>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12" spans="19:20" x14ac:dyDescent="0.25">
      <c r="S12" s="52"/>
      <c r="T12" s="52"/>
    </row>
    <row r="13" spans="19:20" x14ac:dyDescent="0.25">
      <c r="S13" s="52"/>
      <c r="T13" s="52"/>
    </row>
    <row r="21" ht="21" customHeight="1" x14ac:dyDescent="0.25"/>
    <row r="22" ht="33.75" customHeight="1" x14ac:dyDescent="0.25"/>
    <row r="23" ht="27" customHeight="1" x14ac:dyDescent="0.25"/>
    <row r="24" ht="21" customHeight="1" x14ac:dyDescent="0.25"/>
    <row r="25" ht="21" customHeight="1" x14ac:dyDescent="0.25"/>
    <row r="26" ht="21" customHeight="1" x14ac:dyDescent="0.25"/>
    <row r="27" ht="21" customHeight="1" x14ac:dyDescent="0.25"/>
    <row r="28" ht="53.25" customHeight="1" x14ac:dyDescent="0.25"/>
    <row r="29" ht="21" customHeight="1" x14ac:dyDescent="0.25"/>
    <row r="30" ht="25.15" customHeight="1" x14ac:dyDescent="0.25"/>
    <row r="31" ht="22.9" customHeight="1" x14ac:dyDescent="0.25"/>
    <row r="32" ht="21.6" customHeight="1" x14ac:dyDescent="0.25"/>
    <row r="33" spans="13:21" ht="29.25" customHeight="1" x14ac:dyDescent="0.25"/>
    <row r="34" spans="13:21" x14ac:dyDescent="0.25">
      <c r="P34" s="53">
        <f>NORMSINV(0.04)</f>
        <v>-1.7506860712521695</v>
      </c>
      <c r="Q34" s="54"/>
    </row>
    <row r="35" spans="13:21" ht="22.9" customHeight="1" x14ac:dyDescent="0.25">
      <c r="P35" s="55"/>
      <c r="Q35" s="56"/>
    </row>
    <row r="36" spans="13:21" ht="19.149999999999999" customHeight="1" x14ac:dyDescent="0.25"/>
    <row r="37" spans="13:21" ht="18" customHeight="1" x14ac:dyDescent="0.25">
      <c r="M37" s="2"/>
    </row>
    <row r="38" spans="13:21" ht="21" customHeight="1" x14ac:dyDescent="0.25">
      <c r="M38" s="4"/>
    </row>
    <row r="39" spans="13:21" x14ac:dyDescent="0.25">
      <c r="M39" s="4"/>
    </row>
    <row r="40" spans="13:21" x14ac:dyDescent="0.25">
      <c r="M40" s="4"/>
    </row>
    <row r="41" spans="13:21" x14ac:dyDescent="0.25">
      <c r="M41" s="4"/>
    </row>
    <row r="42" spans="13:21" x14ac:dyDescent="0.25">
      <c r="M42" s="4"/>
    </row>
    <row r="43" spans="13:21" ht="31.5" customHeight="1" x14ac:dyDescent="0.25">
      <c r="M43" s="4"/>
    </row>
    <row r="44" spans="13:21" x14ac:dyDescent="0.25">
      <c r="M44" s="4"/>
      <c r="R44" s="57">
        <f>-1.7507*2050 +67900</f>
        <v>64311.065000000002</v>
      </c>
      <c r="S44" s="57"/>
      <c r="T44" s="58" t="s">
        <v>6</v>
      </c>
      <c r="U44" s="58"/>
    </row>
    <row r="45" spans="13:21" x14ac:dyDescent="0.25">
      <c r="R45" s="57"/>
      <c r="S45" s="57"/>
      <c r="T45" s="58"/>
      <c r="U45" s="58"/>
    </row>
  </sheetData>
  <mergeCells count="4">
    <mergeCell ref="S12:T13"/>
    <mergeCell ref="P34:Q35"/>
    <mergeCell ref="R44:S45"/>
    <mergeCell ref="T44:U45"/>
  </mergeCells>
  <pageMargins left="0.7" right="0.7" top="0.75" bottom="0.75" header="0.3" footer="0.3"/>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0:Q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7:17" x14ac:dyDescent="0.25">
      <c r="G20" s="5"/>
      <c r="H20" s="5"/>
    </row>
    <row r="22" spans="7:17" ht="28.5" customHeight="1" x14ac:dyDescent="0.25"/>
    <row r="23" spans="7:17" ht="27.75" customHeight="1" x14ac:dyDescent="0.25"/>
    <row r="24" spans="7:17" ht="26.25" customHeight="1" x14ac:dyDescent="0.25"/>
    <row r="25" spans="7:17" ht="28.5" customHeight="1" x14ac:dyDescent="0.25"/>
    <row r="26" spans="7:17" ht="22.5" customHeight="1" x14ac:dyDescent="0.25"/>
    <row r="27" spans="7:17" ht="23.25" customHeight="1" x14ac:dyDescent="0.25"/>
    <row r="28" spans="7:17" ht="24" customHeight="1" x14ac:dyDescent="0.25">
      <c r="O28" s="33"/>
      <c r="P28" s="33"/>
      <c r="Q28" s="33"/>
    </row>
    <row r="29" spans="7:17" ht="23.45" customHeight="1" x14ac:dyDescent="0.25">
      <c r="O29" s="33"/>
      <c r="P29" s="33"/>
      <c r="Q29" s="33"/>
    </row>
    <row r="30" spans="7:17" ht="24.75" customHeight="1" x14ac:dyDescent="0.25">
      <c r="O30" s="33"/>
      <c r="P30" s="33"/>
      <c r="Q30" s="33"/>
    </row>
    <row r="31" spans="7:17" ht="25.15" customHeight="1" x14ac:dyDescent="0.25">
      <c r="O31" s="33"/>
      <c r="P31" s="33"/>
      <c r="Q31" s="33"/>
    </row>
    <row r="32" spans="7:17" ht="22.9" customHeight="1" x14ac:dyDescent="0.25">
      <c r="O32" s="33"/>
      <c r="P32" s="33"/>
      <c r="Q32" s="33"/>
    </row>
    <row r="33" spans="13:13" ht="25.15" customHeight="1" x14ac:dyDescent="0.25"/>
    <row r="35" spans="13:13" ht="22.9" customHeight="1" x14ac:dyDescent="0.25"/>
    <row r="36" spans="13:13" ht="29.25" customHeight="1" x14ac:dyDescent="0.25"/>
    <row r="37" spans="13:13" ht="27"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sheetData>
  <mergeCells count="1">
    <mergeCell ref="O28:Q32"/>
  </mergeCells>
  <pageMargins left="0.7" right="0.7" top="0.75" bottom="0.75" header="0.3" footer="0.3"/>
  <pageSetup scale="56"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M21:M44"/>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7.28515625" style="3" customWidth="1"/>
    <col min="10" max="10" width="23.5703125"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1" ht="21" customHeight="1" x14ac:dyDescent="0.25"/>
    <row r="22" ht="33.75" customHeight="1" x14ac:dyDescent="0.25"/>
    <row r="23" ht="27" customHeight="1" x14ac:dyDescent="0.25"/>
    <row r="24" ht="21" customHeight="1" x14ac:dyDescent="0.25"/>
    <row r="25" ht="21" customHeight="1" x14ac:dyDescent="0.25"/>
    <row r="26" ht="21" customHeight="1" x14ac:dyDescent="0.25"/>
    <row r="27" ht="21" customHeight="1" x14ac:dyDescent="0.25"/>
    <row r="28" ht="53.25" customHeight="1" x14ac:dyDescent="0.25"/>
    <row r="29" ht="21" customHeight="1" x14ac:dyDescent="0.25"/>
    <row r="30" ht="25.15" customHeight="1" x14ac:dyDescent="0.25"/>
    <row r="31" ht="22.9" customHeight="1" x14ac:dyDescent="0.25"/>
    <row r="32" ht="21.6" customHeight="1" x14ac:dyDescent="0.25"/>
    <row r="33" spans="13:13" ht="29.25" customHeight="1" x14ac:dyDescent="0.25"/>
    <row r="35" spans="13:13" ht="22.9" customHeight="1" x14ac:dyDescent="0.25"/>
    <row r="36" spans="13:13" ht="19.149999999999999" customHeight="1" x14ac:dyDescent="0.25"/>
    <row r="37" spans="13:13" ht="36" customHeight="1" x14ac:dyDescent="0.25">
      <c r="M37" s="2"/>
    </row>
    <row r="38" spans="13:13" ht="33" customHeight="1" x14ac:dyDescent="0.25">
      <c r="M38" s="4"/>
    </row>
    <row r="39" spans="13:13" x14ac:dyDescent="0.25">
      <c r="M39" s="4"/>
    </row>
    <row r="40" spans="13:13" x14ac:dyDescent="0.25">
      <c r="M40" s="4"/>
    </row>
    <row r="41" spans="13:13" x14ac:dyDescent="0.25">
      <c r="M41" s="4"/>
    </row>
    <row r="42" spans="13:13" x14ac:dyDescent="0.25">
      <c r="M42" s="4"/>
    </row>
    <row r="43" spans="13:13" ht="31.5" customHeight="1" x14ac:dyDescent="0.25">
      <c r="M43" s="4"/>
    </row>
    <row r="44" spans="13:13" x14ac:dyDescent="0.25">
      <c r="M44" s="4"/>
    </row>
  </sheetData>
  <pageMargins left="0.7" right="0.7" top="0.75" bottom="0.75" header="0.3" footer="0.3"/>
  <pageSetup scale="5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I24:P62"/>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13:13" ht="22.9" customHeight="1" x14ac:dyDescent="0.25"/>
    <row r="25" spans="13:13" ht="21.6" customHeight="1" x14ac:dyDescent="0.25"/>
    <row r="28" spans="13:13" ht="22.9" customHeight="1" x14ac:dyDescent="0.25"/>
    <row r="29" spans="13:13" ht="19.149999999999999" customHeight="1" x14ac:dyDescent="0.25"/>
    <row r="30" spans="13:13" ht="36" customHeight="1" x14ac:dyDescent="0.25">
      <c r="M30" s="2"/>
    </row>
    <row r="31" spans="13:13" ht="33" customHeight="1" x14ac:dyDescent="0.25">
      <c r="M31" s="4"/>
    </row>
    <row r="32" spans="13:13" x14ac:dyDescent="0.25">
      <c r="M32" s="4"/>
    </row>
    <row r="33" spans="13:13" x14ac:dyDescent="0.25">
      <c r="M33" s="4"/>
    </row>
    <row r="34" spans="13:13" x14ac:dyDescent="0.25">
      <c r="M34" s="4"/>
    </row>
    <row r="35" spans="13:13" x14ac:dyDescent="0.25">
      <c r="M35" s="4"/>
    </row>
    <row r="36" spans="13:13" ht="31.5" customHeight="1" x14ac:dyDescent="0.25">
      <c r="M36" s="4"/>
    </row>
    <row r="37" spans="13:13" x14ac:dyDescent="0.25">
      <c r="M37" s="4"/>
    </row>
    <row r="60" spans="9:16" ht="15" customHeight="1" x14ac:dyDescent="0.25">
      <c r="I60" s="65">
        <f>(31.38-31.2)/(0.4/4)</f>
        <v>1.7999999999999972</v>
      </c>
      <c r="O60" s="59">
        <f>1- _xlfn.NORM.S.DIST(1.8,1)</f>
        <v>3.5930319112925768E-2</v>
      </c>
      <c r="P60" s="60"/>
    </row>
    <row r="61" spans="9:16" ht="15" customHeight="1" x14ac:dyDescent="0.25">
      <c r="I61" s="66"/>
      <c r="O61" s="61"/>
      <c r="P61" s="62"/>
    </row>
    <row r="62" spans="9:16" ht="15" customHeight="1" x14ac:dyDescent="0.25">
      <c r="I62" s="67"/>
      <c r="O62" s="63"/>
      <c r="P62" s="64"/>
    </row>
  </sheetData>
  <mergeCells count="2">
    <mergeCell ref="O60:P62"/>
    <mergeCell ref="I60:I62"/>
  </mergeCells>
  <pageMargins left="0.7" right="0.7" top="0.75" bottom="0.75" header="0.3" footer="0.3"/>
  <pageSetup scale="4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M24:M37"/>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8.28515625" style="3" customWidth="1"/>
    <col min="8" max="8" width="18.7109375" style="3" customWidth="1"/>
    <col min="9" max="9" width="25.7109375" style="3" customWidth="1"/>
    <col min="10" max="10" width="21" style="3" customWidth="1"/>
    <col min="11" max="11" width="19.28515625" style="3" customWidth="1"/>
    <col min="12" max="13" width="16.7109375" style="3" customWidth="1"/>
    <col min="14" max="14" width="4.5703125" style="3" customWidth="1"/>
    <col min="15" max="15" width="11.5703125" style="3" customWidth="1"/>
    <col min="16" max="16" width="6.5703125" style="3" customWidth="1"/>
    <col min="17" max="17" width="9" style="3" customWidth="1"/>
    <col min="18" max="18" width="12.140625" style="3" customWidth="1"/>
    <col min="19" max="19" width="10.85546875" style="3" customWidth="1"/>
    <col min="20" max="20" width="11.42578125" style="3" customWidth="1"/>
    <col min="21" max="21" width="9.7109375" style="3" customWidth="1"/>
    <col min="22" max="22" width="11.7109375" style="3" customWidth="1"/>
    <col min="23" max="23" width="9.85546875" style="3" customWidth="1"/>
    <col min="24" max="24" width="10" style="3" customWidth="1"/>
    <col min="25" max="16384" width="9.140625" style="3"/>
  </cols>
  <sheetData>
    <row r="24" spans="13:13" ht="22.9" customHeight="1" x14ac:dyDescent="0.25"/>
    <row r="25" spans="13:13" ht="21.6" customHeight="1" x14ac:dyDescent="0.25"/>
    <row r="28" spans="13:13" ht="22.9" customHeight="1" x14ac:dyDescent="0.25"/>
    <row r="29" spans="13:13" ht="19.149999999999999" customHeight="1" x14ac:dyDescent="0.25"/>
    <row r="30" spans="13:13" ht="36" customHeight="1" x14ac:dyDescent="0.25">
      <c r="M30" s="2"/>
    </row>
    <row r="31" spans="13:13" ht="33" customHeight="1" x14ac:dyDescent="0.25">
      <c r="M31" s="4"/>
    </row>
    <row r="32" spans="13:13" x14ac:dyDescent="0.25">
      <c r="M32" s="4"/>
    </row>
    <row r="33" spans="13:13" x14ac:dyDescent="0.25">
      <c r="M33" s="4"/>
    </row>
    <row r="34" spans="13:13" x14ac:dyDescent="0.25">
      <c r="M34" s="4"/>
    </row>
    <row r="35" spans="13:13" x14ac:dyDescent="0.25">
      <c r="M35" s="4"/>
    </row>
    <row r="36" spans="13:13" ht="31.5" customHeight="1" x14ac:dyDescent="0.25">
      <c r="M36" s="4"/>
    </row>
    <row r="37" spans="13:13" x14ac:dyDescent="0.25">
      <c r="M37" s="4"/>
    </row>
  </sheetData>
  <pageMargins left="0.7" right="0.7" top="0.75" bottom="0.75" header="0.3" footer="0.3"/>
  <pageSetup scale="4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0:Q7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10" spans="13:14" x14ac:dyDescent="0.25">
      <c r="M10" s="68">
        <f>_xlfn.BINOM.DIST(0,5,0.2,0)</f>
        <v>0.32768000000000003</v>
      </c>
      <c r="N10" s="68"/>
    </row>
    <row r="11" spans="13:14" x14ac:dyDescent="0.25">
      <c r="M11" s="68"/>
      <c r="N11" s="68"/>
    </row>
    <row r="12" spans="13:14" x14ac:dyDescent="0.25">
      <c r="M12" s="68"/>
      <c r="N12" s="68"/>
    </row>
    <row r="17" spans="13:17" x14ac:dyDescent="0.25">
      <c r="M17" s="68">
        <f>_xlfn.BINOM.DIST(1,5,0.2,0)</f>
        <v>0.40959999999999996</v>
      </c>
      <c r="N17" s="68"/>
    </row>
    <row r="18" spans="13:17" x14ac:dyDescent="0.25">
      <c r="M18" s="68"/>
      <c r="N18" s="68"/>
    </row>
    <row r="19" spans="13:17" x14ac:dyDescent="0.25">
      <c r="M19" s="68"/>
      <c r="N19" s="68"/>
    </row>
    <row r="23" spans="13:17" ht="2.25" customHeight="1" x14ac:dyDescent="0.25"/>
    <row r="24" spans="13:17" ht="42" customHeight="1" x14ac:dyDescent="0.25">
      <c r="P24" s="68">
        <f>5*0.2</f>
        <v>1</v>
      </c>
      <c r="Q24" s="68"/>
    </row>
    <row r="25" spans="13:17" ht="47.45" customHeight="1" x14ac:dyDescent="0.25"/>
    <row r="26" spans="13:17" ht="28.15" customHeight="1" x14ac:dyDescent="0.25"/>
    <row r="27" spans="13:17" ht="25.15" customHeight="1" x14ac:dyDescent="0.25">
      <c r="P27" s="69">
        <f>5*0.2*(1-0.2)</f>
        <v>0.8</v>
      </c>
      <c r="Q27" s="69"/>
    </row>
    <row r="28" spans="13:17" ht="25.9" customHeight="1" x14ac:dyDescent="0.25">
      <c r="P28" s="69"/>
      <c r="Q28" s="69"/>
    </row>
    <row r="29" spans="13:17" ht="21" customHeight="1" x14ac:dyDescent="0.25"/>
    <row r="30" spans="13:17" ht="24" customHeight="1" x14ac:dyDescent="0.25"/>
    <row r="31" spans="13:17" ht="25.15" customHeight="1" x14ac:dyDescent="0.25"/>
    <row r="32" spans="13:17" ht="16.899999999999999" customHeight="1" x14ac:dyDescent="0.25"/>
    <row r="33" spans="3:13" ht="19.899999999999999" customHeight="1" x14ac:dyDescent="0.25"/>
    <row r="34" spans="3:13" ht="18.600000000000001" customHeight="1" x14ac:dyDescent="0.25"/>
    <row r="35" spans="3:13" ht="18" customHeight="1" x14ac:dyDescent="0.25"/>
    <row r="36" spans="3:13" ht="18" customHeight="1" x14ac:dyDescent="0.25"/>
    <row r="37" spans="3:13" ht="15.6" customHeight="1" x14ac:dyDescent="0.25">
      <c r="F37" s="7"/>
      <c r="G37" s="7"/>
      <c r="H37" s="7"/>
      <c r="I37" s="7"/>
      <c r="J37" s="7"/>
      <c r="K37" s="7"/>
    </row>
    <row r="38" spans="3:13" ht="15.6" customHeight="1" x14ac:dyDescent="0.25">
      <c r="E38" s="7"/>
      <c r="F38" s="7"/>
      <c r="G38" s="7"/>
      <c r="H38" s="7"/>
      <c r="I38" s="7"/>
      <c r="J38" s="7"/>
      <c r="K38" s="7"/>
    </row>
    <row r="39" spans="3:13" x14ac:dyDescent="0.25">
      <c r="E39" s="7"/>
      <c r="F39" s="7"/>
      <c r="G39" s="7"/>
      <c r="H39" s="7"/>
      <c r="I39" s="7"/>
      <c r="J39" s="7"/>
      <c r="K39" s="7"/>
    </row>
    <row r="40" spans="3:13" ht="51.6" customHeight="1" x14ac:dyDescent="0.25">
      <c r="E40" s="7"/>
      <c r="F40" s="7"/>
      <c r="G40" s="7"/>
      <c r="H40" s="7"/>
      <c r="I40" s="7"/>
      <c r="J40" s="7"/>
      <c r="K40" s="7"/>
    </row>
    <row r="41" spans="3:13" ht="24" customHeight="1" x14ac:dyDescent="0.25">
      <c r="E41" s="7"/>
      <c r="F41" s="7"/>
      <c r="G41" s="7"/>
      <c r="H41" s="7"/>
      <c r="I41" s="7"/>
      <c r="J41" s="7"/>
      <c r="K41" s="7"/>
    </row>
    <row r="42" spans="3:13" ht="24.6" customHeight="1" x14ac:dyDescent="0.25">
      <c r="E42" s="7"/>
      <c r="F42" s="7"/>
      <c r="G42" s="7"/>
      <c r="H42" s="7"/>
      <c r="I42" s="7"/>
      <c r="J42" s="7"/>
      <c r="K42" s="7"/>
    </row>
    <row r="43" spans="3:13" ht="22.15" customHeight="1" x14ac:dyDescent="0.25">
      <c r="E43" s="7"/>
      <c r="F43" s="7"/>
      <c r="G43" s="7"/>
      <c r="H43" s="7"/>
      <c r="I43" s="7"/>
      <c r="J43" s="7"/>
      <c r="K43" s="7"/>
    </row>
    <row r="44" spans="3:13" ht="21.6" customHeight="1" x14ac:dyDescent="0.25">
      <c r="E44" s="7"/>
      <c r="F44" s="7"/>
      <c r="G44" s="7"/>
      <c r="H44" s="7"/>
      <c r="I44" s="7"/>
      <c r="J44" s="7"/>
      <c r="K44" s="7"/>
      <c r="M44" s="2"/>
    </row>
    <row r="45" spans="3:13" ht="27.6" customHeight="1" x14ac:dyDescent="0.25">
      <c r="E45" s="7"/>
      <c r="F45" s="7"/>
      <c r="G45" s="7"/>
      <c r="H45" s="7"/>
      <c r="I45" s="7"/>
      <c r="J45" s="7"/>
      <c r="K45" s="7"/>
      <c r="M45" s="4"/>
    </row>
    <row r="46" spans="3:13" x14ac:dyDescent="0.25">
      <c r="C46" s="7"/>
      <c r="D46" s="7"/>
      <c r="E46" s="7"/>
      <c r="F46" s="7"/>
      <c r="G46" s="7"/>
      <c r="H46" s="7"/>
      <c r="I46" s="7"/>
      <c r="J46" s="7"/>
      <c r="K46" s="7"/>
      <c r="M46" s="4"/>
    </row>
    <row r="47" spans="3:13" x14ac:dyDescent="0.25">
      <c r="C47" s="7"/>
      <c r="D47" s="7"/>
      <c r="E47" s="7"/>
      <c r="F47" s="7"/>
      <c r="G47" s="7"/>
      <c r="H47" s="7"/>
      <c r="I47" s="7"/>
      <c r="J47" s="7"/>
      <c r="K47" s="7"/>
      <c r="M47" s="4"/>
    </row>
    <row r="48" spans="3:13" x14ac:dyDescent="0.25">
      <c r="C48" s="7"/>
      <c r="D48" s="7"/>
      <c r="E48" s="7"/>
      <c r="F48" s="7"/>
      <c r="G48" s="7"/>
      <c r="H48" s="7"/>
      <c r="I48" s="7"/>
      <c r="J48" s="7"/>
      <c r="M48" s="4"/>
    </row>
    <row r="49" spans="2:13" ht="15" customHeight="1" x14ac:dyDescent="0.25">
      <c r="C49" s="7"/>
      <c r="D49" s="7"/>
      <c r="E49" s="7"/>
      <c r="F49" s="7"/>
      <c r="G49" s="7"/>
      <c r="H49" s="7"/>
      <c r="I49" s="7"/>
      <c r="J49" s="7"/>
      <c r="M49" s="4"/>
    </row>
    <row r="50" spans="2:13" ht="14.45" customHeight="1" x14ac:dyDescent="0.25">
      <c r="B50" s="6"/>
      <c r="C50" s="7"/>
      <c r="D50" s="7"/>
      <c r="E50" s="7"/>
      <c r="F50" s="7"/>
      <c r="G50" s="7"/>
      <c r="H50" s="7"/>
      <c r="I50" s="7"/>
      <c r="J50" s="7"/>
      <c r="K50" s="7"/>
      <c r="M50" s="4"/>
    </row>
    <row r="51" spans="2:13" ht="14.45" customHeight="1" x14ac:dyDescent="0.25">
      <c r="B51" s="6"/>
      <c r="C51" s="7"/>
      <c r="D51" s="7"/>
      <c r="E51" s="7"/>
      <c r="F51" s="7"/>
      <c r="G51" s="7"/>
      <c r="H51" s="7"/>
      <c r="I51" s="7"/>
      <c r="J51" s="7"/>
      <c r="K51" s="7"/>
      <c r="M51" s="4"/>
    </row>
    <row r="52" spans="2:13" x14ac:dyDescent="0.25">
      <c r="C52" s="7"/>
      <c r="D52" s="7"/>
      <c r="E52" s="7"/>
      <c r="F52" s="7"/>
      <c r="G52" s="7"/>
      <c r="H52" s="7"/>
      <c r="I52" s="7"/>
      <c r="J52" s="7"/>
      <c r="K52" s="7"/>
      <c r="M52" s="4"/>
    </row>
    <row r="53" spans="2:13" x14ac:dyDescent="0.25">
      <c r="C53" s="7"/>
      <c r="D53" s="7"/>
      <c r="E53" s="7"/>
      <c r="F53" s="7"/>
      <c r="G53" s="7"/>
      <c r="H53" s="7"/>
      <c r="I53" s="7"/>
      <c r="J53" s="7"/>
      <c r="K53" s="7"/>
      <c r="M53" s="4"/>
    </row>
    <row r="54" spans="2:13" x14ac:dyDescent="0.25">
      <c r="C54" s="7"/>
      <c r="D54" s="7"/>
      <c r="E54" s="7"/>
      <c r="F54" s="7"/>
      <c r="G54" s="7"/>
      <c r="H54" s="7"/>
      <c r="I54" s="7"/>
      <c r="J54" s="7"/>
      <c r="K54" s="7"/>
    </row>
    <row r="55" spans="2:13" x14ac:dyDescent="0.25">
      <c r="C55" s="7"/>
      <c r="D55" s="7"/>
      <c r="E55" s="7"/>
      <c r="F55" s="7"/>
      <c r="G55" s="7"/>
      <c r="H55" s="7"/>
      <c r="I55" s="7"/>
      <c r="J55" s="7"/>
      <c r="K55" s="7"/>
    </row>
    <row r="56" spans="2:13" x14ac:dyDescent="0.25">
      <c r="C56" s="7"/>
      <c r="D56" s="7"/>
      <c r="E56" s="7"/>
      <c r="F56" s="7"/>
      <c r="G56" s="7"/>
      <c r="H56" s="7"/>
      <c r="I56" s="7"/>
      <c r="J56" s="7"/>
      <c r="K56" s="7"/>
    </row>
    <row r="57" spans="2:13" x14ac:dyDescent="0.25">
      <c r="C57" s="7"/>
      <c r="D57" s="7"/>
      <c r="E57" s="7"/>
      <c r="F57" s="7"/>
      <c r="G57" s="7"/>
      <c r="H57" s="7"/>
      <c r="I57" s="7"/>
      <c r="J57" s="7"/>
      <c r="K57" s="7"/>
    </row>
    <row r="58" spans="2:13" x14ac:dyDescent="0.25">
      <c r="C58" s="7"/>
      <c r="D58" s="7"/>
      <c r="E58" s="7"/>
      <c r="F58" s="7"/>
      <c r="G58" s="7"/>
      <c r="H58" s="7"/>
      <c r="I58" s="7"/>
      <c r="J58" s="7"/>
      <c r="K58" s="7"/>
    </row>
    <row r="59" spans="2:13" x14ac:dyDescent="0.25">
      <c r="C59" s="7"/>
      <c r="D59" s="7"/>
      <c r="E59" s="7"/>
      <c r="F59" s="7"/>
      <c r="G59" s="7"/>
      <c r="H59" s="7"/>
      <c r="I59" s="7"/>
      <c r="J59" s="7"/>
      <c r="K59" s="7"/>
    </row>
    <row r="60" spans="2:13" x14ac:dyDescent="0.25">
      <c r="C60" s="7"/>
      <c r="D60" s="7"/>
      <c r="E60" s="7"/>
      <c r="F60" s="7"/>
      <c r="G60" s="7"/>
      <c r="H60" s="7"/>
      <c r="I60" s="7"/>
      <c r="J60" s="7"/>
      <c r="K60" s="7"/>
    </row>
    <row r="61" spans="2:13" x14ac:dyDescent="0.25">
      <c r="C61" s="7"/>
      <c r="D61" s="7"/>
      <c r="E61" s="7"/>
      <c r="F61" s="7"/>
      <c r="G61" s="7"/>
      <c r="H61" s="7"/>
      <c r="I61" s="7"/>
      <c r="J61" s="7"/>
      <c r="K61" s="7"/>
    </row>
    <row r="62" spans="2:13" x14ac:dyDescent="0.25">
      <c r="C62" s="7"/>
      <c r="D62" s="7"/>
      <c r="E62" s="7"/>
      <c r="F62" s="7"/>
      <c r="G62" s="7"/>
      <c r="H62" s="7"/>
      <c r="I62" s="7"/>
      <c r="J62" s="7"/>
      <c r="K62" s="7"/>
    </row>
    <row r="63" spans="2:13" x14ac:dyDescent="0.25">
      <c r="C63" s="7"/>
      <c r="D63" s="7"/>
      <c r="E63" s="7"/>
      <c r="F63" s="7"/>
      <c r="G63" s="7"/>
      <c r="H63" s="7"/>
      <c r="I63" s="7"/>
      <c r="J63" s="7"/>
      <c r="K63" s="7"/>
    </row>
    <row r="64" spans="2:13" x14ac:dyDescent="0.25">
      <c r="C64" s="7"/>
      <c r="D64" s="7"/>
      <c r="E64" s="7"/>
      <c r="F64" s="7"/>
      <c r="G64" s="7"/>
      <c r="H64" s="7"/>
      <c r="I64" s="7"/>
      <c r="J64" s="7"/>
      <c r="K64" s="7"/>
    </row>
    <row r="65" spans="3:11" x14ac:dyDescent="0.25">
      <c r="C65" s="7"/>
      <c r="D65" s="7"/>
      <c r="E65" s="7"/>
      <c r="F65" s="7"/>
      <c r="G65" s="7"/>
      <c r="H65" s="7"/>
      <c r="I65" s="7"/>
      <c r="J65" s="7"/>
      <c r="K65" s="7"/>
    </row>
    <row r="66" spans="3:11" x14ac:dyDescent="0.25">
      <c r="C66" s="7"/>
      <c r="D66" s="7"/>
      <c r="E66" s="7"/>
      <c r="F66" s="7"/>
      <c r="G66" s="7"/>
      <c r="H66" s="7"/>
      <c r="I66" s="7"/>
      <c r="J66" s="7"/>
      <c r="K66" s="7"/>
    </row>
    <row r="67" spans="3:11" x14ac:dyDescent="0.25">
      <c r="C67" s="7"/>
      <c r="D67" s="7"/>
      <c r="E67" s="7"/>
      <c r="F67" s="7"/>
      <c r="G67" s="7"/>
      <c r="H67" s="7"/>
      <c r="I67" s="7"/>
      <c r="J67" s="7"/>
      <c r="K67" s="7"/>
    </row>
    <row r="68" spans="3:11" ht="15" customHeight="1" x14ac:dyDescent="0.25">
      <c r="C68" s="7"/>
      <c r="D68" s="7"/>
      <c r="E68" s="7"/>
      <c r="F68" s="7"/>
      <c r="G68" s="7"/>
      <c r="H68" s="7"/>
      <c r="I68" s="7"/>
      <c r="J68" s="7"/>
      <c r="K68" s="7"/>
    </row>
    <row r="69" spans="3:11" ht="15" customHeight="1" x14ac:dyDescent="0.25">
      <c r="C69" s="7"/>
      <c r="D69" s="7"/>
      <c r="E69" s="7"/>
      <c r="F69" s="7"/>
      <c r="G69" s="7"/>
      <c r="H69" s="7"/>
      <c r="I69" s="7"/>
      <c r="J69" s="7"/>
      <c r="K69" s="7"/>
    </row>
    <row r="70" spans="3:11" x14ac:dyDescent="0.25">
      <c r="C70" s="7"/>
      <c r="D70" s="7"/>
      <c r="E70" s="7"/>
      <c r="F70" s="7"/>
      <c r="G70" s="7"/>
      <c r="H70" s="7"/>
      <c r="I70" s="7"/>
      <c r="J70" s="7"/>
      <c r="K70" s="7"/>
    </row>
    <row r="71" spans="3:11" x14ac:dyDescent="0.25">
      <c r="C71" s="7"/>
      <c r="D71" s="7"/>
      <c r="E71" s="7"/>
      <c r="F71" s="7"/>
      <c r="G71" s="7"/>
      <c r="H71" s="7"/>
      <c r="I71" s="7"/>
      <c r="J71" s="7"/>
      <c r="K71" s="7"/>
    </row>
    <row r="72" spans="3:11" x14ac:dyDescent="0.25">
      <c r="C72" s="7"/>
      <c r="D72" s="7"/>
      <c r="E72" s="7"/>
      <c r="F72" s="7"/>
      <c r="G72" s="7"/>
      <c r="H72" s="7"/>
      <c r="I72" s="7"/>
      <c r="J72" s="7"/>
      <c r="K72" s="7"/>
    </row>
    <row r="73" spans="3:11" x14ac:dyDescent="0.25">
      <c r="C73" s="7"/>
      <c r="D73" s="7"/>
      <c r="E73" s="7"/>
      <c r="F73" s="7"/>
      <c r="G73" s="7"/>
      <c r="H73" s="7"/>
      <c r="I73" s="7"/>
      <c r="J73" s="7"/>
      <c r="K73" s="7"/>
    </row>
  </sheetData>
  <mergeCells count="4">
    <mergeCell ref="M10:N12"/>
    <mergeCell ref="M17:N19"/>
    <mergeCell ref="P24:Q24"/>
    <mergeCell ref="P27:Q28"/>
  </mergeCells>
  <pageMargins left="0.7" right="0.7" top="0.75" bottom="0.75" header="0.3" footer="0.3"/>
  <pageSetup scale="4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3:M7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2.5703125" style="3" customWidth="1"/>
    <col min="7" max="7" width="19.85546875" style="3" customWidth="1"/>
    <col min="8" max="8" width="26" style="3" customWidth="1"/>
    <col min="9" max="9" width="25.140625" style="3" customWidth="1"/>
    <col min="10" max="10" width="25.5703125" style="3" customWidth="1"/>
    <col min="11" max="11" width="15.7109375" style="3" customWidth="1"/>
    <col min="12" max="13" width="16.7109375" style="3" customWidth="1"/>
    <col min="14" max="14" width="4.5703125" style="3" customWidth="1"/>
    <col min="15" max="15" width="16.85546875" style="3" customWidth="1"/>
    <col min="16" max="16" width="13" style="3" customWidth="1"/>
    <col min="17" max="17" width="17" style="3" customWidth="1"/>
    <col min="18" max="18" width="6.28515625" style="3" customWidth="1"/>
    <col min="19" max="19" width="17.28515625" style="3" customWidth="1"/>
    <col min="20" max="20" width="6.28515625" style="3" customWidth="1"/>
    <col min="21" max="21" width="14.7109375" style="3" customWidth="1"/>
    <col min="22" max="22" width="9.140625" style="3"/>
    <col min="23" max="23" width="17.42578125" style="3" customWidth="1"/>
    <col min="24" max="16384" width="9.140625" style="3"/>
  </cols>
  <sheetData>
    <row r="23" ht="2.25" customHeight="1" x14ac:dyDescent="0.25"/>
    <row r="24" ht="42" customHeight="1" x14ac:dyDescent="0.25"/>
    <row r="25" ht="47.45" customHeight="1" x14ac:dyDescent="0.25"/>
    <row r="26" ht="28.15" customHeight="1" x14ac:dyDescent="0.25"/>
    <row r="27" ht="25.15" customHeight="1" x14ac:dyDescent="0.25"/>
    <row r="28" ht="25.9" customHeight="1" x14ac:dyDescent="0.25"/>
    <row r="29" ht="21" customHeight="1" x14ac:dyDescent="0.25"/>
    <row r="30" ht="24" customHeight="1" x14ac:dyDescent="0.25"/>
    <row r="31" ht="25.15" customHeight="1" x14ac:dyDescent="0.25"/>
    <row r="32" ht="16.899999999999999" customHeight="1" x14ac:dyDescent="0.25"/>
    <row r="33" spans="3:13" ht="19.899999999999999" customHeight="1" x14ac:dyDescent="0.25"/>
    <row r="34" spans="3:13" ht="18.600000000000001" customHeight="1" x14ac:dyDescent="0.25"/>
    <row r="35" spans="3:13" ht="18" customHeight="1" x14ac:dyDescent="0.25"/>
    <row r="36" spans="3:13" ht="18" customHeight="1" x14ac:dyDescent="0.25"/>
    <row r="37" spans="3:13" ht="15.6" customHeight="1" x14ac:dyDescent="0.25">
      <c r="F37" s="7"/>
      <c r="G37" s="7"/>
      <c r="H37" s="7"/>
      <c r="I37" s="7"/>
      <c r="J37" s="7"/>
      <c r="K37" s="7"/>
    </row>
    <row r="38" spans="3:13" ht="15.6" customHeight="1" x14ac:dyDescent="0.25">
      <c r="E38" s="7"/>
      <c r="F38" s="7"/>
      <c r="G38" s="7"/>
      <c r="H38" s="7"/>
      <c r="I38" s="7"/>
      <c r="J38" s="7"/>
      <c r="K38" s="7"/>
    </row>
    <row r="39" spans="3:13" x14ac:dyDescent="0.25">
      <c r="E39" s="7"/>
      <c r="F39" s="7"/>
      <c r="G39" s="7"/>
      <c r="H39" s="7"/>
      <c r="I39" s="7"/>
      <c r="J39" s="7"/>
      <c r="K39" s="7"/>
    </row>
    <row r="40" spans="3:13" ht="51.6" customHeight="1" x14ac:dyDescent="0.25">
      <c r="E40" s="7"/>
      <c r="F40" s="7"/>
      <c r="G40" s="7"/>
      <c r="H40" s="7"/>
      <c r="I40" s="7"/>
      <c r="J40" s="7"/>
      <c r="K40" s="7"/>
    </row>
    <row r="41" spans="3:13" ht="24" customHeight="1" x14ac:dyDescent="0.25">
      <c r="E41" s="7"/>
      <c r="F41" s="7"/>
      <c r="G41" s="7"/>
      <c r="H41" s="7"/>
      <c r="I41" s="7"/>
      <c r="J41" s="7"/>
      <c r="K41" s="7"/>
    </row>
    <row r="42" spans="3:13" ht="24.6" customHeight="1" x14ac:dyDescent="0.25">
      <c r="E42" s="7"/>
      <c r="F42" s="7"/>
      <c r="G42" s="7"/>
      <c r="H42" s="7"/>
      <c r="I42" s="7"/>
      <c r="J42" s="7"/>
      <c r="K42" s="7"/>
    </row>
    <row r="43" spans="3:13" ht="22.15" customHeight="1" x14ac:dyDescent="0.25">
      <c r="E43" s="7"/>
      <c r="F43" s="7"/>
      <c r="G43" s="7"/>
      <c r="H43" s="7"/>
      <c r="I43" s="7"/>
      <c r="J43" s="7"/>
      <c r="K43" s="7"/>
    </row>
    <row r="44" spans="3:13" ht="21.6" customHeight="1" x14ac:dyDescent="0.25">
      <c r="E44" s="7"/>
      <c r="F44" s="7"/>
      <c r="G44" s="7"/>
      <c r="H44" s="7"/>
      <c r="I44" s="7"/>
      <c r="J44" s="7"/>
      <c r="K44" s="7"/>
      <c r="M44" s="2"/>
    </row>
    <row r="45" spans="3:13" ht="27.6" customHeight="1" x14ac:dyDescent="0.25">
      <c r="E45" s="7"/>
      <c r="F45" s="7"/>
      <c r="G45" s="7"/>
      <c r="H45" s="7"/>
      <c r="I45" s="7"/>
      <c r="J45" s="7"/>
      <c r="K45" s="7"/>
      <c r="M45" s="4"/>
    </row>
    <row r="46" spans="3:13" x14ac:dyDescent="0.25">
      <c r="C46" s="7"/>
      <c r="D46" s="7"/>
      <c r="E46" s="7"/>
      <c r="F46" s="7"/>
      <c r="G46" s="7"/>
      <c r="H46" s="7"/>
      <c r="I46" s="7"/>
      <c r="J46" s="7"/>
      <c r="K46" s="7"/>
      <c r="M46" s="4"/>
    </row>
    <row r="47" spans="3:13" x14ac:dyDescent="0.25">
      <c r="C47" s="7"/>
      <c r="D47" s="7"/>
      <c r="E47" s="7"/>
      <c r="F47" s="7"/>
      <c r="G47" s="7"/>
      <c r="H47" s="7"/>
      <c r="I47" s="7"/>
      <c r="J47" s="7"/>
      <c r="K47" s="7"/>
      <c r="M47" s="4"/>
    </row>
    <row r="48" spans="3:13" x14ac:dyDescent="0.25">
      <c r="C48" s="7"/>
      <c r="D48" s="7"/>
      <c r="E48" s="7"/>
      <c r="F48" s="7"/>
      <c r="G48" s="7"/>
      <c r="H48" s="7"/>
      <c r="I48" s="7"/>
      <c r="J48" s="7"/>
      <c r="M48" s="4"/>
    </row>
    <row r="49" spans="2:13" ht="15" customHeight="1" x14ac:dyDescent="0.25">
      <c r="C49" s="7"/>
      <c r="D49" s="7"/>
      <c r="E49" s="7"/>
      <c r="F49" s="7"/>
      <c r="G49" s="7"/>
      <c r="H49" s="7"/>
      <c r="I49" s="7"/>
      <c r="J49" s="7"/>
      <c r="M49" s="4"/>
    </row>
    <row r="50" spans="2:13" ht="14.45" customHeight="1" x14ac:dyDescent="0.25">
      <c r="B50" s="6"/>
      <c r="C50" s="7"/>
      <c r="D50" s="7"/>
      <c r="E50" s="7"/>
      <c r="F50" s="7"/>
      <c r="G50" s="7"/>
      <c r="H50" s="7"/>
      <c r="I50" s="7"/>
      <c r="J50" s="7"/>
      <c r="K50" s="7"/>
      <c r="M50" s="4"/>
    </row>
    <row r="51" spans="2:13" ht="14.45" customHeight="1" x14ac:dyDescent="0.25">
      <c r="B51" s="6"/>
      <c r="C51" s="7"/>
      <c r="D51" s="7"/>
      <c r="E51" s="7"/>
      <c r="F51" s="7"/>
      <c r="G51" s="7"/>
      <c r="H51" s="7"/>
      <c r="I51" s="7"/>
      <c r="J51" s="7"/>
      <c r="K51" s="7"/>
      <c r="M51" s="4"/>
    </row>
    <row r="52" spans="2:13" x14ac:dyDescent="0.25">
      <c r="C52" s="7"/>
      <c r="D52" s="7"/>
      <c r="E52" s="7"/>
      <c r="F52" s="7"/>
      <c r="G52" s="7"/>
      <c r="H52" s="7"/>
      <c r="I52" s="7"/>
      <c r="J52" s="7"/>
      <c r="K52" s="7"/>
      <c r="M52" s="4"/>
    </row>
    <row r="53" spans="2:13" x14ac:dyDescent="0.25">
      <c r="C53" s="7"/>
      <c r="D53" s="7"/>
      <c r="E53" s="7"/>
      <c r="F53" s="7"/>
      <c r="G53" s="7"/>
      <c r="H53" s="7"/>
      <c r="I53" s="7"/>
      <c r="J53" s="7"/>
      <c r="K53" s="7"/>
      <c r="M53" s="4"/>
    </row>
    <row r="54" spans="2:13" x14ac:dyDescent="0.25">
      <c r="C54" s="7"/>
      <c r="D54" s="7"/>
      <c r="E54" s="7"/>
      <c r="F54" s="7"/>
      <c r="G54" s="7"/>
      <c r="H54" s="7"/>
      <c r="I54" s="7"/>
      <c r="J54" s="7"/>
      <c r="K54" s="7"/>
    </row>
    <row r="55" spans="2:13" x14ac:dyDescent="0.25">
      <c r="C55" s="7"/>
      <c r="D55" s="7"/>
      <c r="E55" s="7"/>
      <c r="F55" s="7"/>
      <c r="G55" s="7"/>
      <c r="H55" s="7"/>
      <c r="I55" s="7"/>
      <c r="J55" s="7"/>
      <c r="K55" s="7"/>
    </row>
    <row r="56" spans="2:13" x14ac:dyDescent="0.25">
      <c r="C56" s="7"/>
      <c r="D56" s="7"/>
      <c r="E56" s="7"/>
      <c r="F56" s="7"/>
      <c r="G56" s="7"/>
      <c r="H56" s="7"/>
      <c r="I56" s="7"/>
      <c r="J56" s="7"/>
      <c r="K56" s="7"/>
    </row>
    <row r="57" spans="2:13" x14ac:dyDescent="0.25">
      <c r="C57" s="7"/>
      <c r="D57" s="7"/>
      <c r="E57" s="7"/>
      <c r="F57" s="7"/>
      <c r="G57" s="7"/>
      <c r="H57" s="7"/>
      <c r="I57" s="7"/>
      <c r="J57" s="7"/>
      <c r="K57" s="7"/>
    </row>
    <row r="58" spans="2:13" x14ac:dyDescent="0.25">
      <c r="C58" s="7"/>
      <c r="D58" s="7"/>
      <c r="E58" s="7"/>
      <c r="F58" s="7"/>
      <c r="G58" s="7"/>
      <c r="H58" s="7"/>
      <c r="I58" s="7"/>
      <c r="J58" s="7"/>
      <c r="K58" s="7"/>
    </row>
    <row r="59" spans="2:13" x14ac:dyDescent="0.25">
      <c r="C59" s="7"/>
      <c r="D59" s="7"/>
      <c r="E59" s="7"/>
      <c r="F59" s="7"/>
      <c r="G59" s="7"/>
      <c r="H59" s="7"/>
      <c r="I59" s="7"/>
      <c r="J59" s="7"/>
      <c r="K59" s="7"/>
    </row>
    <row r="60" spans="2:13" x14ac:dyDescent="0.25">
      <c r="C60" s="7"/>
      <c r="D60" s="7"/>
      <c r="E60" s="7"/>
      <c r="F60" s="7"/>
      <c r="G60" s="7"/>
      <c r="H60" s="7"/>
      <c r="I60" s="7"/>
      <c r="J60" s="7"/>
      <c r="K60" s="7"/>
    </row>
    <row r="61" spans="2:13" x14ac:dyDescent="0.25">
      <c r="C61" s="7"/>
      <c r="D61" s="7"/>
      <c r="E61" s="7"/>
      <c r="F61" s="7"/>
      <c r="G61" s="7"/>
      <c r="H61" s="7"/>
      <c r="I61" s="7"/>
      <c r="J61" s="7"/>
      <c r="K61" s="7"/>
    </row>
    <row r="62" spans="2:13" x14ac:dyDescent="0.25">
      <c r="C62" s="7"/>
      <c r="D62" s="7"/>
      <c r="E62" s="7"/>
      <c r="F62" s="7"/>
      <c r="G62" s="7"/>
      <c r="H62" s="7"/>
      <c r="I62" s="7"/>
      <c r="J62" s="7"/>
      <c r="K62" s="7"/>
    </row>
    <row r="63" spans="2:13" x14ac:dyDescent="0.25">
      <c r="C63" s="7"/>
      <c r="D63" s="7"/>
      <c r="E63" s="7"/>
      <c r="F63" s="7"/>
      <c r="G63" s="7"/>
      <c r="H63" s="7"/>
      <c r="I63" s="7"/>
      <c r="J63" s="7"/>
      <c r="K63" s="7"/>
    </row>
    <row r="64" spans="2:13" x14ac:dyDescent="0.25">
      <c r="C64" s="7"/>
      <c r="D64" s="7"/>
      <c r="E64" s="7"/>
      <c r="F64" s="7"/>
      <c r="G64" s="7"/>
      <c r="H64" s="7"/>
      <c r="I64" s="7"/>
      <c r="J64" s="7"/>
      <c r="K64" s="7"/>
    </row>
    <row r="65" spans="3:11" x14ac:dyDescent="0.25">
      <c r="C65" s="7"/>
      <c r="D65" s="7"/>
      <c r="E65" s="7"/>
      <c r="F65" s="7"/>
      <c r="G65" s="7"/>
      <c r="H65" s="7"/>
      <c r="I65" s="7"/>
      <c r="J65" s="7"/>
      <c r="K65" s="7"/>
    </row>
    <row r="66" spans="3:11" x14ac:dyDescent="0.25">
      <c r="C66" s="7"/>
      <c r="D66" s="7"/>
      <c r="E66" s="7"/>
      <c r="F66" s="7"/>
      <c r="G66" s="7"/>
      <c r="H66" s="7"/>
      <c r="I66" s="7"/>
      <c r="J66" s="7"/>
      <c r="K66" s="7"/>
    </row>
    <row r="67" spans="3:11" x14ac:dyDescent="0.25">
      <c r="C67" s="7"/>
      <c r="D67" s="7"/>
      <c r="E67" s="7"/>
      <c r="F67" s="7"/>
      <c r="G67" s="7"/>
      <c r="H67" s="7"/>
      <c r="I67" s="7"/>
      <c r="J67" s="7"/>
      <c r="K67" s="7"/>
    </row>
    <row r="68" spans="3:11" ht="15" customHeight="1" x14ac:dyDescent="0.25">
      <c r="C68" s="7"/>
      <c r="D68" s="7"/>
      <c r="E68" s="7"/>
      <c r="F68" s="7"/>
      <c r="G68" s="7"/>
      <c r="H68" s="7"/>
      <c r="I68" s="7"/>
      <c r="J68" s="7"/>
      <c r="K68" s="7"/>
    </row>
    <row r="69" spans="3:11" ht="15" customHeight="1" x14ac:dyDescent="0.25">
      <c r="C69" s="7"/>
      <c r="D69" s="7"/>
      <c r="E69" s="7"/>
      <c r="F69" s="7"/>
      <c r="G69" s="7"/>
      <c r="H69" s="7"/>
      <c r="I69" s="7"/>
      <c r="J69" s="7"/>
      <c r="K69" s="7"/>
    </row>
    <row r="70" spans="3:11" x14ac:dyDescent="0.25">
      <c r="C70" s="7"/>
      <c r="D70" s="7"/>
      <c r="E70" s="7"/>
      <c r="F70" s="7"/>
      <c r="G70" s="7"/>
      <c r="H70" s="7"/>
      <c r="I70" s="7"/>
      <c r="J70" s="7"/>
      <c r="K70" s="7"/>
    </row>
    <row r="71" spans="3:11" x14ac:dyDescent="0.25">
      <c r="C71" s="7"/>
      <c r="D71" s="7"/>
      <c r="E71" s="7"/>
      <c r="F71" s="7"/>
      <c r="G71" s="7"/>
      <c r="H71" s="7"/>
      <c r="I71" s="7"/>
      <c r="J71" s="7"/>
      <c r="K71" s="7"/>
    </row>
    <row r="72" spans="3:11" x14ac:dyDescent="0.25">
      <c r="C72" s="7"/>
      <c r="D72" s="7"/>
      <c r="E72" s="7"/>
      <c r="F72" s="7"/>
      <c r="G72" s="7"/>
      <c r="H72" s="7"/>
      <c r="I72" s="7"/>
      <c r="J72" s="7"/>
      <c r="K72" s="7"/>
    </row>
    <row r="73" spans="3:11" x14ac:dyDescent="0.25">
      <c r="C73" s="7"/>
      <c r="D73" s="7"/>
      <c r="E73" s="7"/>
      <c r="F73" s="7"/>
      <c r="G73" s="7"/>
      <c r="H73" s="7"/>
      <c r="I73" s="7"/>
      <c r="J73" s="7"/>
      <c r="K73" s="7"/>
    </row>
  </sheetData>
  <pageMargins left="0.7" right="0.7" top="0.75" bottom="0.75" header="0.3" footer="0.3"/>
  <pageSetup scale="4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J14:P59"/>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2" width="16.7109375" style="3" customWidth="1"/>
    <col min="13" max="13" width="9.28515625" style="3" customWidth="1"/>
    <col min="14" max="14" width="9" style="3" customWidth="1"/>
    <col min="15" max="15" width="11.42578125" style="3" customWidth="1"/>
    <col min="16" max="16" width="12.85546875" style="3" customWidth="1"/>
    <col min="17" max="18" width="10.28515625" style="3" customWidth="1"/>
    <col min="19" max="20" width="9.28515625" style="3" customWidth="1"/>
    <col min="21" max="16384" width="9.140625" style="3"/>
  </cols>
  <sheetData>
    <row r="14" spans="15:16" x14ac:dyDescent="0.25">
      <c r="O14" s="70">
        <f>_xlfn.BINOM.DIST(0,6,0.05,0)</f>
        <v>0.73509189062500002</v>
      </c>
      <c r="P14" s="70"/>
    </row>
    <row r="15" spans="15:16" x14ac:dyDescent="0.25">
      <c r="O15" s="70"/>
      <c r="P15" s="70"/>
    </row>
    <row r="16" spans="15:16" x14ac:dyDescent="0.25">
      <c r="O16" s="70"/>
      <c r="P16" s="70"/>
    </row>
    <row r="17" spans="15:16" x14ac:dyDescent="0.25">
      <c r="O17" s="18"/>
      <c r="P17" s="18"/>
    </row>
    <row r="18" spans="15:16" x14ac:dyDescent="0.25">
      <c r="O18" s="70">
        <f>_xlfn.BINOM.DIST(1,6,0.05,0)</f>
        <v>0.23213428125000005</v>
      </c>
      <c r="P18" s="70"/>
    </row>
    <row r="19" spans="15:16" x14ac:dyDescent="0.25">
      <c r="O19" s="70"/>
      <c r="P19" s="70"/>
    </row>
    <row r="20" spans="15:16" x14ac:dyDescent="0.25">
      <c r="O20" s="70"/>
      <c r="P20" s="70"/>
    </row>
    <row r="21" spans="15:16" x14ac:dyDescent="0.25">
      <c r="O21" s="18"/>
      <c r="P21" s="18"/>
    </row>
    <row r="22" spans="15:16" x14ac:dyDescent="0.25">
      <c r="O22" s="70">
        <f>_xlfn.BINOM.DIST(2,6,0.05,0)</f>
        <v>3.0543984375000006E-2</v>
      </c>
      <c r="P22" s="70"/>
    </row>
    <row r="23" spans="15:16" x14ac:dyDescent="0.25">
      <c r="O23" s="70"/>
      <c r="P23" s="70"/>
    </row>
    <row r="24" spans="15:16" x14ac:dyDescent="0.25">
      <c r="O24" s="70"/>
      <c r="P24" s="70"/>
    </row>
    <row r="25" spans="15:16" x14ac:dyDescent="0.25">
      <c r="O25" s="18"/>
      <c r="P25" s="18"/>
    </row>
    <row r="26" spans="15:16" x14ac:dyDescent="0.25">
      <c r="O26" s="70">
        <f>_xlfn.BINOM.DIST(3,6,0.05,0)</f>
        <v>2.1434375000000008E-3</v>
      </c>
      <c r="P26" s="70"/>
    </row>
    <row r="27" spans="15:16" x14ac:dyDescent="0.25">
      <c r="O27" s="70"/>
      <c r="P27" s="70"/>
    </row>
    <row r="28" spans="15:16" ht="21" customHeight="1" x14ac:dyDescent="0.25">
      <c r="O28" s="70"/>
      <c r="P28" s="70"/>
    </row>
    <row r="29" spans="15:16" ht="21" customHeight="1" x14ac:dyDescent="0.25">
      <c r="O29" s="18"/>
      <c r="P29" s="18"/>
    </row>
    <row r="30" spans="15:16" ht="21" customHeight="1" x14ac:dyDescent="0.25">
      <c r="O30" s="70">
        <f>_xlfn.BINOM.DIST(4,6,0.05,0)</f>
        <v>8.4609375000000049E-5</v>
      </c>
      <c r="P30" s="70"/>
    </row>
    <row r="31" spans="15:16" ht="21" customHeight="1" x14ac:dyDescent="0.25">
      <c r="O31" s="70"/>
      <c r="P31" s="70"/>
    </row>
    <row r="32" spans="15:16" ht="21" customHeight="1" x14ac:dyDescent="0.25"/>
    <row r="33" spans="10:16" ht="21" customHeight="1" x14ac:dyDescent="0.25">
      <c r="O33" s="70">
        <f>_xlfn.BINOM.DIST(5,6,0.05,0)</f>
        <v>1.7812500000000005E-6</v>
      </c>
      <c r="P33" s="70"/>
    </row>
    <row r="34" spans="10:16" ht="21" customHeight="1" x14ac:dyDescent="0.25">
      <c r="O34" s="70"/>
      <c r="P34" s="70"/>
    </row>
    <row r="35" spans="10:16" ht="23.45" customHeight="1" x14ac:dyDescent="0.25">
      <c r="O35" s="18"/>
      <c r="P35" s="18"/>
    </row>
    <row r="36" spans="10:16" ht="21" customHeight="1" x14ac:dyDescent="0.25">
      <c r="J36" s="69">
        <f>6*0.05</f>
        <v>0.30000000000000004</v>
      </c>
      <c r="K36" s="69"/>
      <c r="O36" s="70">
        <f>_xlfn.BINOM.DIST(6,6,0.05,0)</f>
        <v>1.5624999999999999E-8</v>
      </c>
      <c r="P36" s="70"/>
    </row>
    <row r="37" spans="10:16" ht="25.15" customHeight="1" x14ac:dyDescent="0.25">
      <c r="J37" s="69"/>
      <c r="K37" s="69"/>
      <c r="O37" s="70"/>
      <c r="P37" s="70"/>
    </row>
    <row r="38" spans="10:16" ht="22.9" customHeight="1" x14ac:dyDescent="0.25"/>
    <row r="39" spans="10:16" ht="21.6" customHeight="1" x14ac:dyDescent="0.25"/>
    <row r="40" spans="10:16" x14ac:dyDescent="0.25">
      <c r="J40" s="70">
        <f>6*0.05*0.95</f>
        <v>0.28500000000000003</v>
      </c>
      <c r="K40" s="70"/>
    </row>
    <row r="41" spans="10:16" ht="22.9" customHeight="1" x14ac:dyDescent="0.25">
      <c r="J41" s="70"/>
      <c r="K41" s="70"/>
    </row>
    <row r="42" spans="10:16" ht="18.600000000000001" customHeight="1" x14ac:dyDescent="0.25"/>
    <row r="43" spans="10:16" ht="18.600000000000001" customHeight="1" x14ac:dyDescent="0.25"/>
    <row r="44" spans="10:16" ht="19.149999999999999" customHeight="1" x14ac:dyDescent="0.25"/>
    <row r="45" spans="10:16" ht="16.899999999999999" customHeight="1" x14ac:dyDescent="0.25"/>
    <row r="46" spans="10:16" ht="15" customHeight="1" x14ac:dyDescent="0.25"/>
    <row r="57" ht="14.45" customHeight="1" x14ac:dyDescent="0.25"/>
    <row r="58" ht="14.45" customHeight="1" x14ac:dyDescent="0.25"/>
    <row r="59" ht="14.45" customHeight="1" x14ac:dyDescent="0.25"/>
  </sheetData>
  <mergeCells count="9">
    <mergeCell ref="J40:K41"/>
    <mergeCell ref="O33:P34"/>
    <mergeCell ref="O30:P31"/>
    <mergeCell ref="O36:P37"/>
    <mergeCell ref="O14:P16"/>
    <mergeCell ref="O18:P20"/>
    <mergeCell ref="O22:P24"/>
    <mergeCell ref="O26:P28"/>
    <mergeCell ref="J36:K37"/>
  </mergeCells>
  <pageMargins left="0.7" right="0.7" top="0.75" bottom="0.75" header="0.3" footer="0.3"/>
  <pageSetup scale="4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M25:M58"/>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0.1406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140625" style="3" customWidth="1"/>
    <col min="16" max="16" width="9.28515625" style="3" customWidth="1"/>
    <col min="17" max="17" width="9" style="3" customWidth="1"/>
    <col min="18" max="18" width="11.42578125" style="3" customWidth="1"/>
    <col min="19" max="19" width="12.85546875" style="3" customWidth="1"/>
    <col min="20" max="21" width="10.28515625" style="3" customWidth="1"/>
    <col min="22" max="23" width="9.28515625" style="3" customWidth="1"/>
    <col min="24" max="16384" width="9.140625" style="3"/>
  </cols>
  <sheetData>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spans="13:13" ht="24.6" customHeight="1" x14ac:dyDescent="0.25"/>
    <row r="34" spans="13:13" ht="23.45" customHeight="1" x14ac:dyDescent="0.25"/>
    <row r="35" spans="13:13" ht="21" customHeight="1" x14ac:dyDescent="0.25"/>
    <row r="36" spans="13:13" ht="25.15" customHeight="1" x14ac:dyDescent="0.25"/>
    <row r="37" spans="13:13" ht="22.9" customHeight="1" x14ac:dyDescent="0.25"/>
    <row r="38" spans="13:13" ht="21.6" customHeight="1" x14ac:dyDescent="0.25"/>
    <row r="40" spans="13:13" ht="22.9" customHeight="1" x14ac:dyDescent="0.25"/>
    <row r="41" spans="13:13" ht="18.600000000000001" customHeight="1" x14ac:dyDescent="0.25"/>
    <row r="42" spans="13:13" ht="18.600000000000001" customHeight="1" x14ac:dyDescent="0.25"/>
    <row r="43" spans="13:13" ht="19.149999999999999" customHeight="1" x14ac:dyDescent="0.25"/>
    <row r="44" spans="13:13" ht="16.899999999999999" customHeight="1" x14ac:dyDescent="0.25">
      <c r="M44" s="2"/>
    </row>
    <row r="45" spans="13:13" ht="15" customHeight="1" x14ac:dyDescent="0.25">
      <c r="M45" s="4"/>
    </row>
    <row r="46" spans="13:13" x14ac:dyDescent="0.25">
      <c r="M46" s="4"/>
    </row>
    <row r="47" spans="13:13" x14ac:dyDescent="0.25">
      <c r="M47" s="4"/>
    </row>
    <row r="48" spans="13:13" x14ac:dyDescent="0.25">
      <c r="M48" s="4"/>
    </row>
    <row r="49" spans="13:13" x14ac:dyDescent="0.25">
      <c r="M49" s="4"/>
    </row>
    <row r="50" spans="13:13" x14ac:dyDescent="0.25">
      <c r="M50" s="4"/>
    </row>
    <row r="51" spans="13:13" x14ac:dyDescent="0.25">
      <c r="M51" s="4"/>
    </row>
    <row r="56" spans="13:13" ht="14.45" customHeight="1" x14ac:dyDescent="0.25"/>
    <row r="57" spans="13:13" ht="14.45" customHeight="1" x14ac:dyDescent="0.25"/>
    <row r="58" spans="13:13" ht="14.45" customHeight="1" x14ac:dyDescent="0.25"/>
  </sheetData>
  <pageMargins left="0.7" right="0.7" top="0.75" bottom="0.75" header="0.3" footer="0.3"/>
  <pageSetup scale="48"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10:S70"/>
  <sheetViews>
    <sheetView zoomScale="70" zoomScaleNormal="70" workbookViewId="0">
      <selection activeCell="Q20" sqref="Q20:S2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0" spans="9:19" x14ac:dyDescent="0.25">
      <c r="Q10" s="71">
        <f>30*0.01</f>
        <v>0.3</v>
      </c>
      <c r="R10" s="72"/>
      <c r="S10" s="73"/>
    </row>
    <row r="11" spans="9:19" ht="15" customHeight="1" x14ac:dyDescent="0.25">
      <c r="Q11" s="74"/>
      <c r="R11" s="75"/>
      <c r="S11" s="76"/>
    </row>
    <row r="13" spans="9:19" ht="32.25" x14ac:dyDescent="0.4">
      <c r="I13" s="13"/>
    </row>
    <row r="16" spans="9:19" x14ac:dyDescent="0.25">
      <c r="Q16" s="71">
        <f>_xlfn.POISSON.DIST(0,0.3,0)</f>
        <v>0.74081822068171788</v>
      </c>
      <c r="R16" s="72"/>
      <c r="S16" s="73"/>
    </row>
    <row r="17" spans="17:19" x14ac:dyDescent="0.25">
      <c r="Q17" s="74"/>
      <c r="R17" s="75"/>
      <c r="S17" s="76"/>
    </row>
    <row r="18" spans="17:19" ht="27.75" customHeight="1" x14ac:dyDescent="0.25"/>
    <row r="19" spans="17:19" ht="30" customHeight="1" x14ac:dyDescent="0.25"/>
    <row r="20" spans="17:19" ht="27" customHeight="1" x14ac:dyDescent="0.25">
      <c r="Q20" s="77">
        <f>1- _xlfn.POISSON.DIST(0,0.3,0)</f>
        <v>0.25918177931828212</v>
      </c>
      <c r="R20" s="78"/>
      <c r="S20" s="79"/>
    </row>
    <row r="21" spans="17:19" x14ac:dyDescent="0.25">
      <c r="Q21" s="80"/>
      <c r="R21" s="81"/>
      <c r="S21" s="82"/>
    </row>
    <row r="22" spans="17:19" ht="22.5" customHeight="1" x14ac:dyDescent="0.25"/>
    <row r="23" spans="17:19" ht="23.25" customHeight="1" x14ac:dyDescent="0.25"/>
    <row r="24" spans="17:19" ht="25.15" customHeight="1" x14ac:dyDescent="0.25"/>
    <row r="25" spans="17:19" ht="25.9" customHeight="1" x14ac:dyDescent="0.25"/>
    <row r="26" spans="17:19" ht="21" customHeight="1" x14ac:dyDescent="0.25"/>
    <row r="27" spans="17:19" ht="24" customHeight="1" x14ac:dyDescent="0.25"/>
    <row r="28" spans="17:19" ht="25.15" customHeight="1" x14ac:dyDescent="0.25"/>
    <row r="29" spans="17:19" ht="23.25" customHeight="1" x14ac:dyDescent="0.25"/>
    <row r="30" spans="17:19" ht="24" customHeight="1" x14ac:dyDescent="0.25"/>
    <row r="31" spans="17:19" ht="27.75" customHeight="1" x14ac:dyDescent="0.25"/>
    <row r="32" spans="17:19"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7"/>
      <c r="D50" s="7"/>
      <c r="E50" s="7"/>
    </row>
    <row r="51" spans="3:8" x14ac:dyDescent="0.25">
      <c r="C51" s="7"/>
      <c r="D51" s="7"/>
      <c r="E51" s="7"/>
      <c r="F51" s="7"/>
      <c r="G51" s="7"/>
      <c r="H51" s="7"/>
    </row>
    <row r="52" spans="3:8" x14ac:dyDescent="0.25">
      <c r="C52" s="7"/>
      <c r="D52" s="7"/>
      <c r="E52" s="7"/>
      <c r="F52" s="7"/>
      <c r="G52" s="7"/>
      <c r="H52" s="7"/>
    </row>
    <row r="53" spans="3:8" x14ac:dyDescent="0.25">
      <c r="C53" s="7"/>
      <c r="D53" s="7"/>
      <c r="E53" s="7"/>
      <c r="F53" s="7"/>
      <c r="G53" s="7"/>
      <c r="H53" s="7"/>
    </row>
    <row r="54" spans="3:8" x14ac:dyDescent="0.25">
      <c r="C54" s="7"/>
      <c r="D54" s="7"/>
      <c r="E54" s="7"/>
      <c r="F54" s="7"/>
      <c r="G54" s="7"/>
      <c r="H54" s="7"/>
    </row>
    <row r="55" spans="3:8" x14ac:dyDescent="0.25">
      <c r="C55" s="7"/>
      <c r="D55" s="7"/>
    </row>
    <row r="56" spans="3:8" x14ac:dyDescent="0.25">
      <c r="C56" s="7"/>
      <c r="D56" s="7"/>
    </row>
    <row r="57" spans="3:8" x14ac:dyDescent="0.25">
      <c r="C57" s="7"/>
      <c r="D57" s="7"/>
    </row>
    <row r="63" spans="3:8" x14ac:dyDescent="0.25">
      <c r="F63" s="7"/>
      <c r="G63" s="7"/>
      <c r="H63" s="7"/>
    </row>
    <row r="64" spans="3:8" x14ac:dyDescent="0.25">
      <c r="F64" s="7"/>
      <c r="G64" s="7"/>
      <c r="H64" s="7"/>
    </row>
    <row r="65" spans="3:8" ht="15" customHeight="1" x14ac:dyDescent="0.25">
      <c r="F65" s="7"/>
      <c r="G65" s="7"/>
      <c r="H65" s="7"/>
    </row>
    <row r="66" spans="3:8" ht="15" customHeight="1" x14ac:dyDescent="0.25">
      <c r="F66" s="7"/>
      <c r="G66" s="7"/>
      <c r="H66" s="7"/>
    </row>
    <row r="67" spans="3:8" x14ac:dyDescent="0.25">
      <c r="F67" s="7"/>
      <c r="G67" s="7"/>
      <c r="H67" s="7"/>
    </row>
    <row r="68" spans="3:8" x14ac:dyDescent="0.25">
      <c r="F68" s="7"/>
      <c r="G68" s="7"/>
      <c r="H68" s="7"/>
    </row>
    <row r="69" spans="3:8" x14ac:dyDescent="0.25">
      <c r="F69" s="7"/>
      <c r="G69" s="7"/>
      <c r="H69" s="7"/>
    </row>
    <row r="70" spans="3:8" x14ac:dyDescent="0.25">
      <c r="C70" s="7"/>
      <c r="D70" s="7"/>
      <c r="E70" s="7"/>
      <c r="F70" s="7"/>
      <c r="G70" s="7"/>
      <c r="H70" s="7"/>
    </row>
  </sheetData>
  <mergeCells count="3">
    <mergeCell ref="Q16:S17"/>
    <mergeCell ref="Q20:S21"/>
    <mergeCell ref="Q10:S11"/>
  </mergeCells>
  <pageMargins left="0.7" right="0.7" top="0.75" bottom="0.75" header="0.3" footer="0.3"/>
  <pageSetup scale="4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C13:I70"/>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13.42578125" style="3" customWidth="1"/>
    <col min="6" max="6" width="12.5703125" style="3" customWidth="1"/>
    <col min="7" max="7" width="19.85546875" style="3" customWidth="1"/>
    <col min="8" max="8" width="26.7109375" style="3" customWidth="1"/>
    <col min="9" max="9" width="16" style="3" customWidth="1"/>
    <col min="10" max="10" width="16.28515625" style="3" customWidth="1"/>
    <col min="11" max="11" width="13.85546875" style="3" customWidth="1"/>
    <col min="12" max="12" width="11.85546875" style="3" customWidth="1"/>
    <col min="13" max="13" width="11.5703125" style="3" customWidth="1"/>
    <col min="14" max="14" width="10.5703125" style="3" customWidth="1"/>
    <col min="15" max="15" width="6.28515625" style="3" customWidth="1"/>
    <col min="16" max="16" width="8.28515625" style="3" customWidth="1"/>
    <col min="17" max="17" width="9.140625" style="3"/>
    <col min="18" max="18" width="7.42578125" style="3" customWidth="1"/>
    <col min="19" max="19" width="9.140625" style="3"/>
    <col min="20" max="20" width="11.5703125" style="3" customWidth="1"/>
    <col min="21" max="21" width="17.140625" style="3" customWidth="1"/>
    <col min="22" max="22" width="10.5703125" style="3" customWidth="1"/>
    <col min="23" max="16384" width="9.140625" style="3"/>
  </cols>
  <sheetData>
    <row r="13" spans="9:9" ht="32.25" x14ac:dyDescent="0.4">
      <c r="I13" s="13"/>
    </row>
    <row r="18" ht="27.75" customHeight="1" x14ac:dyDescent="0.25"/>
    <row r="19" ht="30" customHeight="1" x14ac:dyDescent="0.25"/>
    <row r="20" ht="27" customHeight="1" x14ac:dyDescent="0.25"/>
    <row r="22" ht="22.5" customHeight="1" x14ac:dyDescent="0.25"/>
    <row r="23" ht="23.25" customHeight="1" x14ac:dyDescent="0.25"/>
    <row r="24" ht="25.15" customHeight="1" x14ac:dyDescent="0.25"/>
    <row r="25" ht="25.9" customHeight="1" x14ac:dyDescent="0.25"/>
    <row r="26" ht="21" customHeight="1" x14ac:dyDescent="0.25"/>
    <row r="27" ht="24" customHeight="1" x14ac:dyDescent="0.25"/>
    <row r="28" ht="25.15" customHeight="1" x14ac:dyDescent="0.25"/>
    <row r="29" ht="23.25" customHeight="1" x14ac:dyDescent="0.25"/>
    <row r="30" ht="24" customHeight="1" x14ac:dyDescent="0.25"/>
    <row r="31" ht="27.75" customHeight="1" x14ac:dyDescent="0.25"/>
    <row r="32" ht="18" customHeight="1" x14ac:dyDescent="0.25"/>
    <row r="33" ht="28.5" customHeight="1" x14ac:dyDescent="0.25"/>
    <row r="34" ht="15.6" customHeight="1" x14ac:dyDescent="0.25"/>
    <row r="35" ht="15.6" customHeight="1" x14ac:dyDescent="0.25"/>
    <row r="37" ht="27.75" customHeight="1" x14ac:dyDescent="0.25"/>
    <row r="38" ht="24" customHeight="1" x14ac:dyDescent="0.25"/>
    <row r="39" ht="24.6" customHeight="1" x14ac:dyDescent="0.25"/>
    <row r="40" ht="22.15" customHeight="1" x14ac:dyDescent="0.25"/>
    <row r="41" ht="21.6" customHeight="1" x14ac:dyDescent="0.25"/>
    <row r="42" ht="27.6" customHeight="1" x14ac:dyDescent="0.25"/>
    <row r="46" ht="15" customHeight="1" x14ac:dyDescent="0.25"/>
    <row r="47" ht="14.45" customHeight="1" x14ac:dyDescent="0.25"/>
    <row r="48" ht="14.45" customHeight="1" x14ac:dyDescent="0.25"/>
    <row r="50" spans="3:8" x14ac:dyDescent="0.25">
      <c r="C50" s="7"/>
      <c r="D50" s="7"/>
      <c r="E50" s="7"/>
    </row>
    <row r="51" spans="3:8" x14ac:dyDescent="0.25">
      <c r="C51" s="7"/>
      <c r="D51" s="7"/>
      <c r="E51" s="7"/>
      <c r="F51" s="7"/>
      <c r="G51" s="7"/>
      <c r="H51" s="7"/>
    </row>
    <row r="52" spans="3:8" x14ac:dyDescent="0.25">
      <c r="C52" s="7"/>
      <c r="D52" s="7"/>
      <c r="E52" s="7"/>
      <c r="F52" s="7"/>
      <c r="G52" s="7"/>
      <c r="H52" s="7"/>
    </row>
    <row r="53" spans="3:8" x14ac:dyDescent="0.25">
      <c r="C53" s="7"/>
      <c r="D53" s="7"/>
      <c r="E53" s="7"/>
      <c r="F53" s="7"/>
      <c r="G53" s="7"/>
      <c r="H53" s="7"/>
    </row>
    <row r="54" spans="3:8" x14ac:dyDescent="0.25">
      <c r="C54" s="7"/>
      <c r="D54" s="7"/>
      <c r="E54" s="7"/>
      <c r="F54" s="7"/>
      <c r="G54" s="7"/>
      <c r="H54" s="7"/>
    </row>
    <row r="55" spans="3:8" x14ac:dyDescent="0.25">
      <c r="C55" s="7"/>
      <c r="D55" s="7"/>
    </row>
    <row r="56" spans="3:8" x14ac:dyDescent="0.25">
      <c r="C56" s="7"/>
      <c r="D56" s="7"/>
    </row>
    <row r="57" spans="3:8" x14ac:dyDescent="0.25">
      <c r="C57" s="7"/>
      <c r="D57" s="7"/>
    </row>
    <row r="63" spans="3:8" x14ac:dyDescent="0.25">
      <c r="F63" s="7"/>
      <c r="G63" s="7"/>
      <c r="H63" s="7"/>
    </row>
    <row r="64" spans="3:8" x14ac:dyDescent="0.25">
      <c r="F64" s="7"/>
      <c r="G64" s="7"/>
      <c r="H64" s="7"/>
    </row>
    <row r="65" spans="3:8" ht="15" customHeight="1" x14ac:dyDescent="0.25">
      <c r="F65" s="7"/>
      <c r="G65" s="7"/>
      <c r="H65" s="7"/>
    </row>
    <row r="66" spans="3:8" ht="15" customHeight="1" x14ac:dyDescent="0.25">
      <c r="F66" s="7"/>
      <c r="G66" s="7"/>
      <c r="H66" s="7"/>
    </row>
    <row r="67" spans="3:8" x14ac:dyDescent="0.25">
      <c r="F67" s="7"/>
      <c r="G67" s="7"/>
      <c r="H67" s="7"/>
    </row>
    <row r="68" spans="3:8" x14ac:dyDescent="0.25">
      <c r="F68" s="7"/>
      <c r="G68" s="7"/>
      <c r="H68" s="7"/>
    </row>
    <row r="69" spans="3:8" x14ac:dyDescent="0.25">
      <c r="F69" s="7"/>
      <c r="G69" s="7"/>
      <c r="H69" s="7"/>
    </row>
    <row r="70" spans="3:8" x14ac:dyDescent="0.25">
      <c r="C70" s="7"/>
      <c r="D70" s="7"/>
      <c r="E70" s="7"/>
      <c r="F70" s="7"/>
      <c r="G70" s="7"/>
      <c r="H70" s="7"/>
    </row>
  </sheetData>
  <pageMargins left="0.7" right="0.7" top="0.75" bottom="0.75" header="0.3" footer="0.3"/>
  <pageSetup scale="4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E23:M54"/>
  <sheetViews>
    <sheetView zoomScale="70" zoomScaleNormal="70" workbookViewId="0">
      <selection activeCell="J18" sqref="J18"/>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5.28515625" style="3" customWidth="1"/>
    <col min="6" max="6" width="25.85546875" style="3" customWidth="1"/>
    <col min="7" max="7" width="14.42578125" style="3" customWidth="1"/>
    <col min="8" max="8" width="22.7109375" style="3" customWidth="1"/>
    <col min="9" max="9" width="18.5703125" style="3" customWidth="1"/>
    <col min="10" max="10" width="37.7109375" style="3" customWidth="1"/>
    <col min="11" max="11" width="15.7109375" style="3" customWidth="1"/>
    <col min="12" max="13" width="16.7109375" style="3" customWidth="1"/>
    <col min="14" max="14" width="4.5703125" style="3" customWidth="1"/>
    <col min="15" max="15" width="13"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23" spans="5:11" ht="15.75" thickBot="1" x14ac:dyDescent="0.3"/>
    <row r="24" spans="5:11" ht="100.5" customHeight="1" x14ac:dyDescent="0.25">
      <c r="E24" s="19" t="s">
        <v>1</v>
      </c>
      <c r="F24" s="19" t="s">
        <v>2</v>
      </c>
      <c r="G24" s="17" t="s">
        <v>4</v>
      </c>
      <c r="J24" s="83" t="s">
        <v>20</v>
      </c>
      <c r="K24" s="83"/>
    </row>
    <row r="25" spans="5:11" ht="30.75" customHeight="1" x14ac:dyDescent="0.3">
      <c r="E25" s="15">
        <v>0</v>
      </c>
      <c r="F25" s="15">
        <v>0.1</v>
      </c>
      <c r="G25" s="15">
        <v>0</v>
      </c>
      <c r="J25" s="22"/>
      <c r="K25" s="22"/>
    </row>
    <row r="26" spans="5:11" ht="29.25" customHeight="1" x14ac:dyDescent="0.3">
      <c r="E26" s="15">
        <v>1</v>
      </c>
      <c r="F26" s="15">
        <v>0.2</v>
      </c>
      <c r="G26" s="15">
        <f t="shared" ref="G26:G29" si="0">E26*F26</f>
        <v>0.2</v>
      </c>
      <c r="J26" s="22" t="s">
        <v>7</v>
      </c>
      <c r="K26" s="22">
        <v>0.42000000000000004</v>
      </c>
    </row>
    <row r="27" spans="5:11" ht="27" customHeight="1" x14ac:dyDescent="0.3">
      <c r="E27" s="15">
        <v>2</v>
      </c>
      <c r="F27" s="15">
        <v>0.3</v>
      </c>
      <c r="G27" s="15">
        <f t="shared" si="0"/>
        <v>0.6</v>
      </c>
      <c r="J27" s="22" t="s">
        <v>8</v>
      </c>
      <c r="K27" s="22">
        <v>0.15620499351813308</v>
      </c>
    </row>
    <row r="28" spans="5:11" ht="27.75" customHeight="1" x14ac:dyDescent="0.3">
      <c r="E28" s="15">
        <v>3</v>
      </c>
      <c r="F28" s="15">
        <v>0.3</v>
      </c>
      <c r="G28" s="15">
        <f t="shared" si="0"/>
        <v>0.89999999999999991</v>
      </c>
      <c r="J28" s="22" t="s">
        <v>9</v>
      </c>
      <c r="K28" s="22">
        <v>0.4</v>
      </c>
    </row>
    <row r="29" spans="5:11" ht="24.75" customHeight="1" x14ac:dyDescent="0.3">
      <c r="E29" s="15">
        <v>4</v>
      </c>
      <c r="F29" s="15">
        <v>0.1</v>
      </c>
      <c r="G29" s="15">
        <f t="shared" si="0"/>
        <v>0.4</v>
      </c>
      <c r="J29" s="22" t="s">
        <v>10</v>
      </c>
      <c r="K29" s="22" t="e">
        <v>#N/A</v>
      </c>
    </row>
    <row r="30" spans="5:11" ht="36" customHeight="1" x14ac:dyDescent="0.3">
      <c r="E30" s="16" t="s">
        <v>3</v>
      </c>
      <c r="F30" s="16">
        <f>SUM(F25:F29)</f>
        <v>1.0000000000000002</v>
      </c>
      <c r="G30" s="20">
        <f>SUM(G25:G29)</f>
        <v>2.1</v>
      </c>
      <c r="J30" s="22" t="s">
        <v>11</v>
      </c>
      <c r="K30" s="24">
        <v>0.34928498393145962</v>
      </c>
    </row>
    <row r="31" spans="5:11" ht="24.6" customHeight="1" x14ac:dyDescent="0.3">
      <c r="J31" s="22" t="s">
        <v>12</v>
      </c>
      <c r="K31" s="25">
        <v>0.12200000000000003</v>
      </c>
    </row>
    <row r="32" spans="5:11" ht="23.45" customHeight="1" x14ac:dyDescent="0.3">
      <c r="J32" s="22" t="s">
        <v>13</v>
      </c>
      <c r="K32" s="22">
        <v>-0.64364418167159254</v>
      </c>
    </row>
    <row r="33" spans="6:13" ht="21" customHeight="1" x14ac:dyDescent="0.3">
      <c r="J33" s="22" t="s">
        <v>14</v>
      </c>
      <c r="K33" s="22">
        <v>0.30976631200586208</v>
      </c>
    </row>
    <row r="34" spans="6:13" ht="25.15" customHeight="1" x14ac:dyDescent="0.3">
      <c r="J34" s="22" t="s">
        <v>15</v>
      </c>
      <c r="K34" s="22">
        <v>0.89999999999999991</v>
      </c>
    </row>
    <row r="35" spans="6:13" ht="22.9" customHeight="1" x14ac:dyDescent="0.3">
      <c r="J35" s="22" t="s">
        <v>16</v>
      </c>
      <c r="K35" s="22">
        <v>0</v>
      </c>
    </row>
    <row r="36" spans="6:13" ht="27" customHeight="1" x14ac:dyDescent="0.3">
      <c r="J36" s="22" t="s">
        <v>17</v>
      </c>
      <c r="K36" s="22">
        <v>0.89999999999999991</v>
      </c>
    </row>
    <row r="37" spans="6:13" ht="29.45" customHeight="1" x14ac:dyDescent="0.3">
      <c r="F37" s="26">
        <f>K30^2</f>
        <v>0.12200000000000001</v>
      </c>
      <c r="J37" s="22" t="s">
        <v>18</v>
      </c>
      <c r="K37" s="22">
        <v>2.1</v>
      </c>
    </row>
    <row r="38" spans="6:13" ht="22.9" customHeight="1" thickBot="1" x14ac:dyDescent="0.35">
      <c r="J38" s="23" t="s">
        <v>19</v>
      </c>
      <c r="K38" s="23">
        <v>5</v>
      </c>
    </row>
    <row r="39" spans="6:13" ht="18.600000000000001" customHeight="1" x14ac:dyDescent="0.25"/>
    <row r="40" spans="6:13" ht="18.600000000000001" customHeight="1" x14ac:dyDescent="0.25"/>
    <row r="41" spans="6:13" ht="19.149999999999999" customHeight="1" x14ac:dyDescent="0.25"/>
    <row r="42" spans="6:13" ht="16.899999999999999" customHeight="1" x14ac:dyDescent="0.25"/>
    <row r="43" spans="6:13" ht="15" customHeight="1" x14ac:dyDescent="0.25"/>
    <row r="47" spans="6:13" x14ac:dyDescent="0.25">
      <c r="M47" s="4">
        <v>0</v>
      </c>
    </row>
    <row r="48" spans="6:13" x14ac:dyDescent="0.25">
      <c r="M48" s="4"/>
    </row>
    <row r="49" spans="13:13" x14ac:dyDescent="0.25">
      <c r="M49" s="4"/>
    </row>
    <row r="50" spans="13:13" ht="15" customHeight="1" x14ac:dyDescent="0.25"/>
    <row r="51" spans="13:13" ht="15" customHeight="1" x14ac:dyDescent="0.25"/>
    <row r="53" spans="13:13" ht="15" customHeight="1" x14ac:dyDescent="0.25"/>
    <row r="54" spans="13:13" ht="15" customHeight="1" x14ac:dyDescent="0.25"/>
  </sheetData>
  <mergeCells count="1">
    <mergeCell ref="J24:K24"/>
  </mergeCells>
  <pageMargins left="0.7" right="0.7" top="0.75" bottom="0.75" header="0.3" footer="0.3"/>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350B-39ED-48E7-A4FD-DD740F409E4D}">
  <sheetPr>
    <pageSetUpPr fitToPage="1"/>
  </sheetPr>
  <dimension ref="A1:Q51"/>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4.5703125" style="3" customWidth="1"/>
    <col min="15" max="15" width="30" style="3" customWidth="1"/>
    <col min="16" max="16" width="30.5703125"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1" spans="1:1" x14ac:dyDescent="0.25">
      <c r="A1" s="3">
        <f>STANDARDIZE(1100,1000,100)</f>
        <v>1</v>
      </c>
    </row>
    <row r="24" ht="14.45" customHeight="1" x14ac:dyDescent="0.25"/>
    <row r="25" ht="15" customHeight="1" x14ac:dyDescent="0.25"/>
    <row r="32" ht="21" customHeight="1" x14ac:dyDescent="0.25"/>
    <row r="33" spans="10:17" ht="24.6" customHeight="1" x14ac:dyDescent="0.25"/>
    <row r="34" spans="10:17" ht="23.45" customHeight="1" x14ac:dyDescent="0.25"/>
    <row r="35" spans="10:17" ht="21" customHeight="1" x14ac:dyDescent="0.25"/>
    <row r="36" spans="10:17" ht="25.15" customHeight="1" x14ac:dyDescent="0.25">
      <c r="J36" s="14"/>
    </row>
    <row r="37" spans="10:17" ht="28.9" customHeight="1" x14ac:dyDescent="0.25"/>
    <row r="38" spans="10:17" ht="21.6" customHeight="1" x14ac:dyDescent="0.25"/>
    <row r="40" spans="10:17" ht="22.9" customHeight="1" x14ac:dyDescent="0.25"/>
    <row r="41" spans="10:17" ht="22.9" customHeight="1" x14ac:dyDescent="0.25">
      <c r="Q41" s="3">
        <v>30</v>
      </c>
    </row>
    <row r="42" spans="10:17" ht="22.9" customHeight="1" x14ac:dyDescent="0.25"/>
    <row r="43" spans="10:17" ht="22.9" customHeight="1" x14ac:dyDescent="0.25"/>
    <row r="44" spans="10:17" ht="22.9" customHeight="1" x14ac:dyDescent="0.25"/>
    <row r="45" spans="10:17" ht="18.600000000000001" customHeight="1" x14ac:dyDescent="0.25"/>
    <row r="46" spans="10:17" ht="18.600000000000001" customHeight="1" x14ac:dyDescent="0.25"/>
    <row r="47" spans="10:17" ht="30" customHeight="1" x14ac:dyDescent="0.25"/>
    <row r="48" spans="10:17" ht="16.899999999999999" customHeight="1" x14ac:dyDescent="0.25"/>
    <row r="49" spans="2:4" ht="15" customHeight="1" x14ac:dyDescent="0.25"/>
    <row r="50" spans="2:4" ht="15" customHeight="1" x14ac:dyDescent="0.25">
      <c r="B50" s="34"/>
      <c r="C50" s="34"/>
      <c r="D50" s="34"/>
    </row>
    <row r="51" spans="2:4" ht="24.75" customHeight="1" x14ac:dyDescent="0.25">
      <c r="B51" s="34"/>
      <c r="C51" s="34"/>
      <c r="D51" s="34"/>
    </row>
  </sheetData>
  <mergeCells count="1">
    <mergeCell ref="B50:D51"/>
  </mergeCells>
  <pageMargins left="0.7" right="0.7" top="0.75" bottom="0.75" header="0.3" footer="0.3"/>
  <pageSetup scale="48"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E22:M52"/>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25.28515625" style="3" customWidth="1"/>
    <col min="6" max="6" width="25.85546875" style="3" customWidth="1"/>
    <col min="7" max="7" width="11.5703125" style="3" customWidth="1"/>
    <col min="8" max="8" width="14.57031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3" style="3" customWidth="1"/>
    <col min="16" max="16" width="15.28515625" style="3" customWidth="1"/>
    <col min="17" max="18" width="10" style="3" customWidth="1"/>
    <col min="19" max="19" width="9.7109375" style="3" customWidth="1"/>
    <col min="20" max="20" width="6.28515625" style="3" customWidth="1"/>
    <col min="21" max="21" width="7" style="3" customWidth="1"/>
    <col min="22" max="22" width="9.140625" style="3"/>
    <col min="23" max="23" width="9.7109375" style="3" customWidth="1"/>
    <col min="24" max="16384" width="9.140625" style="3"/>
  </cols>
  <sheetData>
    <row r="22" spans="5:6" ht="56.25" customHeight="1" x14ac:dyDescent="0.25">
      <c r="E22" s="17" t="s">
        <v>1</v>
      </c>
      <c r="F22" s="17" t="s">
        <v>2</v>
      </c>
    </row>
    <row r="23" spans="5:6" ht="30.75" customHeight="1" x14ac:dyDescent="0.25">
      <c r="E23" s="15">
        <v>0</v>
      </c>
      <c r="F23" s="15">
        <v>0.1</v>
      </c>
    </row>
    <row r="24" spans="5:6" ht="29.25" customHeight="1" x14ac:dyDescent="0.25">
      <c r="E24" s="15">
        <v>1</v>
      </c>
      <c r="F24" s="15">
        <v>0.2</v>
      </c>
    </row>
    <row r="25" spans="5:6" ht="27" customHeight="1" x14ac:dyDescent="0.25">
      <c r="E25" s="15">
        <v>2</v>
      </c>
      <c r="F25" s="15">
        <v>0.3</v>
      </c>
    </row>
    <row r="26" spans="5:6" ht="27.75" customHeight="1" x14ac:dyDescent="0.25">
      <c r="E26" s="15">
        <v>3</v>
      </c>
      <c r="F26" s="15">
        <v>0.3</v>
      </c>
    </row>
    <row r="27" spans="5:6" ht="24.75" customHeight="1" x14ac:dyDescent="0.25">
      <c r="E27" s="15">
        <v>4</v>
      </c>
      <c r="F27" s="15">
        <v>0.1</v>
      </c>
    </row>
    <row r="28" spans="5:6" ht="36" customHeight="1" x14ac:dyDescent="0.25">
      <c r="E28" s="16" t="s">
        <v>3</v>
      </c>
      <c r="F28" s="16">
        <f>SUM(F23:F27)</f>
        <v>1.0000000000000002</v>
      </c>
    </row>
    <row r="29" spans="5:6" ht="24.6" customHeight="1" x14ac:dyDescent="0.25"/>
    <row r="30" spans="5:6" ht="23.45" customHeight="1" x14ac:dyDescent="0.25"/>
    <row r="31" spans="5:6" ht="21" customHeight="1" x14ac:dyDescent="0.25"/>
    <row r="32" spans="5:6" ht="25.15" customHeight="1" x14ac:dyDescent="0.25"/>
    <row r="33" spans="13:13" ht="22.9" customHeight="1" x14ac:dyDescent="0.25"/>
    <row r="34" spans="13:13" ht="21.6" customHeight="1" x14ac:dyDescent="0.25"/>
    <row r="35" spans="13:13" ht="20.25" customHeight="1" x14ac:dyDescent="0.25"/>
    <row r="36" spans="13:13" ht="22.9" customHeight="1" x14ac:dyDescent="0.25"/>
    <row r="37" spans="13:13" ht="18.600000000000001" customHeight="1" x14ac:dyDescent="0.25"/>
    <row r="38" spans="13:13" ht="18.600000000000001" customHeight="1" x14ac:dyDescent="0.25"/>
    <row r="39" spans="13:13" ht="19.149999999999999" customHeight="1" x14ac:dyDescent="0.25"/>
    <row r="40" spans="13:13" ht="16.899999999999999" customHeight="1" x14ac:dyDescent="0.25">
      <c r="M40" s="2"/>
    </row>
    <row r="41" spans="13:13" ht="15" customHeight="1"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row r="47" spans="13:13" x14ac:dyDescent="0.25">
      <c r="M47" s="4"/>
    </row>
    <row r="48" spans="13:13" ht="15" customHeight="1" x14ac:dyDescent="0.25"/>
    <row r="49" ht="15" customHeight="1" x14ac:dyDescent="0.25"/>
    <row r="51" ht="15" customHeight="1" x14ac:dyDescent="0.25"/>
    <row r="52" ht="15" customHeight="1" x14ac:dyDescent="0.25"/>
  </sheetData>
  <pageMargins left="0.7" right="0.7"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EF27-6A51-4EF0-B2F1-FB3A7A738FF0}">
  <sheetPr>
    <pageSetUpPr fitToPage="1"/>
  </sheetPr>
  <dimension ref="A1:Q51"/>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4.5703125" style="3" customWidth="1"/>
    <col min="15" max="15" width="30" style="3" customWidth="1"/>
    <col min="16" max="16" width="30.5703125" style="3" customWidth="1"/>
    <col min="17" max="17" width="13" style="3" customWidth="1"/>
    <col min="18" max="18" width="10.7109375" style="3" customWidth="1"/>
    <col min="19" max="19" width="10.85546875" style="3" customWidth="1"/>
    <col min="20" max="20" width="11" style="3" customWidth="1"/>
    <col min="21" max="21" width="14.7109375" style="3" customWidth="1"/>
    <col min="22" max="22" width="12.28515625" style="3" customWidth="1"/>
    <col min="23" max="23" width="10.7109375" style="3" customWidth="1"/>
    <col min="24" max="16384" width="9.140625" style="3"/>
  </cols>
  <sheetData>
    <row r="1" spans="1:15" x14ac:dyDescent="0.25">
      <c r="A1" s="3">
        <f>STANDARDIZE(1100,1000,100)</f>
        <v>1</v>
      </c>
    </row>
    <row r="11" spans="1:15" ht="31.5" x14ac:dyDescent="0.25">
      <c r="O11" s="30">
        <f>COMBIN(10,6)</f>
        <v>209.99999999999997</v>
      </c>
    </row>
    <row r="24" ht="14.45" customHeight="1" x14ac:dyDescent="0.25"/>
    <row r="25" ht="15" customHeight="1" x14ac:dyDescent="0.25"/>
    <row r="32" ht="21" customHeight="1" x14ac:dyDescent="0.25"/>
    <row r="33" spans="10:17" ht="24.6" customHeight="1" x14ac:dyDescent="0.25"/>
    <row r="34" spans="10:17" ht="23.45" customHeight="1" x14ac:dyDescent="0.25"/>
    <row r="35" spans="10:17" ht="21" customHeight="1" x14ac:dyDescent="0.25"/>
    <row r="36" spans="10:17" ht="25.15" customHeight="1" x14ac:dyDescent="0.25">
      <c r="J36" s="14"/>
    </row>
    <row r="37" spans="10:17" ht="28.9" customHeight="1" x14ac:dyDescent="0.25"/>
    <row r="38" spans="10:17" ht="21.6" customHeight="1" x14ac:dyDescent="0.25"/>
    <row r="40" spans="10:17" ht="22.9" customHeight="1" x14ac:dyDescent="0.25"/>
    <row r="41" spans="10:17" ht="22.9" customHeight="1" x14ac:dyDescent="0.25">
      <c r="Q41" s="3">
        <v>30</v>
      </c>
    </row>
    <row r="42" spans="10:17" ht="22.9" customHeight="1" x14ac:dyDescent="0.25"/>
    <row r="43" spans="10:17" ht="22.9" customHeight="1" x14ac:dyDescent="0.25"/>
    <row r="44" spans="10:17" ht="22.9" customHeight="1" x14ac:dyDescent="0.25"/>
    <row r="45" spans="10:17" ht="18.600000000000001" customHeight="1" x14ac:dyDescent="0.25"/>
    <row r="46" spans="10:17" ht="18.600000000000001" customHeight="1" x14ac:dyDescent="0.25"/>
    <row r="47" spans="10:17" ht="30" customHeight="1" x14ac:dyDescent="0.25"/>
    <row r="48" spans="10:17" ht="16.899999999999999" customHeight="1" x14ac:dyDescent="0.25"/>
    <row r="49" spans="2:4" ht="15" customHeight="1" x14ac:dyDescent="0.25"/>
    <row r="50" spans="2:4" ht="15" customHeight="1" x14ac:dyDescent="0.25">
      <c r="B50" s="34"/>
      <c r="C50" s="34"/>
      <c r="D50" s="34"/>
    </row>
    <row r="51" spans="2:4" ht="24.75" customHeight="1" x14ac:dyDescent="0.25">
      <c r="B51" s="34"/>
      <c r="C51" s="34"/>
      <c r="D51" s="34"/>
    </row>
  </sheetData>
  <mergeCells count="1">
    <mergeCell ref="B50:D51"/>
  </mergeCells>
  <pageMargins left="0.7" right="0.7" top="0.75" bottom="0.75" header="0.3" footer="0.3"/>
  <pageSetup scale="4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D27C-889F-48C3-B0AB-8D868FBDA022}">
  <sheetPr>
    <pageSetUpPr fitToPage="1"/>
  </sheetPr>
  <dimension ref="A1:R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 x14ac:dyDescent="0.25">
      <c r="A1" s="3">
        <f>STANDARDIZE(1100,1000,100)</f>
        <v>1</v>
      </c>
    </row>
    <row r="24" ht="14.45" customHeight="1" x14ac:dyDescent="0.25"/>
    <row r="25" ht="15" customHeight="1" x14ac:dyDescent="0.25"/>
    <row r="32" ht="21" customHeight="1" x14ac:dyDescent="0.25"/>
    <row r="33" spans="10:18" ht="24.6" customHeight="1" x14ac:dyDescent="0.25"/>
    <row r="34" spans="10:18" ht="23.45" customHeight="1" x14ac:dyDescent="0.25"/>
    <row r="35" spans="10:18" ht="21" customHeight="1" x14ac:dyDescent="0.25"/>
    <row r="36" spans="10:18" ht="25.15" customHeight="1" x14ac:dyDescent="0.25">
      <c r="J36" s="14"/>
    </row>
    <row r="37" spans="10:18" ht="28.9" customHeight="1" x14ac:dyDescent="0.25"/>
    <row r="38" spans="10:18" ht="21.6" customHeight="1" x14ac:dyDescent="0.25"/>
    <row r="40" spans="10:18" ht="22.9" customHeight="1" x14ac:dyDescent="0.25"/>
    <row r="41" spans="10:18" ht="22.9" customHeight="1" x14ac:dyDescent="0.25">
      <c r="R41" s="3">
        <v>30</v>
      </c>
    </row>
    <row r="42" spans="10:18" ht="22.9" customHeight="1" x14ac:dyDescent="0.25"/>
    <row r="43" spans="10:18" ht="22.9" customHeight="1" x14ac:dyDescent="0.25"/>
    <row r="44" spans="10:18" ht="22.9" customHeight="1" x14ac:dyDescent="0.25"/>
    <row r="45" spans="10:18" ht="18.600000000000001" customHeight="1" x14ac:dyDescent="0.25"/>
    <row r="46" spans="10:18" ht="18.600000000000001" customHeight="1" x14ac:dyDescent="0.25"/>
    <row r="47" spans="10:18" ht="30" customHeight="1" x14ac:dyDescent="0.25"/>
    <row r="48" spans="10:18"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3AA0-3493-4D5C-AA54-08A9F80FE4BE}">
  <sheetPr>
    <pageSetUpPr fitToPage="1"/>
  </sheetPr>
  <dimension ref="A1:R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6" x14ac:dyDescent="0.25">
      <c r="A1" s="3">
        <f>STANDARDIZE(1100,1000,100)</f>
        <v>1</v>
      </c>
    </row>
    <row r="16" spans="1:16" ht="31.5" x14ac:dyDescent="0.25">
      <c r="P16" s="27">
        <f>_xlfn.T.INV(0.025,11)</f>
        <v>-2.2009851600916384</v>
      </c>
    </row>
    <row r="19" spans="10:16" ht="31.5" x14ac:dyDescent="0.25">
      <c r="P19" s="27">
        <f>_xlfn.T.INV(0.975,11)</f>
        <v>2.2009851600916384</v>
      </c>
    </row>
    <row r="24" spans="10:16" ht="14.45" customHeight="1" x14ac:dyDescent="0.25">
      <c r="J24"/>
    </row>
    <row r="25" spans="10:16" ht="15" customHeight="1" x14ac:dyDescent="0.25"/>
    <row r="32" spans="10:16" ht="21" customHeight="1" x14ac:dyDescent="0.25"/>
    <row r="33" spans="10:18" ht="24.6" customHeight="1" x14ac:dyDescent="0.25"/>
    <row r="34" spans="10:18" ht="23.45" customHeight="1" x14ac:dyDescent="0.25"/>
    <row r="35" spans="10:18" ht="21" customHeight="1" x14ac:dyDescent="0.25"/>
    <row r="36" spans="10:18" ht="25.15" customHeight="1" x14ac:dyDescent="0.25">
      <c r="J36" s="14"/>
    </row>
    <row r="37" spans="10:18" ht="28.9" customHeight="1" x14ac:dyDescent="0.25">
      <c r="P37" s="27">
        <f>SQRT(12)</f>
        <v>3.4641016151377544</v>
      </c>
    </row>
    <row r="38" spans="10:18" ht="21.6" customHeight="1" x14ac:dyDescent="0.25"/>
    <row r="39" spans="10:18" ht="31.5" x14ac:dyDescent="0.25">
      <c r="P39" s="27">
        <f>(112.85-120)/(20.8/SQRT(12))</f>
        <v>-1.190784930203604</v>
      </c>
    </row>
    <row r="40" spans="10:18" ht="22.9" customHeight="1" x14ac:dyDescent="0.25"/>
    <row r="41" spans="10:18" ht="22.9" customHeight="1" x14ac:dyDescent="0.25">
      <c r="R41" s="3">
        <v>30</v>
      </c>
    </row>
    <row r="42" spans="10:18" ht="22.9" customHeight="1" x14ac:dyDescent="0.25"/>
    <row r="43" spans="10:18" ht="22.9" customHeight="1" x14ac:dyDescent="0.25"/>
    <row r="44" spans="10:18" ht="22.9" customHeight="1" x14ac:dyDescent="0.25"/>
    <row r="45" spans="10:18" ht="18.600000000000001" customHeight="1" x14ac:dyDescent="0.25"/>
    <row r="46" spans="10:18" ht="18.600000000000001" customHeight="1" x14ac:dyDescent="0.25"/>
    <row r="47" spans="10:18" ht="30" customHeight="1" x14ac:dyDescent="0.25"/>
    <row r="48" spans="10:18"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D3890-1B71-43BA-AE53-D9CD569DDE17}">
  <sheetPr>
    <pageSetUpPr fitToPage="1"/>
  </sheetPr>
  <dimension ref="B24:R53"/>
  <sheetViews>
    <sheetView zoomScale="80" zoomScaleNormal="8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24" ht="14.45" customHeight="1" x14ac:dyDescent="0.25"/>
    <row r="25" ht="15" customHeight="1" x14ac:dyDescent="0.25"/>
    <row r="32" ht="21" customHeight="1" x14ac:dyDescent="0.25"/>
    <row r="33" spans="10:18" ht="24.6" customHeight="1" x14ac:dyDescent="0.25"/>
    <row r="34" spans="10:18" ht="23.45" customHeight="1" x14ac:dyDescent="0.25"/>
    <row r="35" spans="10:18" ht="21" customHeight="1" x14ac:dyDescent="0.25"/>
    <row r="36" spans="10:18" ht="25.15" customHeight="1" x14ac:dyDescent="0.25">
      <c r="J36" s="14"/>
    </row>
    <row r="37" spans="10:18" ht="28.9" customHeight="1" x14ac:dyDescent="0.25"/>
    <row r="38" spans="10:18" ht="21.6" customHeight="1" x14ac:dyDescent="0.25"/>
    <row r="40" spans="10:18" ht="22.9" customHeight="1" x14ac:dyDescent="0.25"/>
    <row r="41" spans="10:18" ht="22.9" customHeight="1" x14ac:dyDescent="0.25">
      <c r="R41" s="3">
        <v>30</v>
      </c>
    </row>
    <row r="42" spans="10:18" ht="22.9" customHeight="1" x14ac:dyDescent="0.25"/>
    <row r="43" spans="10:18" ht="22.9" customHeight="1" x14ac:dyDescent="0.25"/>
    <row r="44" spans="10:18" ht="22.9" customHeight="1" x14ac:dyDescent="0.25"/>
    <row r="45" spans="10:18" ht="18.600000000000001" customHeight="1" x14ac:dyDescent="0.25"/>
    <row r="46" spans="10:18" ht="18.600000000000001" customHeight="1" x14ac:dyDescent="0.25"/>
    <row r="47" spans="10:18" ht="30" customHeight="1" x14ac:dyDescent="0.25"/>
    <row r="48" spans="10:18"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BEB0-DAF5-43DB-A065-B0A930A601F8}">
  <sheetPr>
    <pageSetUpPr fitToPage="1"/>
  </sheetPr>
  <dimension ref="A1:R53"/>
  <sheetViews>
    <sheetView zoomScale="80" zoomScaleNormal="80" workbookViewId="0">
      <selection activeCell="P11" sqref="P11"/>
    </sheetView>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14.7109375" style="3" customWidth="1"/>
    <col min="13" max="13" width="15.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 spans="1:16" x14ac:dyDescent="0.25">
      <c r="A1" s="3">
        <f>STANDARDIZE(1100,1000,100)</f>
        <v>1</v>
      </c>
    </row>
    <row r="16" spans="1:16" ht="31.5" x14ac:dyDescent="0.25">
      <c r="P16" s="27">
        <f>_xlfn.T.INV(0.05,14)</f>
        <v>-1.7613101357748921</v>
      </c>
    </row>
    <row r="24" spans="10:10" ht="14.45" customHeight="1" x14ac:dyDescent="0.25">
      <c r="J24"/>
    </row>
    <row r="25" spans="10:10" ht="15" customHeight="1" x14ac:dyDescent="0.25"/>
    <row r="32" spans="10:10" ht="21" customHeight="1" x14ac:dyDescent="0.25"/>
    <row r="33" spans="10:18" ht="24.6" customHeight="1" x14ac:dyDescent="0.25"/>
    <row r="34" spans="10:18" ht="23.45" customHeight="1" x14ac:dyDescent="0.25"/>
    <row r="35" spans="10:18" ht="21" customHeight="1" x14ac:dyDescent="0.25"/>
    <row r="36" spans="10:18" ht="25.15" customHeight="1" x14ac:dyDescent="0.25">
      <c r="J36" s="14"/>
    </row>
    <row r="37" spans="10:18" ht="28.9" customHeight="1" x14ac:dyDescent="0.25">
      <c r="P37" s="27">
        <f>SQRT(15)</f>
        <v>3.872983346207417</v>
      </c>
    </row>
    <row r="38" spans="10:18" ht="21.6" customHeight="1" x14ac:dyDescent="0.25"/>
    <row r="39" spans="10:18" ht="31.5" x14ac:dyDescent="0.25">
      <c r="P39" s="27">
        <f>(4922-5000)/(220/SQRT(15))</f>
        <v>-1.3731486409280842</v>
      </c>
    </row>
    <row r="40" spans="10:18" ht="22.9" customHeight="1" x14ac:dyDescent="0.25"/>
    <row r="41" spans="10:18" ht="22.9" customHeight="1" x14ac:dyDescent="0.25">
      <c r="R41" s="3">
        <v>30</v>
      </c>
    </row>
    <row r="42" spans="10:18" ht="22.9" customHeight="1" x14ac:dyDescent="0.25"/>
    <row r="43" spans="10:18" ht="22.9" customHeight="1" x14ac:dyDescent="0.25"/>
    <row r="44" spans="10:18" ht="22.9" customHeight="1" x14ac:dyDescent="0.25"/>
    <row r="45" spans="10:18" ht="18.600000000000001" customHeight="1" x14ac:dyDescent="0.25"/>
    <row r="46" spans="10:18" ht="18.600000000000001" customHeight="1" x14ac:dyDescent="0.25"/>
    <row r="47" spans="10:18" ht="30" customHeight="1" x14ac:dyDescent="0.25"/>
    <row r="48" spans="10:18" ht="16.899999999999999" customHeight="1" x14ac:dyDescent="0.25">
      <c r="N48" s="2"/>
    </row>
    <row r="49" spans="2:14" ht="15" customHeight="1" x14ac:dyDescent="0.25">
      <c r="N49" s="4"/>
    </row>
    <row r="50" spans="2:14" ht="15" customHeight="1" x14ac:dyDescent="0.25">
      <c r="B50" s="34"/>
      <c r="C50" s="34"/>
      <c r="D50" s="34"/>
      <c r="N50" s="4"/>
    </row>
    <row r="51" spans="2:14" ht="24.75" customHeight="1" x14ac:dyDescent="0.25">
      <c r="B51" s="34"/>
      <c r="C51" s="34"/>
      <c r="D51" s="34"/>
      <c r="N51" s="4"/>
    </row>
    <row r="52" spans="2:14" x14ac:dyDescent="0.25">
      <c r="N52" s="4"/>
    </row>
    <row r="53" spans="2:14" x14ac:dyDescent="0.25">
      <c r="N53" s="4"/>
    </row>
  </sheetData>
  <mergeCells count="1">
    <mergeCell ref="B50:D51"/>
  </mergeCells>
  <pageMargins left="0.7" right="0.7" top="0.75" bottom="0.75" header="0.3" footer="0.3"/>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FirstPage</vt:lpstr>
      <vt:lpstr>Exam Content </vt:lpstr>
      <vt:lpstr>Problem 1</vt:lpstr>
      <vt:lpstr>Problem 18  </vt:lpstr>
      <vt:lpstr>Problem 18  (2)</vt:lpstr>
      <vt:lpstr>Problem 17 </vt:lpstr>
      <vt:lpstr>Problem 17 (2)</vt:lpstr>
      <vt:lpstr>Problem 16 </vt:lpstr>
      <vt:lpstr>Problem 16 (2)</vt:lpstr>
      <vt:lpstr>Problem 15 </vt:lpstr>
      <vt:lpstr>Problem 15 (2)</vt:lpstr>
      <vt:lpstr>Problem 19  </vt:lpstr>
      <vt:lpstr>Problem 19  (2)</vt:lpstr>
      <vt:lpstr>Problem 14 </vt:lpstr>
      <vt:lpstr>Problem 14 (2)</vt:lpstr>
      <vt:lpstr>Problem 13 </vt:lpstr>
      <vt:lpstr>Problem 13 (2)</vt:lpstr>
      <vt:lpstr>Problem 12 </vt:lpstr>
      <vt:lpstr>Problem 12 (2)</vt:lpstr>
      <vt:lpstr>Problem 11 </vt:lpstr>
      <vt:lpstr>Problem 11 (2)</vt:lpstr>
      <vt:lpstr>Problem 1 (2)</vt:lpstr>
      <vt:lpstr>Problem 2 (2)</vt:lpstr>
      <vt:lpstr>Problem 2</vt:lpstr>
      <vt:lpstr>Problem 3 (2)</vt:lpstr>
      <vt:lpstr>Problem 3</vt:lpstr>
      <vt:lpstr>Problem 4 (2)</vt:lpstr>
      <vt:lpstr>Problem 4</vt:lpstr>
      <vt:lpstr>Problem 5 (2)</vt:lpstr>
      <vt:lpstr>Problem 5</vt:lpstr>
      <vt:lpstr>Problem 6 (2)</vt:lpstr>
      <vt:lpstr>Problem 6</vt:lpstr>
      <vt:lpstr>Problem 7 (2)</vt:lpstr>
      <vt:lpstr>Problem 7</vt:lpstr>
      <vt:lpstr>Problem 8 (2)</vt:lpstr>
      <vt:lpstr>Problem 8</vt:lpstr>
      <vt:lpstr>Problem 9 (2)</vt:lpstr>
      <vt:lpstr>Problem 9</vt:lpstr>
      <vt:lpstr>Problem 10 (2)</vt:lpstr>
      <vt:lpstr>Problem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2019-10-21T17:48:27Z</cp:lastPrinted>
  <dcterms:created xsi:type="dcterms:W3CDTF">2014-10-23T14:45:36Z</dcterms:created>
  <dcterms:modified xsi:type="dcterms:W3CDTF">2025-02-06T00:12:10Z</dcterms:modified>
</cp:coreProperties>
</file>