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F:\BUS 324\BUS 324 F21 T1 Sample Problems\"/>
    </mc:Choice>
  </mc:AlternateContent>
  <xr:revisionPtr revIDLastSave="0" documentId="8_{37A1B705-9694-42AB-9535-DD3203FC734E}" xr6:coauthVersionLast="47" xr6:coauthVersionMax="47" xr10:uidLastSave="{00000000-0000-0000-0000-000000000000}"/>
  <bookViews>
    <workbookView showSheetTabs="0" xWindow="-108" yWindow="-108" windowWidth="23256" windowHeight="12576" xr2:uid="{00000000-000D-0000-FFFF-FFFF00000000}"/>
  </bookViews>
  <sheets>
    <sheet name="FirstPage" sheetId="2" r:id="rId1"/>
    <sheet name="Content" sheetId="4" r:id="rId2"/>
    <sheet name="Problem 10 (2)" sheetId="49" state="hidden" r:id="rId3"/>
    <sheet name="Problem 71 (2)" sheetId="82" state="hidden" r:id="rId4"/>
    <sheet name="Problem CPD1 " sheetId="85" r:id="rId5"/>
    <sheet name="Problem PD1" sheetId="78" r:id="rId6"/>
    <sheet name="Problem CPD2 " sheetId="86" r:id="rId7"/>
    <sheet name="Problem PD2" sheetId="79" r:id="rId8"/>
    <sheet name="Problem CPD3 " sheetId="87" r:id="rId9"/>
    <sheet name="Problem PD3" sheetId="77" r:id="rId10"/>
    <sheet name="Problem 10 (3)" sheetId="68" state="hidden" r:id="rId11"/>
    <sheet name="Problem 10" sheetId="47" state="hidden" r:id="rId12"/>
    <sheet name="Problem 9 (2)" sheetId="50" state="hidden" r:id="rId13"/>
    <sheet name="Problem 9 (3)" sheetId="67" state="hidden" r:id="rId14"/>
    <sheet name="Problem 8 (2)" sheetId="51" state="hidden" r:id="rId15"/>
    <sheet name="Problem 8 (3)" sheetId="66" state="hidden" r:id="rId16"/>
    <sheet name="Problem 8" sheetId="45" state="hidden" r:id="rId17"/>
    <sheet name="Problem 7 (2)" sheetId="52" state="hidden" r:id="rId18"/>
    <sheet name="Problem 7 (3)" sheetId="65" state="hidden" r:id="rId19"/>
    <sheet name="Problem 7" sheetId="44" state="hidden" r:id="rId20"/>
    <sheet name="Problem 6 (2)" sheetId="53" state="hidden" r:id="rId21"/>
    <sheet name="Problem 6 (3)" sheetId="64" state="hidden" r:id="rId22"/>
    <sheet name="Problem 6" sheetId="43" state="hidden" r:id="rId23"/>
    <sheet name="Problem 5 (2)" sheetId="54" state="hidden" r:id="rId24"/>
    <sheet name="Problem 5 (3)" sheetId="63" state="hidden" r:id="rId25"/>
    <sheet name="Problem 5 (4)" sheetId="69" state="hidden" r:id="rId26"/>
    <sheet name="Problem 5" sheetId="42" state="hidden" r:id="rId27"/>
    <sheet name="Problem 4 (2)" sheetId="55" state="hidden" r:id="rId28"/>
    <sheet name="Problem 4 (3)" sheetId="62" state="hidden" r:id="rId29"/>
    <sheet name="Problem 4" sheetId="41" state="hidden" r:id="rId30"/>
    <sheet name="Problem 3 (2)" sheetId="56" state="hidden" r:id="rId31"/>
    <sheet name="Problem 3" sheetId="40" state="hidden" r:id="rId32"/>
    <sheet name="Problem 2 (2)" sheetId="57" state="hidden" r:id="rId33"/>
    <sheet name="Problem 3 (3)" sheetId="60" state="hidden" r:id="rId34"/>
    <sheet name="Problem 2 (3)" sheetId="61" state="hidden" r:id="rId35"/>
    <sheet name="Problem 2" sheetId="39" state="hidden" r:id="rId36"/>
    <sheet name="Problem 1 (2)" sheetId="58" state="hidden" r:id="rId37"/>
    <sheet name="Problem 1 (4)" sheetId="70" state="hidden" r:id="rId38"/>
    <sheet name="Problem 1" sheetId="5" state="hidden" r:id="rId3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4" i="85" l="1"/>
  <c r="S25" i="85"/>
  <c r="T21" i="87"/>
  <c r="T13" i="87"/>
  <c r="O13" i="86"/>
  <c r="S31" i="85"/>
  <c r="S28" i="85"/>
  <c r="U55" i="82"/>
  <c r="AG52" i="82"/>
  <c r="AG44" i="82"/>
  <c r="AG37" i="82"/>
  <c r="AG29" i="82"/>
  <c r="U28" i="82"/>
  <c r="G25" i="82"/>
  <c r="F25" i="82"/>
  <c r="P24" i="82"/>
  <c r="T24" i="82"/>
  <c r="H24" i="82"/>
  <c r="H23" i="82"/>
  <c r="H25" i="82"/>
  <c r="AK41" i="82"/>
  <c r="U58" i="82"/>
  <c r="N22" i="56"/>
  <c r="N20" i="56"/>
  <c r="P27" i="58"/>
  <c r="P26" i="58"/>
  <c r="N24" i="56"/>
  <c r="Q26" i="50"/>
  <c r="P20" i="58"/>
  <c r="P21" i="58"/>
  <c r="P22" i="58"/>
  <c r="P23" i="58"/>
  <c r="P24" i="58"/>
  <c r="P25" i="58"/>
  <c r="P19" i="58"/>
  <c r="P18" i="58"/>
  <c r="Q18" i="58"/>
  <c r="Q19" i="58"/>
  <c r="Q20" i="58"/>
  <c r="Q21" i="58"/>
  <c r="Q22" i="58"/>
  <c r="Q23" i="58"/>
  <c r="Q24" i="58"/>
  <c r="Q25" i="58"/>
  <c r="Q26" i="58"/>
  <c r="Q27" i="58"/>
  <c r="R18" i="58"/>
  <c r="Q29" i="51"/>
  <c r="Q28" i="51"/>
  <c r="Q27" i="51"/>
  <c r="Q21" i="51"/>
  <c r="Q20" i="51"/>
  <c r="Q19" i="51"/>
  <c r="Q27" i="50"/>
  <c r="Q25" i="50"/>
  <c r="N15" i="49"/>
  <c r="R19" i="58"/>
  <c r="R20" i="58"/>
  <c r="R21" i="58"/>
  <c r="R22" i="58"/>
  <c r="R23" i="58"/>
  <c r="R24" i="58"/>
  <c r="R25" i="58"/>
  <c r="R26" i="58"/>
  <c r="R27" i="58"/>
</calcChain>
</file>

<file path=xl/sharedStrings.xml><?xml version="1.0" encoding="utf-8"?>
<sst xmlns="http://schemas.openxmlformats.org/spreadsheetml/2006/main" count="79" uniqueCount="48">
  <si>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</si>
  <si>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</si>
  <si>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</si>
  <si>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</si>
  <si>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</si>
  <si>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</si>
  <si>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</si>
  <si>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</si>
  <si>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</si>
  <si>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</si>
  <si>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</si>
  <si>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</si>
  <si>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</si>
  <si>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</si>
  <si>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</si>
  <si>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</si>
  <si>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</si>
  <si>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</si>
  <si>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</si>
  <si>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</si>
  <si>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</si>
  <si>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</si>
  <si>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</si>
  <si>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</si>
  <si>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</si>
  <si>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</si>
  <si>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</si>
  <si>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</si>
  <si>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</si>
  <si>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</si>
  <si>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</si>
  <si>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</si>
  <si>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</si>
  <si>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</si>
  <si>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</si>
  <si>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</si>
  <si>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</si>
  <si>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</si>
  <si>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</si>
  <si>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</si>
  <si>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</si>
  <si>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</si>
  <si>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</si>
  <si>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</si>
  <si>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</si>
  <si>
    <t>P(0)=</t>
  </si>
  <si>
    <t>P(1)=</t>
  </si>
  <si>
    <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</si>
</sst>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3"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b/>
      <sz val="22"/>
      <color rgb="FFFFFF00"/>
      <name val="Lucida Bright"/>
      <family val="1"/>
    </font>
    <font>
      <b/>
      <sz val="22"/>
      <color rgb="FFFF0000"/>
      <name val="Lucida Bright"/>
      <family val="1"/>
    </font>
    <font>
      <b/>
      <sz val="24"/>
      <color theme="1"/>
      <name val="Lucida Bright"/>
      <family val="1"/>
    </font>
    <font>
      <b/>
      <sz val="24"/>
      <color rgb="FFFFFF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06">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167" fontId="28" fillId="2" borderId="0" xfId="0" applyNumberFormat="1" applyFont="1" applyFill="1" applyAlignment="1">
      <alignment horizontal="center" vertical="center"/>
    </xf>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10" fontId="28" fillId="2" borderId="0" xfId="0" applyNumberFormat="1" applyFont="1" applyFill="1" applyAlignment="1">
      <alignment horizontal="center"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0" fontId="28" fillId="5" borderId="0" xfId="0" applyNumberFormat="1" applyFont="1" applyFill="1" applyAlignment="1">
      <alignment horizontal="center" vertical="center"/>
    </xf>
    <xf numFmtId="167" fontId="28" fillId="7" borderId="0" xfId="0" applyNumberFormat="1" applyFont="1" applyFill="1" applyAlignment="1">
      <alignment horizontal="center" vertic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6" xfId="0" applyFont="1" applyFill="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167" fontId="29" fillId="9" borderId="0" xfId="0" applyNumberFormat="1" applyFont="1" applyFill="1" applyAlignment="1">
      <alignment horizontal="center" vertical="center"/>
    </xf>
    <xf numFmtId="167" fontId="31" fillId="2" borderId="0" xfId="0" applyNumberFormat="1" applyFont="1" applyFill="1" applyAlignment="1">
      <alignment horizontal="right" vertical="center"/>
    </xf>
    <xf numFmtId="0" fontId="30" fillId="10" borderId="0" xfId="0" applyFont="1" applyFill="1" applyAlignment="1">
      <alignment horizontal="center" vertical="center"/>
    </xf>
    <xf numFmtId="167" fontId="30" fillId="10" borderId="0" xfId="0" applyNumberFormat="1" applyFont="1" applyFill="1" applyAlignment="1">
      <alignment horizontal="center" vertical="center"/>
    </xf>
    <xf numFmtId="167" fontId="32" fillId="7"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242622336"/>
        <c:axId val="242622728"/>
      </c:scatterChart>
      <c:valAx>
        <c:axId val="2426223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22728"/>
        <c:crosses val="autoZero"/>
        <c:crossBetween val="midCat"/>
      </c:valAx>
      <c:valAx>
        <c:axId val="242622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223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CPD3 '!A1"/><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7'!A1"/></Relationships>
</file>

<file path=xl/drawings/_rels/drawing2.xml.rels><?xml version="1.0" encoding="UTF-8" standalone="yes"?>
<Relationships xmlns="http://schemas.openxmlformats.org/package/2006/relationships"><Relationship Id="rId3" Type="http://schemas.openxmlformats.org/officeDocument/2006/relationships/hyperlink" Target="#'Problem PD2'!A1"/><Relationship Id="rId2" Type="http://schemas.openxmlformats.org/officeDocument/2006/relationships/hyperlink" Target="#'Problem PD1'!A1"/><Relationship Id="rId1" Type="http://schemas.openxmlformats.org/officeDocument/2006/relationships/hyperlink" Target="#FirstPage!A1"/><Relationship Id="rId4" Type="http://schemas.openxmlformats.org/officeDocument/2006/relationships/hyperlink" Target="#'Problem PD3'!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3.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9.xml.rels><?xml version="1.0" encoding="UTF-8" standalone="yes"?>
<Relationships xmlns="http://schemas.openxmlformats.org/package/2006/relationships"><Relationship Id="rId1" Type="http://schemas.openxmlformats.org/officeDocument/2006/relationships/hyperlink" Target="#'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6.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7.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8.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9.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Problem PD1'!A1"/></Relationships>
</file>

<file path=xl/drawings/_rels/drawing6.xml.rels><?xml version="1.0" encoding="UTF-8" standalone="yes"?>
<Relationships xmlns="http://schemas.openxmlformats.org/package/2006/relationships"><Relationship Id="rId2" Type="http://schemas.openxmlformats.org/officeDocument/2006/relationships/hyperlink" Target="#'Problem CPD1 '!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PD2'!A1"/></Relationships>
</file>

<file path=xl/drawings/_rels/drawing8.xml.rels><?xml version="1.0" encoding="UTF-8" standalone="yes"?>
<Relationships xmlns="http://schemas.openxmlformats.org/package/2006/relationships"><Relationship Id="rId2" Type="http://schemas.openxmlformats.org/officeDocument/2006/relationships/hyperlink" Target="#'Problem CPD2 '!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PD3'!A1"/></Relationships>
</file>

<file path=xl/drawings/drawing1.xml><?xml version="1.0" encoding="utf-8"?>
<xdr:wsDr xmlns:xdr="http://schemas.openxmlformats.org/drawingml/2006/spreadsheetDrawing" xmlns:a="http://schemas.openxmlformats.org/drawingml/2006/main">
  <xdr:twoCellAnchor>
    <xdr:from>
      <xdr:col>13</xdr:col>
      <xdr:colOff>163286</xdr:colOff>
      <xdr:row>34</xdr:row>
      <xdr:rowOff>163285</xdr:rowOff>
    </xdr:from>
    <xdr:to>
      <xdr:col>18</xdr:col>
      <xdr:colOff>556873</xdr:colOff>
      <xdr:row>40</xdr:row>
      <xdr:rowOff>163286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8123465" y="6640285"/>
          <a:ext cx="3455194" cy="11430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11</xdr:col>
      <xdr:colOff>258535</xdr:colOff>
      <xdr:row>1</xdr:row>
      <xdr:rowOff>179615</xdr:rowOff>
    </xdr:from>
    <xdr:to>
      <xdr:col>20</xdr:col>
      <xdr:colOff>557891</xdr:colOff>
      <xdr:row>6</xdr:row>
      <xdr:rowOff>110671</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994071" y="370115"/>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11</xdr:col>
      <xdr:colOff>272143</xdr:colOff>
      <xdr:row>23</xdr:row>
      <xdr:rowOff>13608</xdr:rowOff>
    </xdr:from>
    <xdr:to>
      <xdr:col>21</xdr:col>
      <xdr:colOff>27214</xdr:colOff>
      <xdr:row>30</xdr:row>
      <xdr:rowOff>40822</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7007679" y="4395108"/>
          <a:ext cx="5878285" cy="1360714"/>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Poisson Distribution</a:t>
          </a:r>
        </a:p>
      </xdr:txBody>
    </xdr:sp>
    <xdr:clientData/>
  </xdr:twoCellAnchor>
  <xdr:twoCellAnchor>
    <xdr:from>
      <xdr:col>9</xdr:col>
      <xdr:colOff>163285</xdr:colOff>
      <xdr:row>10</xdr:row>
      <xdr:rowOff>68036</xdr:rowOff>
    </xdr:from>
    <xdr:to>
      <xdr:col>22</xdr:col>
      <xdr:colOff>598714</xdr:colOff>
      <xdr:row>19</xdr:row>
      <xdr:rowOff>149678</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5674178" y="1973036"/>
          <a:ext cx="8395607" cy="179614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3">
                  <a:lumMod val="75000"/>
                </a:schemeClr>
              </a:solidFill>
              <a:latin typeface="Lucida Bright" panose="02040602050505020304" pitchFamily="18" charset="0"/>
            </a:rPr>
            <a:t>BUS 324</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9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9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a:t>
          </a:r>
          <a:r>
            <a:rPr lang="en-US" sz="3200" b="0" baseline="0">
              <a:solidFill>
                <a:schemeClr val="accent4">
                  <a:lumMod val="50000"/>
                </a:schemeClr>
              </a:solidFill>
              <a:latin typeface="Lucida Bright" panose="02040602050505020304" pitchFamily="18" charset="0"/>
              <a:cs typeface="FrankRuehl" panose="020E0503060101010101" pitchFamily="34" charset="-79"/>
            </a:rPr>
            <a:t> </a:t>
          </a:r>
          <a:r>
            <a:rPr lang="en-US" sz="3200" b="0">
              <a:solidFill>
                <a:schemeClr val="accent4">
                  <a:lumMod val="50000"/>
                </a:schemeClr>
              </a:solidFill>
              <a:latin typeface="Lucida Bright" panose="02040602050505020304" pitchFamily="18" charset="0"/>
              <a:cs typeface="FrankRuehl" panose="020E0503060101010101" pitchFamily="34" charset="-79"/>
            </a:rPr>
            <a:t>3 </a:t>
          </a:r>
        </a:p>
      </xdr:txBody>
    </xdr:sp>
    <xdr:clientData/>
  </xdr:twoCellAnchor>
  <xdr:twoCellAnchor>
    <xdr:from>
      <xdr:col>1</xdr:col>
      <xdr:colOff>0</xdr:colOff>
      <xdr:row>11</xdr:row>
      <xdr:rowOff>1</xdr:rowOff>
    </xdr:from>
    <xdr:to>
      <xdr:col>12</xdr:col>
      <xdr:colOff>435429</xdr:colOff>
      <xdr:row>24</xdr:row>
      <xdr:rowOff>367392</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12321" y="2095501"/>
          <a:ext cx="7429501" cy="34698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number</a:t>
          </a:r>
          <a:r>
            <a:rPr lang="en-US" sz="2000" baseline="0">
              <a:solidFill>
                <a:schemeClr val="dk1"/>
              </a:solidFill>
              <a:latin typeface="Lucida Bright" panose="02040602050505020304" pitchFamily="18" charset="0"/>
              <a:ea typeface="+mn-ea"/>
              <a:cs typeface="+mn-cs"/>
            </a:rPr>
            <a:t> of work-related injuries per month in a manufacturing plant is known to follow a Poisson distribution with a mean of 2.5 work-related injuries a month.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What is the probability that in a given month no work-related injuries occur?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That one work-related injury occurs?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400843</xdr:colOff>
      <xdr:row>3</xdr:row>
      <xdr:rowOff>55562</xdr:rowOff>
    </xdr:from>
    <xdr:to>
      <xdr:col>22</xdr:col>
      <xdr:colOff>690563</xdr:colOff>
      <xdr:row>6</xdr:row>
      <xdr:rowOff>178593</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00000000-0008-0000-0900-00000F000000}"/>
            </a:ext>
          </a:extLst>
        </xdr:cNvPr>
        <xdr:cNvSpPr/>
      </xdr:nvSpPr>
      <xdr:spPr>
        <a:xfrm>
          <a:off x="12807156" y="627062"/>
          <a:ext cx="1504157" cy="694531"/>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10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11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1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2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462643</xdr:colOff>
      <xdr:row>3</xdr:row>
      <xdr:rowOff>40821</xdr:rowOff>
    </xdr:from>
    <xdr:to>
      <xdr:col>23</xdr:col>
      <xdr:colOff>40821</xdr:colOff>
      <xdr:row>10</xdr:row>
      <xdr:rowOff>68036</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6585857" y="612321"/>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Poisson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1</xdr:col>
      <xdr:colOff>530677</xdr:colOff>
      <xdr:row>1</xdr:row>
      <xdr:rowOff>190499</xdr:rowOff>
    </xdr:from>
    <xdr:to>
      <xdr:col>4</xdr:col>
      <xdr:colOff>272142</xdr:colOff>
      <xdr:row>7</xdr:row>
      <xdr:rowOff>163285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142998" y="380999"/>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174171</xdr:colOff>
      <xdr:row>14</xdr:row>
      <xdr:rowOff>78923</xdr:rowOff>
    </xdr:from>
    <xdr:to>
      <xdr:col>20</xdr:col>
      <xdr:colOff>446314</xdr:colOff>
      <xdr:row>18</xdr:row>
      <xdr:rowOff>24494</xdr:rowOff>
    </xdr:to>
    <xdr:sp macro="" textlink="">
      <xdr:nvSpPr>
        <xdr:cNvPr id="26" name="Rounded Rectangle 25">
          <a:hlinkClick xmlns:r="http://schemas.openxmlformats.org/officeDocument/2006/relationships" r:id="rId2"/>
          <a:extLst>
            <a:ext uri="{FF2B5EF4-FFF2-40B4-BE49-F238E27FC236}">
              <a16:creationId xmlns:a16="http://schemas.microsoft.com/office/drawing/2014/main" id="{00000000-0008-0000-0100-00001A000000}"/>
            </a:ext>
          </a:extLst>
        </xdr:cNvPr>
        <xdr:cNvSpPr/>
      </xdr:nvSpPr>
      <xdr:spPr>
        <a:xfrm>
          <a:off x="8746671" y="2745923"/>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a:t>
          </a:r>
        </a:p>
      </xdr:txBody>
    </xdr:sp>
    <xdr:clientData/>
  </xdr:twoCellAnchor>
  <xdr:twoCellAnchor>
    <xdr:from>
      <xdr:col>14</xdr:col>
      <xdr:colOff>285749</xdr:colOff>
      <xdr:row>21</xdr:row>
      <xdr:rowOff>27216</xdr:rowOff>
    </xdr:from>
    <xdr:to>
      <xdr:col>20</xdr:col>
      <xdr:colOff>557892</xdr:colOff>
      <xdr:row>24</xdr:row>
      <xdr:rowOff>163287</xdr:rowOff>
    </xdr:to>
    <xdr:sp macro="" textlink="">
      <xdr:nvSpPr>
        <xdr:cNvPr id="30" name="Rounded Rectangle 29">
          <a:hlinkClick xmlns:r="http://schemas.openxmlformats.org/officeDocument/2006/relationships" r:id="rId3"/>
          <a:extLst>
            <a:ext uri="{FF2B5EF4-FFF2-40B4-BE49-F238E27FC236}">
              <a16:creationId xmlns:a16="http://schemas.microsoft.com/office/drawing/2014/main" id="{00000000-0008-0000-0100-00001E000000}"/>
            </a:ext>
          </a:extLst>
        </xdr:cNvPr>
        <xdr:cNvSpPr/>
      </xdr:nvSpPr>
      <xdr:spPr>
        <a:xfrm>
          <a:off x="8858249" y="4027716"/>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a:t>
          </a:r>
        </a:p>
      </xdr:txBody>
    </xdr:sp>
    <xdr:clientData/>
  </xdr:twoCellAnchor>
  <xdr:twoCellAnchor>
    <xdr:from>
      <xdr:col>14</xdr:col>
      <xdr:colOff>274864</xdr:colOff>
      <xdr:row>27</xdr:row>
      <xdr:rowOff>97974</xdr:rowOff>
    </xdr:from>
    <xdr:to>
      <xdr:col>20</xdr:col>
      <xdr:colOff>547007</xdr:colOff>
      <xdr:row>31</xdr:row>
      <xdr:rowOff>43545</xdr:rowOff>
    </xdr:to>
    <xdr:sp macro="" textlink="">
      <xdr:nvSpPr>
        <xdr:cNvPr id="31" name="Rounded Rectangle 30">
          <a:hlinkClick xmlns:r="http://schemas.openxmlformats.org/officeDocument/2006/relationships" r:id="rId4"/>
          <a:extLst>
            <a:ext uri="{FF2B5EF4-FFF2-40B4-BE49-F238E27FC236}">
              <a16:creationId xmlns:a16="http://schemas.microsoft.com/office/drawing/2014/main" id="{00000000-0008-0000-0100-00001F000000}"/>
            </a:ext>
          </a:extLst>
        </xdr:cNvPr>
        <xdr:cNvSpPr/>
      </xdr:nvSpPr>
      <xdr:spPr>
        <a:xfrm>
          <a:off x="8847364" y="5241474"/>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3</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3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3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3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4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6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6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6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8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8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9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9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9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9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A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A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A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A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B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C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D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D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D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D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D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E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E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E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E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E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F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F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2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20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21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2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3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3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3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4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4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4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5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5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6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6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6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6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6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9766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 Solution </a:t>
          </a:r>
        </a:p>
      </xdr:txBody>
    </xdr:sp>
    <xdr:clientData/>
  </xdr:twoCellAnchor>
  <xdr:twoCellAnchor>
    <xdr:from>
      <xdr:col>1</xdr:col>
      <xdr:colOff>0</xdr:colOff>
      <xdr:row>11</xdr:row>
      <xdr:rowOff>0</xdr:rowOff>
    </xdr:from>
    <xdr:to>
      <xdr:col>12</xdr:col>
      <xdr:colOff>435429</xdr:colOff>
      <xdr:row>22</xdr:row>
      <xdr:rowOff>122463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500"/>
          <a:ext cx="7398204" cy="25703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Customers arrive at the drive-up window at the rate of three per minute (</a:t>
          </a:r>
          <a:r>
            <a:rPr lang="el-GR" sz="2000">
              <a:solidFill>
                <a:schemeClr val="dk1"/>
              </a:solidFill>
              <a:latin typeface="Calibri"/>
              <a:ea typeface="+mn-ea"/>
              <a:cs typeface="+mn-cs"/>
            </a:rPr>
            <a:t>λ</a:t>
          </a:r>
          <a:r>
            <a:rPr lang="en-US" sz="2000">
              <a:solidFill>
                <a:schemeClr val="dk1"/>
              </a:solidFill>
              <a:latin typeface="Lucida Bright" panose="02040602050505020304" pitchFamily="18" charset="0"/>
              <a:ea typeface="+mn-ea"/>
              <a:cs typeface="+mn-cs"/>
            </a:rPr>
            <a:t> = 3).</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If the number</a:t>
          </a:r>
          <a:r>
            <a:rPr lang="en-US" sz="2000" baseline="0">
              <a:solidFill>
                <a:schemeClr val="dk1"/>
              </a:solidFill>
              <a:latin typeface="Lucida Bright" panose="02040602050505020304" pitchFamily="18" charset="0"/>
              <a:ea typeface="+mn-ea"/>
              <a:cs typeface="+mn-cs"/>
            </a:rPr>
            <a:t> of arrivals follows a Poisson distribution, what is the probability that </a:t>
          </a:r>
          <a:r>
            <a:rPr lang="en-US" sz="2000" baseline="0">
              <a:solidFill>
                <a:srgbClr val="FF0000"/>
              </a:solidFill>
              <a:latin typeface="Lucida Bright" panose="02040602050505020304" pitchFamily="18" charset="0"/>
              <a:ea typeface="+mn-ea"/>
              <a:cs typeface="+mn-cs"/>
            </a:rPr>
            <a:t>two or fewer </a:t>
          </a:r>
          <a:r>
            <a:rPr lang="en-US" sz="2000" baseline="0">
              <a:solidFill>
                <a:schemeClr val="dk1"/>
              </a:solidFill>
              <a:latin typeface="Lucida Bright" panose="02040602050505020304" pitchFamily="18" charset="0"/>
              <a:ea typeface="+mn-ea"/>
              <a:cs typeface="+mn-cs"/>
            </a:rPr>
            <a:t>customers would arrive in 1 minute?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340177</xdr:colOff>
      <xdr:row>11</xdr:row>
      <xdr:rowOff>13607</xdr:rowOff>
    </xdr:from>
    <xdr:to>
      <xdr:col>27</xdr:col>
      <xdr:colOff>176893</xdr:colOff>
      <xdr:row>22</xdr:row>
      <xdr:rowOff>176893</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2" y="2109107"/>
              <a:ext cx="8161566" cy="26112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probability of two or fewer customers is actually the probability of no arrivals plus the probability of one arrival plus the probability of two arrivals.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
              </a:r>
              <a14:m>
                <m:oMath xmlns:m="http://schemas.openxmlformats.org/officeDocument/2006/math">
                  <m:r>
                    <a:rPr lang="en-US" sz="2000" i="1" baseline="0">
                      <a:solidFill>
                        <a:schemeClr val="dk1"/>
                      </a:solidFill>
                      <a:latin typeface="Cambria Math"/>
                      <a:ea typeface="Cambria Math"/>
                      <a:cs typeface="+mn-cs"/>
                    </a:rPr>
                    <m:t>≤</m:t>
                  </m:r>
                  <m:r>
                    <a:rPr lang="en-US" sz="2000" b="0" i="1" baseline="0">
                      <a:solidFill>
                        <a:schemeClr val="dk1"/>
                      </a:solidFill>
                      <a:latin typeface="Cambria Math"/>
                      <a:ea typeface="Cambria Math"/>
                      <a:cs typeface="+mn-cs"/>
                    </a:rPr>
                    <m:t>2)=</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(0)+</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 (1)+</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(2)</m:t>
                  </m:r>
                </m:oMath>
              </a14:m>
              <a:r>
                <a:rPr lang="en-US" sz="2000" baseline="0">
                  <a:solidFill>
                    <a:schemeClr val="dk1"/>
                  </a:solidFill>
                  <a:latin typeface="Lucida Bright" panose="02040602050505020304" pitchFamily="18" charset="0"/>
                  <a:ea typeface="+mn-ea"/>
                  <a:cs typeface="+mn-cs"/>
                </a:rPr>
                <a:t> = 0.0498 + 0.1494 + 0.2240 = 0.4232 or 42.3%</a:t>
              </a:r>
            </a:p>
          </xdr:txBody>
        </xdr:sp>
      </mc:Choice>
      <mc:Fallback xmlns="">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2" y="2109107"/>
              <a:ext cx="8161566" cy="26112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probability of two or fewer customers is actually the probability of no arrivals plus the probability of one arrival plus the probability of two arrivals.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
              </a:r>
              <a:r>
                <a:rPr lang="en-US" sz="2000" i="0" baseline="0">
                  <a:solidFill>
                    <a:schemeClr val="dk1"/>
                  </a:solidFill>
                  <a:latin typeface="Cambria Math"/>
                  <a:ea typeface="Cambria Math"/>
                  <a:cs typeface="+mn-cs"/>
                </a:rPr>
                <a:t>≤</a:t>
              </a:r>
              <a:r>
                <a:rPr lang="en-US" sz="2000" b="0" i="0" baseline="0">
                  <a:solidFill>
                    <a:schemeClr val="dk1"/>
                  </a:solidFill>
                  <a:latin typeface="Cambria Math"/>
                  <a:ea typeface="Cambria Math"/>
                  <a:cs typeface="+mn-cs"/>
                </a:rPr>
                <a:t>2)=𝑃(0)+𝑃 (1)+𝑃(2)</a:t>
              </a:r>
              <a:r>
                <a:rPr lang="en-US" sz="2000" baseline="0">
                  <a:solidFill>
                    <a:schemeClr val="dk1"/>
                  </a:solidFill>
                  <a:latin typeface="Lucida Bright" panose="02040602050505020304" pitchFamily="18" charset="0"/>
                  <a:ea typeface="+mn-ea"/>
                  <a:cs typeface="+mn-cs"/>
                </a:rPr>
                <a:t> = 0.0498 + 0.1494 + 0.2240 = 0.4232 or 42.3%</a:t>
              </a:r>
            </a:p>
          </xdr:txBody>
        </xdr:sp>
      </mc:Fallback>
    </mc:AlternateContent>
    <xdr:clientData/>
  </xdr:twoCellAnchor>
  <xdr:oneCellAnchor>
    <xdr:from>
      <xdr:col>23</xdr:col>
      <xdr:colOff>372836</xdr:colOff>
      <xdr:row>35</xdr:row>
      <xdr:rowOff>73477</xdr:rowOff>
    </xdr:from>
    <xdr:ext cx="2775856" cy="374141"/>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4822261" y="82840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685800</xdr:colOff>
      <xdr:row>45</xdr:row>
      <xdr:rowOff>19048</xdr:rowOff>
    </xdr:from>
    <xdr:ext cx="2775856" cy="374141"/>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5135225" y="1031557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389165</xdr:colOff>
      <xdr:row>49</xdr:row>
      <xdr:rowOff>35377</xdr:rowOff>
    </xdr:from>
    <xdr:ext cx="2775856" cy="374141"/>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4838590" y="110939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twoCellAnchor>
    <xdr:from>
      <xdr:col>20</xdr:col>
      <xdr:colOff>0</xdr:colOff>
      <xdr:row>2</xdr:row>
      <xdr:rowOff>163285</xdr:rowOff>
    </xdr:from>
    <xdr:to>
      <xdr:col>26</xdr:col>
      <xdr:colOff>503464</xdr:colOff>
      <xdr:row>7</xdr:row>
      <xdr:rowOff>149678</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2449175" y="544285"/>
          <a:ext cx="4561114" cy="9388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Waiting Lines-Poisson Distribution</a:t>
          </a:r>
        </a:p>
      </xdr:txBody>
    </xdr:sp>
    <xdr:clientData/>
  </xdr:twoCellAnchor>
  <xdr:twoCellAnchor>
    <xdr:from>
      <xdr:col>0</xdr:col>
      <xdr:colOff>0</xdr:colOff>
      <xdr:row>21</xdr:row>
      <xdr:rowOff>61227</xdr:rowOff>
    </xdr:from>
    <xdr:to>
      <xdr:col>0</xdr:col>
      <xdr:colOff>0</xdr:colOff>
      <xdr:row>27</xdr:row>
      <xdr:rowOff>197299</xdr:rowOff>
    </xdr:to>
    <xdr:sp macro="" textlink="">
      <xdr:nvSpPr>
        <xdr:cNvPr id="12" name="Right Brace 11">
          <a:extLst>
            <a:ext uri="{FF2B5EF4-FFF2-40B4-BE49-F238E27FC236}">
              <a16:creationId xmlns:a16="http://schemas.microsoft.com/office/drawing/2014/main" id="{00000000-0008-0000-0400-00000C000000}"/>
            </a:ext>
          </a:extLst>
        </xdr:cNvPr>
        <xdr:cNvSpPr/>
      </xdr:nvSpPr>
      <xdr:spPr>
        <a:xfrm>
          <a:off x="0" y="4185552"/>
          <a:ext cx="0" cy="201249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163285</xdr:colOff>
      <xdr:row>32</xdr:row>
      <xdr:rowOff>40821</xdr:rowOff>
    </xdr:from>
    <xdr:to>
      <xdr:col>21</xdr:col>
      <xdr:colOff>326571</xdr:colOff>
      <xdr:row>32</xdr:row>
      <xdr:rowOff>40821</xdr:rowOff>
    </xdr:to>
    <xdr:cxnSp macro="">
      <xdr:nvCxnSpPr>
        <xdr:cNvPr id="13" name="Straight Connector 12">
          <a:extLst>
            <a:ext uri="{FF2B5EF4-FFF2-40B4-BE49-F238E27FC236}">
              <a16:creationId xmlns:a16="http://schemas.microsoft.com/office/drawing/2014/main" id="{00000000-0008-0000-0400-00000D000000}"/>
            </a:ext>
          </a:extLst>
        </xdr:cNvPr>
        <xdr:cNvCxnSpPr/>
      </xdr:nvCxnSpPr>
      <xdr:spPr>
        <a:xfrm>
          <a:off x="10174060" y="7451271"/>
          <a:ext cx="3211286"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163286</xdr:colOff>
      <xdr:row>24</xdr:row>
      <xdr:rowOff>13606</xdr:rowOff>
    </xdr:from>
    <xdr:to>
      <xdr:col>20</xdr:col>
      <xdr:colOff>517072</xdr:colOff>
      <xdr:row>31</xdr:row>
      <xdr:rowOff>149678</xdr:rowOff>
    </xdr:to>
    <xdr:sp macro="" textlink="">
      <xdr:nvSpPr>
        <xdr:cNvPr id="14" name="Right Brace 13">
          <a:extLst>
            <a:ext uri="{FF2B5EF4-FFF2-40B4-BE49-F238E27FC236}">
              <a16:creationId xmlns:a16="http://schemas.microsoft.com/office/drawing/2014/main" id="{00000000-0008-0000-0400-00000E000000}"/>
            </a:ext>
          </a:extLst>
        </xdr:cNvPr>
        <xdr:cNvSpPr/>
      </xdr:nvSpPr>
      <xdr:spPr>
        <a:xfrm>
          <a:off x="12612461" y="5214256"/>
          <a:ext cx="353786" cy="215537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598715</xdr:colOff>
      <xdr:row>26</xdr:row>
      <xdr:rowOff>40822</xdr:rowOff>
    </xdr:from>
    <xdr:to>
      <xdr:col>22</xdr:col>
      <xdr:colOff>353786</xdr:colOff>
      <xdr:row>30</xdr:row>
      <xdr:rowOff>40822</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13047890" y="5851072"/>
          <a:ext cx="974271" cy="9429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Add</a:t>
          </a:r>
        </a:p>
      </xdr:txBody>
    </xdr:sp>
    <xdr:clientData/>
  </xdr:twoCellAnchor>
  <xdr:twoCellAnchor>
    <xdr:from>
      <xdr:col>1</xdr:col>
      <xdr:colOff>0</xdr:colOff>
      <xdr:row>24</xdr:row>
      <xdr:rowOff>0</xdr:rowOff>
    </xdr:from>
    <xdr:to>
      <xdr:col>12</xdr:col>
      <xdr:colOff>449036</xdr:colOff>
      <xdr:row>27</xdr:row>
      <xdr:rowOff>260804</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609600" y="5200650"/>
          <a:ext cx="7411811" cy="1060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2">
                  <a:lumMod val="50000"/>
                </a:schemeClr>
              </a:solidFill>
              <a:latin typeface="Lucida Bright" panose="02040602050505020304" pitchFamily="18" charset="0"/>
              <a:ea typeface="+mn-ea"/>
              <a:cs typeface="+mn-cs"/>
            </a:rPr>
            <a:t>Poisson Distribution is a probability distribution that is often used that is often used to describe random arrivals in a queue.</a:t>
          </a:r>
        </a:p>
      </xdr:txBody>
    </xdr:sp>
    <xdr:clientData/>
  </xdr:twoCellAnchor>
  <xdr:twoCellAnchor>
    <xdr:from>
      <xdr:col>4</xdr:col>
      <xdr:colOff>108856</xdr:colOff>
      <xdr:row>29</xdr:row>
      <xdr:rowOff>84365</xdr:rowOff>
    </xdr:from>
    <xdr:to>
      <xdr:col>10</xdr:col>
      <xdr:colOff>139700</xdr:colOff>
      <xdr:row>33</xdr:row>
      <xdr:rowOff>390072</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2590799" y="6604908"/>
          <a:ext cx="4047672" cy="1339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 </a:t>
          </a:r>
        </a:p>
      </xdr:txBody>
    </xdr:sp>
    <xdr:clientData/>
  </xdr:twoCellAnchor>
  <xdr:twoCellAnchor>
    <xdr:from>
      <xdr:col>1</xdr:col>
      <xdr:colOff>0</xdr:colOff>
      <xdr:row>11</xdr:row>
      <xdr:rowOff>0</xdr:rowOff>
    </xdr:from>
    <xdr:to>
      <xdr:col>12</xdr:col>
      <xdr:colOff>435429</xdr:colOff>
      <xdr:row>22</xdr:row>
      <xdr:rowOff>122463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12321" y="2095500"/>
          <a:ext cx="7429501" cy="2571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Customers arrive at the drive-up window at the rate of three per minute (</a:t>
          </a:r>
          <a:r>
            <a:rPr lang="el-GR" sz="2000">
              <a:solidFill>
                <a:schemeClr val="dk1"/>
              </a:solidFill>
              <a:latin typeface="Calibri"/>
              <a:ea typeface="+mn-ea"/>
              <a:cs typeface="+mn-cs"/>
            </a:rPr>
            <a:t>λ</a:t>
          </a:r>
          <a:r>
            <a:rPr lang="en-US" sz="2000">
              <a:solidFill>
                <a:schemeClr val="dk1"/>
              </a:solidFill>
              <a:latin typeface="Lucida Bright" panose="02040602050505020304" pitchFamily="18" charset="0"/>
              <a:ea typeface="+mn-ea"/>
              <a:cs typeface="+mn-cs"/>
            </a:rPr>
            <a:t> = 3).</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 If the number</a:t>
          </a:r>
          <a:r>
            <a:rPr lang="en-US" sz="2000" baseline="0">
              <a:solidFill>
                <a:schemeClr val="dk1"/>
              </a:solidFill>
              <a:latin typeface="Lucida Bright" panose="02040602050505020304" pitchFamily="18" charset="0"/>
              <a:ea typeface="+mn-ea"/>
              <a:cs typeface="+mn-cs"/>
            </a:rPr>
            <a:t> of arrivals follows a Poisson distribution, what is the probability that two or fewer customers would arrive in 1 minute?</a:t>
          </a:r>
          <a:endParaRPr lang="en-US" sz="2000">
            <a:solidFill>
              <a:schemeClr val="dk1"/>
            </a:solidFill>
            <a:latin typeface="Lucida Bright" panose="02040602050505020304" pitchFamily="18" charset="0"/>
            <a:ea typeface="+mn-ea"/>
            <a:cs typeface="+mn-cs"/>
          </a:endParaRPr>
        </a:p>
      </xdr:txBody>
    </xdr:sp>
    <xdr:clientData/>
  </xdr:twoCellAnchor>
  <xdr:oneCellAnchor>
    <xdr:from>
      <xdr:col>23</xdr:col>
      <xdr:colOff>372836</xdr:colOff>
      <xdr:row>35</xdr:row>
      <xdr:rowOff>73477</xdr:rowOff>
    </xdr:from>
    <xdr:ext cx="2775856" cy="374141"/>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14878050" y="75982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685800</xdr:colOff>
      <xdr:row>45</xdr:row>
      <xdr:rowOff>19048</xdr:rowOff>
    </xdr:from>
    <xdr:ext cx="2775856" cy="374141"/>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15191014" y="944879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389165</xdr:colOff>
      <xdr:row>49</xdr:row>
      <xdr:rowOff>35377</xdr:rowOff>
    </xdr:from>
    <xdr:ext cx="2775856" cy="374141"/>
    <xdr:sp macro="" textlink="">
      <xdr:nvSpPr>
        <xdr:cNvPr id="44" name="TextBox 43">
          <a:extLst>
            <a:ext uri="{FF2B5EF4-FFF2-40B4-BE49-F238E27FC236}">
              <a16:creationId xmlns:a16="http://schemas.microsoft.com/office/drawing/2014/main" id="{00000000-0008-0000-0500-00002C000000}"/>
            </a:ext>
          </a:extLst>
        </xdr:cNvPr>
        <xdr:cNvSpPr txBox="1"/>
      </xdr:nvSpPr>
      <xdr:spPr>
        <a:xfrm>
          <a:off x="14894379" y="102271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twoCellAnchor>
    <xdr:from>
      <xdr:col>0</xdr:col>
      <xdr:colOff>0</xdr:colOff>
      <xdr:row>21</xdr:row>
      <xdr:rowOff>61227</xdr:rowOff>
    </xdr:from>
    <xdr:to>
      <xdr:col>0</xdr:col>
      <xdr:colOff>0</xdr:colOff>
      <xdr:row>27</xdr:row>
      <xdr:rowOff>197299</xdr:rowOff>
    </xdr:to>
    <xdr:sp macro="" textlink="">
      <xdr:nvSpPr>
        <xdr:cNvPr id="16" name="Right Brace 15">
          <a:extLst>
            <a:ext uri="{FF2B5EF4-FFF2-40B4-BE49-F238E27FC236}">
              <a16:creationId xmlns:a16="http://schemas.microsoft.com/office/drawing/2014/main" id="{00000000-0008-0000-0500-000010000000}"/>
            </a:ext>
          </a:extLst>
        </xdr:cNvPr>
        <xdr:cNvSpPr/>
      </xdr:nvSpPr>
      <xdr:spPr>
        <a:xfrm>
          <a:off x="0" y="4184191"/>
          <a:ext cx="0" cy="20138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24</xdr:row>
      <xdr:rowOff>0</xdr:rowOff>
    </xdr:from>
    <xdr:to>
      <xdr:col>12</xdr:col>
      <xdr:colOff>449036</xdr:colOff>
      <xdr:row>27</xdr:row>
      <xdr:rowOff>260804</xdr:rowOff>
    </xdr:to>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612321" y="5197929"/>
          <a:ext cx="7443108" cy="1063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2">
                  <a:lumMod val="50000"/>
                </a:schemeClr>
              </a:solidFill>
              <a:latin typeface="Lucida Bright" panose="02040602050505020304" pitchFamily="18" charset="0"/>
              <a:ea typeface="+mn-ea"/>
              <a:cs typeface="+mn-cs"/>
            </a:rPr>
            <a:t>Poisson Distribution is a probability distribution that is often used that is often used to describe random arrivals in a queue.</a:t>
          </a:r>
        </a:p>
      </xdr:txBody>
    </xdr:sp>
    <xdr:clientData/>
  </xdr:twoCellAnchor>
  <xdr:twoCellAnchor>
    <xdr:from>
      <xdr:col>22</xdr:col>
      <xdr:colOff>421822</xdr:colOff>
      <xdr:row>2</xdr:row>
      <xdr:rowOff>122464</xdr:rowOff>
    </xdr:from>
    <xdr:to>
      <xdr:col>24</xdr:col>
      <xdr:colOff>489857</xdr:colOff>
      <xdr:row>7</xdr:row>
      <xdr:rowOff>84364</xdr:rowOff>
    </xdr:to>
    <xdr:sp macro="" textlink="">
      <xdr:nvSpPr>
        <xdr:cNvPr id="19" name="Rectangle 18">
          <a:hlinkClick xmlns:r="http://schemas.openxmlformats.org/officeDocument/2006/relationships" r:id="rId2"/>
          <a:extLst>
            <a:ext uri="{FF2B5EF4-FFF2-40B4-BE49-F238E27FC236}">
              <a16:creationId xmlns:a16="http://schemas.microsoft.com/office/drawing/2014/main" id="{00000000-0008-0000-0500-000013000000}"/>
            </a:ext>
          </a:extLst>
        </xdr:cNvPr>
        <xdr:cNvSpPr/>
      </xdr:nvSpPr>
      <xdr:spPr>
        <a:xfrm>
          <a:off x="14151429" y="503464"/>
          <a:ext cx="156482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68035</xdr:colOff>
      <xdr:row>11</xdr:row>
      <xdr:rowOff>13606</xdr:rowOff>
    </xdr:from>
    <xdr:to>
      <xdr:col>13</xdr:col>
      <xdr:colOff>68035</xdr:colOff>
      <xdr:row>49</xdr:row>
      <xdr:rowOff>27214</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250010" y="2109106"/>
          <a:ext cx="0" cy="8528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 Solution </a:t>
          </a:r>
        </a:p>
      </xdr:txBody>
    </xdr:sp>
    <xdr:clientData/>
  </xdr:twoCellAnchor>
  <xdr:twoCellAnchor>
    <xdr:from>
      <xdr:col>1</xdr:col>
      <xdr:colOff>0</xdr:colOff>
      <xdr:row>11</xdr:row>
      <xdr:rowOff>1</xdr:rowOff>
    </xdr:from>
    <xdr:to>
      <xdr:col>12</xdr:col>
      <xdr:colOff>435429</xdr:colOff>
      <xdr:row>18</xdr:row>
      <xdr:rowOff>176893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501"/>
          <a:ext cx="7398204" cy="18723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mean arrival rate of units into</a:t>
          </a:r>
          <a:r>
            <a:rPr lang="en-US" sz="2000" baseline="0">
              <a:solidFill>
                <a:schemeClr val="dk1"/>
              </a:solidFill>
              <a:latin typeface="Lucida Bright" panose="02040602050505020304" pitchFamily="18" charset="0"/>
              <a:ea typeface="+mn-ea"/>
              <a:cs typeface="+mn-cs"/>
            </a:rPr>
            <a:t> </a:t>
          </a:r>
          <a:r>
            <a:rPr lang="en-US" sz="2000" b="1" baseline="0">
              <a:solidFill>
                <a:srgbClr val="C00000"/>
              </a:solidFill>
              <a:latin typeface="Lucida Bright" panose="02040602050505020304" pitchFamily="18" charset="0"/>
              <a:ea typeface="+mn-ea"/>
              <a:cs typeface="+mn-cs"/>
            </a:rPr>
            <a:t>a system </a:t>
          </a:r>
          <a:r>
            <a:rPr lang="en-US" sz="2000" baseline="0">
              <a:solidFill>
                <a:schemeClr val="dk1"/>
              </a:solidFill>
              <a:latin typeface="Lucida Bright" panose="02040602050505020304" pitchFamily="18" charset="0"/>
              <a:ea typeface="+mn-ea"/>
              <a:cs typeface="+mn-cs"/>
            </a:rPr>
            <a:t>is three per minute  (</a:t>
          </a:r>
          <a:r>
            <a:rPr lang="el-GR" sz="2000" baseline="0">
              <a:solidFill>
                <a:schemeClr val="dk1"/>
              </a:solidFill>
              <a:latin typeface="Calibri"/>
              <a:ea typeface="+mn-ea"/>
              <a:cs typeface="+mn-cs"/>
            </a:rPr>
            <a:t>λ</a:t>
          </a:r>
          <a:r>
            <a:rPr lang="en-US" sz="2000" baseline="0">
              <a:solidFill>
                <a:schemeClr val="dk1"/>
              </a:solidFill>
              <a:latin typeface="Lucida Bright" panose="02040602050505020304" pitchFamily="18" charset="0"/>
              <a:ea typeface="+mn-ea"/>
              <a:cs typeface="+mn-cs"/>
            </a:rPr>
            <a:t>=3) .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exactly five units will arrive within a one unit period?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17</xdr:col>
      <xdr:colOff>394608</xdr:colOff>
      <xdr:row>11</xdr:row>
      <xdr:rowOff>108858</xdr:rowOff>
    </xdr:from>
    <xdr:to>
      <xdr:col>24</xdr:col>
      <xdr:colOff>408215</xdr:colOff>
      <xdr:row>15</xdr:row>
      <xdr:rowOff>1</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1062608" y="2204358"/>
          <a:ext cx="4572000" cy="830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POISSON.DIST (5,3,0)</a:t>
          </a:r>
        </a:p>
      </xdr:txBody>
    </xdr:sp>
    <xdr:clientData/>
  </xdr:twoCellAnchor>
  <xdr:twoCellAnchor>
    <xdr:from>
      <xdr:col>19</xdr:col>
      <xdr:colOff>462644</xdr:colOff>
      <xdr:row>21</xdr:row>
      <xdr:rowOff>356508</xdr:rowOff>
    </xdr:from>
    <xdr:to>
      <xdr:col>24</xdr:col>
      <xdr:colOff>421822</xdr:colOff>
      <xdr:row>23</xdr:row>
      <xdr:rowOff>68035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2355287" y="4887687"/>
          <a:ext cx="3292928" cy="446312"/>
        </a:xfrm>
        <a:prstGeom prst="rect">
          <a:avLst/>
        </a:prstGeom>
        <a:solidFill>
          <a:schemeClr val="accent4">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              System</a:t>
          </a:r>
        </a:p>
      </xdr:txBody>
    </xdr:sp>
    <xdr:clientData/>
  </xdr:twoCellAnchor>
  <xdr:twoCellAnchor>
    <xdr:from>
      <xdr:col>5</xdr:col>
      <xdr:colOff>68036</xdr:colOff>
      <xdr:row>20</xdr:row>
      <xdr:rowOff>312964</xdr:rowOff>
    </xdr:from>
    <xdr:to>
      <xdr:col>11</xdr:col>
      <xdr:colOff>598714</xdr:colOff>
      <xdr:row>24</xdr:row>
      <xdr:rowOff>213178</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129643" y="4476750"/>
          <a:ext cx="4463142" cy="1342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twoCellAnchor>
    <xdr:from>
      <xdr:col>18</xdr:col>
      <xdr:colOff>40822</xdr:colOff>
      <xdr:row>23</xdr:row>
      <xdr:rowOff>204106</xdr:rowOff>
    </xdr:from>
    <xdr:to>
      <xdr:col>26</xdr:col>
      <xdr:colOff>244928</xdr:colOff>
      <xdr:row>31</xdr:row>
      <xdr:rowOff>149677</xdr:rowOff>
    </xdr:to>
    <xdr:sp macro="" textlink="">
      <xdr:nvSpPr>
        <xdr:cNvPr id="10" name="Rectangle 9">
          <a:extLst>
            <a:ext uri="{FF2B5EF4-FFF2-40B4-BE49-F238E27FC236}">
              <a16:creationId xmlns:a16="http://schemas.microsoft.com/office/drawing/2014/main" id="{17F0C9CC-9EF6-41EA-A9B0-C8BD237E4CD7}"/>
            </a:ext>
          </a:extLst>
        </xdr:cNvPr>
        <xdr:cNvSpPr/>
      </xdr:nvSpPr>
      <xdr:spPr>
        <a:xfrm>
          <a:off x="11321143" y="5470070"/>
          <a:ext cx="5497285" cy="1850571"/>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220436</xdr:colOff>
      <xdr:row>24</xdr:row>
      <xdr:rowOff>397327</xdr:rowOff>
    </xdr:from>
    <xdr:to>
      <xdr:col>17</xdr:col>
      <xdr:colOff>367393</xdr:colOff>
      <xdr:row>29</xdr:row>
      <xdr:rowOff>176892</xdr:rowOff>
    </xdr:to>
    <xdr:sp macro="" textlink="">
      <xdr:nvSpPr>
        <xdr:cNvPr id="11" name="Rectangle 10">
          <a:extLst>
            <a:ext uri="{FF2B5EF4-FFF2-40B4-BE49-F238E27FC236}">
              <a16:creationId xmlns:a16="http://schemas.microsoft.com/office/drawing/2014/main" id="{40C3883F-7B30-4380-A127-9CB36125B70D}"/>
            </a:ext>
          </a:extLst>
        </xdr:cNvPr>
        <xdr:cNvSpPr/>
      </xdr:nvSpPr>
      <xdr:spPr>
        <a:xfrm>
          <a:off x="9051472" y="6003470"/>
          <a:ext cx="1983921"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Arrivals</a:t>
          </a:r>
        </a:p>
        <a:p>
          <a:pPr algn="ctr"/>
          <a:r>
            <a:rPr lang="en-US" sz="2800">
              <a:solidFill>
                <a:srgbClr val="002060"/>
              </a:solidFill>
              <a:latin typeface="Times New Roman" panose="02020603050405020304" pitchFamily="18" charset="0"/>
              <a:cs typeface="Times New Roman" panose="02020603050405020304" pitchFamily="18" charset="0"/>
            </a:rPr>
            <a:t>λ</a:t>
          </a:r>
          <a:endParaRPr lang="en-US" sz="2800">
            <a:solidFill>
              <a:srgbClr val="002060"/>
            </a:solidFill>
          </a:endParaRPr>
        </a:p>
      </xdr:txBody>
    </xdr:sp>
    <xdr:clientData/>
  </xdr:twoCellAnchor>
  <xdr:twoCellAnchor>
    <xdr:from>
      <xdr:col>17</xdr:col>
      <xdr:colOff>68036</xdr:colOff>
      <xdr:row>27</xdr:row>
      <xdr:rowOff>40822</xdr:rowOff>
    </xdr:from>
    <xdr:to>
      <xdr:col>18</xdr:col>
      <xdr:colOff>217715</xdr:colOff>
      <xdr:row>27</xdr:row>
      <xdr:rowOff>40822</xdr:rowOff>
    </xdr:to>
    <xdr:cxnSp macro="">
      <xdr:nvCxnSpPr>
        <xdr:cNvPr id="13" name="Straight Arrow Connector 12">
          <a:extLst>
            <a:ext uri="{FF2B5EF4-FFF2-40B4-BE49-F238E27FC236}">
              <a16:creationId xmlns:a16="http://schemas.microsoft.com/office/drawing/2014/main" id="{3454A4F7-9149-47C6-97CF-D898D01C7F20}"/>
            </a:ext>
          </a:extLst>
        </xdr:cNvPr>
        <xdr:cNvCxnSpPr/>
      </xdr:nvCxnSpPr>
      <xdr:spPr>
        <a:xfrm>
          <a:off x="10736036" y="6449786"/>
          <a:ext cx="762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536123</xdr:colOff>
      <xdr:row>24</xdr:row>
      <xdr:rowOff>277584</xdr:rowOff>
    </xdr:from>
    <xdr:to>
      <xdr:col>22</xdr:col>
      <xdr:colOff>367393</xdr:colOff>
      <xdr:row>29</xdr:row>
      <xdr:rowOff>57149</xdr:rowOff>
    </xdr:to>
    <xdr:sp macro="" textlink="">
      <xdr:nvSpPr>
        <xdr:cNvPr id="14" name="Rectangle 13">
          <a:extLst>
            <a:ext uri="{FF2B5EF4-FFF2-40B4-BE49-F238E27FC236}">
              <a16:creationId xmlns:a16="http://schemas.microsoft.com/office/drawing/2014/main" id="{E5A1F7AA-5D52-4FBF-8E94-8DDFB77CC7D3}"/>
            </a:ext>
          </a:extLst>
        </xdr:cNvPr>
        <xdr:cNvSpPr/>
      </xdr:nvSpPr>
      <xdr:spPr>
        <a:xfrm>
          <a:off x="11816444" y="5883727"/>
          <a:ext cx="2280556"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Waiting</a:t>
          </a:r>
        </a:p>
      </xdr:txBody>
    </xdr:sp>
    <xdr:clientData/>
  </xdr:twoCellAnchor>
  <xdr:twoCellAnchor>
    <xdr:from>
      <xdr:col>22</xdr:col>
      <xdr:colOff>661309</xdr:colOff>
      <xdr:row>24</xdr:row>
      <xdr:rowOff>266699</xdr:rowOff>
    </xdr:from>
    <xdr:to>
      <xdr:col>26</xdr:col>
      <xdr:colOff>97972</xdr:colOff>
      <xdr:row>29</xdr:row>
      <xdr:rowOff>46264</xdr:rowOff>
    </xdr:to>
    <xdr:sp macro="" textlink="">
      <xdr:nvSpPr>
        <xdr:cNvPr id="15" name="Rectangle 14">
          <a:extLst>
            <a:ext uri="{FF2B5EF4-FFF2-40B4-BE49-F238E27FC236}">
              <a16:creationId xmlns:a16="http://schemas.microsoft.com/office/drawing/2014/main" id="{276460EF-754A-4A8D-95BB-8C7475CCA965}"/>
            </a:ext>
          </a:extLst>
        </xdr:cNvPr>
        <xdr:cNvSpPr/>
      </xdr:nvSpPr>
      <xdr:spPr>
        <a:xfrm>
          <a:off x="14390916" y="5872842"/>
          <a:ext cx="2280556"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Serving</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68035</xdr:colOff>
      <xdr:row>11</xdr:row>
      <xdr:rowOff>13606</xdr:rowOff>
    </xdr:from>
    <xdr:to>
      <xdr:col>13</xdr:col>
      <xdr:colOff>68035</xdr:colOff>
      <xdr:row>49</xdr:row>
      <xdr:rowOff>27214</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286749" y="2109106"/>
          <a:ext cx="0" cy="8518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 </a:t>
          </a:r>
        </a:p>
      </xdr:txBody>
    </xdr:sp>
    <xdr:clientData/>
  </xdr:twoCellAnchor>
  <xdr:twoCellAnchor>
    <xdr:from>
      <xdr:col>1</xdr:col>
      <xdr:colOff>0</xdr:colOff>
      <xdr:row>11</xdr:row>
      <xdr:rowOff>1</xdr:rowOff>
    </xdr:from>
    <xdr:to>
      <xdr:col>12</xdr:col>
      <xdr:colOff>435429</xdr:colOff>
      <xdr:row>18</xdr:row>
      <xdr:rowOff>176893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1"/>
          <a:ext cx="7429501" cy="18641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mean arrival rate of units into</a:t>
          </a:r>
          <a:r>
            <a:rPr lang="en-US" sz="2000" baseline="0">
              <a:solidFill>
                <a:schemeClr val="dk1"/>
              </a:solidFill>
              <a:latin typeface="Lucida Bright" panose="02040602050505020304" pitchFamily="18" charset="0"/>
              <a:ea typeface="+mn-ea"/>
              <a:cs typeface="+mn-cs"/>
            </a:rPr>
            <a:t> a system is three per minute  (</a:t>
          </a:r>
          <a:r>
            <a:rPr lang="el-GR" sz="2000" baseline="0">
              <a:solidFill>
                <a:schemeClr val="dk1"/>
              </a:solidFill>
              <a:latin typeface="Calibri"/>
              <a:ea typeface="+mn-ea"/>
              <a:cs typeface="+mn-cs"/>
            </a:rPr>
            <a:t>λ</a:t>
          </a:r>
          <a:r>
            <a:rPr lang="en-US" sz="2000" baseline="0">
              <a:solidFill>
                <a:schemeClr val="dk1"/>
              </a:solidFill>
              <a:latin typeface="Lucida Bright" panose="02040602050505020304" pitchFamily="18" charset="0"/>
              <a:ea typeface="+mn-ea"/>
              <a:cs typeface="+mn-cs"/>
            </a:rPr>
            <a:t>=3) .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exactly five units will arrive within a one unit period?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22</xdr:col>
      <xdr:colOff>81643</xdr:colOff>
      <xdr:row>7</xdr:row>
      <xdr:rowOff>68036</xdr:rowOff>
    </xdr:from>
    <xdr:to>
      <xdr:col>24</xdr:col>
      <xdr:colOff>217714</xdr:colOff>
      <xdr:row>12</xdr:row>
      <xdr:rowOff>29936</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700-00000D000000}"/>
            </a:ext>
          </a:extLst>
        </xdr:cNvPr>
        <xdr:cNvSpPr/>
      </xdr:nvSpPr>
      <xdr:spPr>
        <a:xfrm>
          <a:off x="13811250" y="1401536"/>
          <a:ext cx="1632857"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12</xdr:col>
      <xdr:colOff>206375</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40214" y="462642"/>
          <a:ext cx="527503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P3 Solution </a:t>
          </a:r>
        </a:p>
      </xdr:txBody>
    </xdr:sp>
    <xdr:clientData/>
  </xdr:twoCellAnchor>
  <xdr:twoCellAnchor>
    <xdr:from>
      <xdr:col>1</xdr:col>
      <xdr:colOff>0</xdr:colOff>
      <xdr:row>11</xdr:row>
      <xdr:rowOff>1</xdr:rowOff>
    </xdr:from>
    <xdr:to>
      <xdr:col>12</xdr:col>
      <xdr:colOff>435429</xdr:colOff>
      <xdr:row>24</xdr:row>
      <xdr:rowOff>367392</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2095501"/>
          <a:ext cx="7398204" cy="34725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number</a:t>
          </a:r>
          <a:r>
            <a:rPr lang="en-US" sz="2000" baseline="0">
              <a:solidFill>
                <a:schemeClr val="dk1"/>
              </a:solidFill>
              <a:latin typeface="Lucida Bright" panose="02040602050505020304" pitchFamily="18" charset="0"/>
              <a:ea typeface="+mn-ea"/>
              <a:cs typeface="+mn-cs"/>
            </a:rPr>
            <a:t> of work-related injuries per month in a manufacturing plant is known to follow a Poisson distribution with a mean of</a:t>
          </a:r>
          <a:r>
            <a:rPr lang="en-US" sz="2000" b="1" baseline="0">
              <a:solidFill>
                <a:srgbClr val="C00000"/>
              </a:solidFill>
              <a:latin typeface="Lucida Bright" panose="02040602050505020304" pitchFamily="18" charset="0"/>
              <a:ea typeface="+mn-ea"/>
              <a:cs typeface="+mn-cs"/>
            </a:rPr>
            <a:t> 2.5 </a:t>
          </a:r>
          <a:r>
            <a:rPr lang="en-US" sz="2000" baseline="0">
              <a:solidFill>
                <a:schemeClr val="dk1"/>
              </a:solidFill>
              <a:latin typeface="Lucida Bright" panose="02040602050505020304" pitchFamily="18" charset="0"/>
              <a:ea typeface="+mn-ea"/>
              <a:cs typeface="+mn-cs"/>
            </a:rPr>
            <a:t>work-related injuries a month.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What is the probability that in a given month </a:t>
          </a:r>
          <a:r>
            <a:rPr lang="en-US" sz="2000" b="1" baseline="0">
              <a:solidFill>
                <a:srgbClr val="C00000"/>
              </a:solidFill>
              <a:latin typeface="Lucida Bright" panose="02040602050505020304" pitchFamily="18" charset="0"/>
              <a:ea typeface="+mn-ea"/>
              <a:cs typeface="+mn-cs"/>
            </a:rPr>
            <a:t>no work-related injuries occur?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That </a:t>
          </a:r>
          <a:r>
            <a:rPr lang="en-US" sz="2000" b="1" baseline="0">
              <a:solidFill>
                <a:srgbClr val="C00000"/>
              </a:solidFill>
              <a:latin typeface="Lucida Bright" panose="02040602050505020304" pitchFamily="18" charset="0"/>
              <a:ea typeface="+mn-ea"/>
              <a:cs typeface="+mn-cs"/>
            </a:rPr>
            <a:t>one</a:t>
          </a:r>
          <a:r>
            <a:rPr lang="en-US" sz="2000" baseline="0">
              <a:solidFill>
                <a:schemeClr val="dk1"/>
              </a:solidFill>
              <a:latin typeface="Lucida Bright" panose="02040602050505020304" pitchFamily="18" charset="0"/>
              <a:ea typeface="+mn-ea"/>
              <a:cs typeface="+mn-cs"/>
            </a:rPr>
            <a:t> work-related injury occurs?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149678</xdr:colOff>
      <xdr:row>11</xdr:row>
      <xdr:rowOff>40823</xdr:rowOff>
    </xdr:from>
    <xdr:to>
      <xdr:col>18</xdr:col>
      <xdr:colOff>272143</xdr:colOff>
      <xdr:row>17</xdr:row>
      <xdr:rowOff>1</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941253" y="2136323"/>
          <a:ext cx="2560865"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a:t>
          </a:r>
        </a:p>
        <a:p>
          <a:r>
            <a:rPr lang="en-US" sz="2000" baseline="0">
              <a:solidFill>
                <a:schemeClr val="dk1"/>
              </a:solidFill>
              <a:latin typeface="Lucida Bright" panose="02040602050505020304" pitchFamily="18" charset="0"/>
              <a:ea typeface="+mn-ea"/>
              <a:cs typeface="+mn-cs"/>
            </a:rPr>
            <a:t>P(X = 0 </a:t>
          </a:r>
          <a:r>
            <a:rPr lang="en-US" sz="2400" baseline="0">
              <a:solidFill>
                <a:schemeClr val="dk1"/>
              </a:solidFill>
              <a:latin typeface="Lucida Bright" panose="02040602050505020304" pitchFamily="18" charset="0"/>
              <a:ea typeface="+mn-ea"/>
              <a:cs typeface="+mn-cs"/>
            </a:rPr>
            <a:t>I </a:t>
          </a:r>
          <a:r>
            <a:rPr lang="el-GR" sz="2400" baseline="0">
              <a:solidFill>
                <a:schemeClr val="dk1"/>
              </a:solidFill>
              <a:latin typeface="Calibri" panose="020F0502020204030204" pitchFamily="34" charset="0"/>
              <a:ea typeface="+mn-ea"/>
              <a:cs typeface="Calibri" panose="020F0502020204030204" pitchFamily="34" charset="0"/>
            </a:rPr>
            <a:t>λ</a:t>
          </a:r>
          <a:r>
            <a:rPr lang="en-US" sz="2400" baseline="0">
              <a:solidFill>
                <a:schemeClr val="dk1"/>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2.5</a:t>
          </a:r>
          <a:r>
            <a:rPr lang="en-US" sz="2000" baseline="0">
              <a:solidFill>
                <a:schemeClr val="dk1"/>
              </a:solidFill>
              <a:latin typeface="Calibri" panose="020F0502020204030204" pitchFamily="34" charset="0"/>
              <a:ea typeface="+mn-ea"/>
              <a:cs typeface="Calibri" panose="020F0502020204030204" pitchFamily="34" charset="0"/>
            </a:rPr>
            <a:t>)</a:t>
          </a:r>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21</xdr:col>
      <xdr:colOff>299357</xdr:colOff>
      <xdr:row>3</xdr:row>
      <xdr:rowOff>40822</xdr:rowOff>
    </xdr:from>
    <xdr:to>
      <xdr:col>28</xdr:col>
      <xdr:colOff>190500</xdr:colOff>
      <xdr:row>6</xdr:row>
      <xdr:rowOff>24492</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3358132" y="612322"/>
          <a:ext cx="4558393"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Poisson Distribution</a:t>
          </a:r>
        </a:p>
      </xdr:txBody>
    </xdr:sp>
    <xdr:clientData/>
  </xdr:twoCellAnchor>
  <xdr:twoCellAnchor>
    <xdr:from>
      <xdr:col>22</xdr:col>
      <xdr:colOff>775606</xdr:colOff>
      <xdr:row>10</xdr:row>
      <xdr:rowOff>190499</xdr:rowOff>
    </xdr:from>
    <xdr:to>
      <xdr:col>29</xdr:col>
      <xdr:colOff>108856</xdr:colOff>
      <xdr:row>18</xdr:row>
      <xdr:rowOff>40820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43981" y="2095499"/>
          <a:ext cx="4000500" cy="13552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twoCellAnchor>
    <xdr:from>
      <xdr:col>14</xdr:col>
      <xdr:colOff>269875</xdr:colOff>
      <xdr:row>20</xdr:row>
      <xdr:rowOff>0</xdr:rowOff>
    </xdr:from>
    <xdr:to>
      <xdr:col>18</xdr:col>
      <xdr:colOff>222250</xdr:colOff>
      <xdr:row>23</xdr:row>
      <xdr:rowOff>6803</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9061450" y="3790950"/>
          <a:ext cx="2390775" cy="1073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b)</a:t>
          </a:r>
        </a:p>
        <a:p>
          <a:r>
            <a:rPr lang="en-US" sz="2000" baseline="0">
              <a:solidFill>
                <a:schemeClr val="dk1"/>
              </a:solidFill>
              <a:latin typeface="Lucida Bright" panose="02040602050505020304" pitchFamily="18" charset="0"/>
              <a:ea typeface="+mn-ea"/>
              <a:cs typeface="+mn-cs"/>
            </a:rPr>
            <a:t>P(X = 1 </a:t>
          </a:r>
          <a:r>
            <a:rPr lang="en-US" sz="2400" baseline="0">
              <a:solidFill>
                <a:schemeClr val="dk1"/>
              </a:solidFill>
              <a:latin typeface="Lucida Bright" panose="02040602050505020304" pitchFamily="18" charset="0"/>
              <a:ea typeface="+mn-ea"/>
              <a:cs typeface="+mn-cs"/>
            </a:rPr>
            <a:t>I </a:t>
          </a:r>
          <a:r>
            <a:rPr lang="el-GR" sz="2400" baseline="0">
              <a:solidFill>
                <a:schemeClr val="dk1"/>
              </a:solidFill>
              <a:latin typeface="Calibri" panose="020F0502020204030204" pitchFamily="34" charset="0"/>
              <a:ea typeface="+mn-ea"/>
              <a:cs typeface="Calibri" panose="020F0502020204030204" pitchFamily="34" charset="0"/>
            </a:rPr>
            <a:t>λ</a:t>
          </a:r>
          <a:r>
            <a:rPr lang="en-US" sz="2400" baseline="0">
              <a:solidFill>
                <a:schemeClr val="dk1"/>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2.5</a:t>
          </a:r>
          <a:r>
            <a:rPr lang="en-US" sz="2000" baseline="0">
              <a:solidFill>
                <a:schemeClr val="dk1"/>
              </a:solidFill>
              <a:latin typeface="Calibri" panose="020F0502020204030204" pitchFamily="34" charset="0"/>
              <a:ea typeface="+mn-ea"/>
              <a:cs typeface="Calibri" panose="020F0502020204030204" pitchFamily="34" charset="0"/>
            </a:rPr>
            <a:t>)</a:t>
          </a:r>
          <a:endParaRPr lang="en-US" sz="2000" baseline="0">
            <a:solidFill>
              <a:schemeClr val="dk1"/>
            </a:solidFill>
            <a:latin typeface="Lucida Bright" panose="02040602050505020304" pitchFamily="18"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election activeCell="Y24" sqref="Y24"/>
    </sheetView>
  </sheetViews>
  <sheetFormatPr defaultColWidth="9.109375" defaultRowHeight="14.4" x14ac:dyDescent="0.3"/>
  <cols>
    <col min="1" max="16384" width="9.109375" style="1"/>
  </cols>
  <sheetData>
    <row r="39" spans="15:17" x14ac:dyDescent="0.3">
      <c r="O39" s="76"/>
      <c r="P39" s="76"/>
      <c r="Q39" s="76"/>
    </row>
    <row r="40" spans="15:17" x14ac:dyDescent="0.3">
      <c r="O40" s="76"/>
      <c r="P40" s="76"/>
      <c r="Q40" s="76"/>
    </row>
    <row r="41" spans="15:17" x14ac:dyDescent="0.3">
      <c r="O41" s="76"/>
      <c r="P41" s="76"/>
      <c r="Q41" s="76"/>
    </row>
  </sheetData>
  <sheetProtection algorithmName="SHA-512" hashValue="LRNfK8JtMO6zyJzaMge3/4h+vjknX4heSddzOtSVGodXzGAvF8EjwFhg3Tpk/65Vy01viNNbSNnJ4QfLbaxGRA==" saltValue="Ky0gh4MIZojAbeQ7mG83Bg==" spinCount="100000" sheet="1" selectLockedCells="1" selectUnlockedCells="1"/>
  <mergeCells count="1">
    <mergeCell ref="O39:Q41"/>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P13: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14.4" customHeight="1" x14ac:dyDescent="0.3"/>
    <row r="16" ht="15" customHeight="1" x14ac:dyDescent="0.3"/>
    <row r="18" spans="16:22" ht="15" customHeight="1" x14ac:dyDescent="0.3"/>
    <row r="19" spans="16:22" ht="15" customHeight="1" x14ac:dyDescent="0.3"/>
    <row r="21" spans="16:22" ht="26.25" customHeight="1" x14ac:dyDescent="0.3"/>
    <row r="22" spans="16:22" ht="33" customHeight="1" x14ac:dyDescent="0.3"/>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O14:Z38"/>
  <sheetViews>
    <sheetView zoomScale="70" zoomScaleNormal="70" workbookViewId="0">
      <selection activeCell="L3" sqref="L3"/>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O14:Z38"/>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97" t="s">
        <v>8</v>
      </c>
      <c r="G23" s="98"/>
      <c r="M23" s="7"/>
      <c r="N23" s="97" t="s">
        <v>8</v>
      </c>
      <c r="O23" s="98"/>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37">
        <f>F25*F28+G25*G28</f>
        <v>10</v>
      </c>
    </row>
    <row r="26" spans="5:17" ht="23.4" x14ac:dyDescent="0.4">
      <c r="E26" s="5" t="s">
        <v>11</v>
      </c>
      <c r="F26" s="6">
        <v>12</v>
      </c>
      <c r="G26" s="6">
        <v>7</v>
      </c>
      <c r="M26" s="5" t="s">
        <v>11</v>
      </c>
      <c r="N26" s="6">
        <v>12</v>
      </c>
      <c r="O26" s="6">
        <v>7</v>
      </c>
      <c r="Q26" s="36">
        <f>N26*N28+O26*O28</f>
        <v>10.499999999999998</v>
      </c>
    </row>
    <row r="27" spans="5:17" ht="23.4" x14ac:dyDescent="0.4">
      <c r="E27" s="5" t="s">
        <v>4</v>
      </c>
      <c r="F27" s="6">
        <v>2</v>
      </c>
      <c r="G27" s="6">
        <v>-4</v>
      </c>
      <c r="M27" s="5" t="s">
        <v>4</v>
      </c>
      <c r="N27" s="6">
        <v>2</v>
      </c>
      <c r="O27" s="6">
        <v>-4</v>
      </c>
      <c r="Q27" s="38">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4:X50"/>
  <sheetViews>
    <sheetView zoomScale="70" zoomScaleNormal="70" workbookViewId="0"/>
  </sheetViews>
  <sheetFormatPr defaultColWidth="9.109375" defaultRowHeight="14.4" x14ac:dyDescent="0.3"/>
  <cols>
    <col min="1" max="4" width="9.109375" style="1"/>
    <col min="5" max="5" width="26.6640625" style="1" customWidth="1"/>
    <col min="6" max="6" width="18.109375" style="1" customWidth="1"/>
    <col min="7" max="7" width="26.5546875" style="1" customWidth="1"/>
    <col min="8" max="8" width="13" style="1" customWidth="1"/>
    <col min="9" max="14" width="9.109375" style="1"/>
    <col min="15" max="15" width="10.33203125" style="1" customWidth="1"/>
    <col min="16" max="16384" width="9.109375" style="1"/>
  </cols>
  <sheetData>
    <row r="14" spans="13:24" x14ac:dyDescent="0.3">
      <c r="M14"/>
      <c r="N14"/>
      <c r="O14"/>
      <c r="P14"/>
      <c r="Q14"/>
      <c r="R14"/>
      <c r="S14"/>
      <c r="T14"/>
      <c r="U14"/>
      <c r="V14"/>
      <c r="W14"/>
      <c r="X14"/>
    </row>
    <row r="15" spans="13:24" x14ac:dyDescent="0.3">
      <c r="M15"/>
      <c r="N15"/>
      <c r="O15"/>
      <c r="P15"/>
      <c r="Q15"/>
      <c r="R15"/>
      <c r="S15"/>
      <c r="T15"/>
      <c r="U15"/>
      <c r="V15"/>
      <c r="W15"/>
      <c r="X15"/>
    </row>
    <row r="16" spans="13:24" x14ac:dyDescent="0.3">
      <c r="M16"/>
      <c r="N16"/>
      <c r="O16"/>
      <c r="P16"/>
      <c r="Q16"/>
      <c r="R16"/>
      <c r="S16"/>
      <c r="T16"/>
      <c r="U16"/>
      <c r="V16"/>
      <c r="W16"/>
      <c r="X16"/>
    </row>
    <row r="17" spans="6:24" x14ac:dyDescent="0.3">
      <c r="M17"/>
      <c r="N17"/>
      <c r="O17"/>
      <c r="P17"/>
      <c r="Q17"/>
      <c r="R17"/>
      <c r="S17"/>
      <c r="T17"/>
      <c r="U17"/>
      <c r="V17"/>
      <c r="W17"/>
      <c r="X17"/>
    </row>
    <row r="18" spans="6:24" x14ac:dyDescent="0.3">
      <c r="M18"/>
      <c r="N18"/>
      <c r="O18"/>
      <c r="P18"/>
      <c r="Q18"/>
      <c r="R18"/>
      <c r="S18"/>
      <c r="T18"/>
      <c r="U18"/>
      <c r="V18"/>
      <c r="W18"/>
      <c r="X18"/>
    </row>
    <row r="19" spans="6:24" x14ac:dyDescent="0.3">
      <c r="M19"/>
      <c r="N19"/>
      <c r="O19"/>
      <c r="P19"/>
      <c r="Q19"/>
      <c r="R19"/>
      <c r="S19"/>
      <c r="T19"/>
      <c r="U19"/>
      <c r="V19"/>
      <c r="W19"/>
      <c r="X19"/>
    </row>
    <row r="20" spans="6:24" x14ac:dyDescent="0.3">
      <c r="M20"/>
      <c r="N20"/>
      <c r="O20"/>
      <c r="P20"/>
      <c r="Q20"/>
      <c r="R20"/>
      <c r="S20"/>
      <c r="T20"/>
      <c r="U20"/>
      <c r="V20"/>
      <c r="W20"/>
      <c r="X20"/>
    </row>
    <row r="21" spans="6:24" x14ac:dyDescent="0.3">
      <c r="M21"/>
      <c r="N21"/>
      <c r="O21"/>
      <c r="P21"/>
      <c r="Q21"/>
      <c r="R21"/>
      <c r="S21"/>
      <c r="T21"/>
      <c r="U21"/>
      <c r="V21"/>
      <c r="W21"/>
      <c r="X21"/>
    </row>
    <row r="22" spans="6:24" x14ac:dyDescent="0.3">
      <c r="M22"/>
      <c r="N22"/>
      <c r="O22"/>
      <c r="P22"/>
      <c r="Q22"/>
      <c r="R22"/>
      <c r="S22"/>
      <c r="T22"/>
      <c r="U22"/>
      <c r="V22"/>
      <c r="W22"/>
      <c r="X22"/>
    </row>
    <row r="23" spans="6:24" x14ac:dyDescent="0.3">
      <c r="M23"/>
      <c r="N23"/>
      <c r="O23"/>
      <c r="P23"/>
      <c r="Q23"/>
      <c r="R23"/>
      <c r="S23"/>
      <c r="T23"/>
      <c r="U23"/>
      <c r="V23"/>
      <c r="W23"/>
      <c r="X23"/>
    </row>
    <row r="24" spans="6:24" ht="17.399999999999999" x14ac:dyDescent="0.3">
      <c r="H24" s="67"/>
      <c r="I24" s="67"/>
    </row>
    <row r="25" spans="6:24" ht="20.399999999999999" x14ac:dyDescent="0.35">
      <c r="F25" s="69"/>
      <c r="H25" s="68"/>
      <c r="I25" s="67"/>
    </row>
    <row r="26" spans="6:24" ht="17.399999999999999" x14ac:dyDescent="0.3">
      <c r="H26" s="67"/>
      <c r="I26" s="67"/>
    </row>
    <row r="27" spans="6:24" ht="17.399999999999999" x14ac:dyDescent="0.3">
      <c r="H27" s="67"/>
      <c r="I27" s="67"/>
    </row>
    <row r="28" spans="6:24" ht="17.399999999999999" x14ac:dyDescent="0.3">
      <c r="H28" s="67"/>
      <c r="I28" s="67"/>
    </row>
    <row r="29" spans="6:24" ht="20.399999999999999" x14ac:dyDescent="0.35">
      <c r="F29" s="69"/>
      <c r="H29" s="68"/>
      <c r="I29" s="67"/>
    </row>
    <row r="30" spans="6:24" ht="17.399999999999999" x14ac:dyDescent="0.3">
      <c r="H30" s="67"/>
      <c r="I30" s="67"/>
    </row>
    <row r="31" spans="6:24" ht="17.399999999999999" x14ac:dyDescent="0.3">
      <c r="H31" s="67"/>
      <c r="I31" s="67"/>
    </row>
    <row r="32" spans="6:24" ht="17.399999999999999" x14ac:dyDescent="0.3">
      <c r="H32" s="67"/>
      <c r="I32" s="67"/>
    </row>
    <row r="33" spans="6:9" ht="17.399999999999999" x14ac:dyDescent="0.3">
      <c r="H33" s="67"/>
      <c r="I33" s="67"/>
    </row>
    <row r="34" spans="6:9" ht="20.399999999999999" x14ac:dyDescent="0.35">
      <c r="F34" s="69"/>
      <c r="H34" s="68"/>
      <c r="I34" s="67"/>
    </row>
    <row r="35" spans="6:9" ht="17.399999999999999" x14ac:dyDescent="0.3">
      <c r="H35" s="67"/>
      <c r="I35" s="67"/>
    </row>
    <row r="36" spans="6:9" ht="17.399999999999999" x14ac:dyDescent="0.3">
      <c r="H36" s="67"/>
      <c r="I36" s="67"/>
    </row>
    <row r="37" spans="6:9" ht="17.399999999999999" x14ac:dyDescent="0.3">
      <c r="H37" s="67"/>
      <c r="I37" s="67"/>
    </row>
    <row r="38" spans="6:9" ht="20.399999999999999" x14ac:dyDescent="0.35">
      <c r="F38" s="69"/>
      <c r="H38" s="68"/>
      <c r="I38" s="67"/>
    </row>
    <row r="39" spans="6:9" ht="17.399999999999999" x14ac:dyDescent="0.3">
      <c r="H39" s="67"/>
      <c r="I39" s="67"/>
    </row>
    <row r="40" spans="6:9" ht="17.399999999999999" x14ac:dyDescent="0.3">
      <c r="H40" s="67"/>
      <c r="I40" s="67"/>
    </row>
    <row r="41" spans="6:9" ht="17.399999999999999" x14ac:dyDescent="0.3">
      <c r="H41" s="67"/>
      <c r="I41" s="67"/>
    </row>
    <row r="42" spans="6:9" ht="17.399999999999999" x14ac:dyDescent="0.3">
      <c r="H42" s="67"/>
      <c r="I42" s="67"/>
    </row>
    <row r="43" spans="6:9" ht="20.399999999999999" x14ac:dyDescent="0.35">
      <c r="F43" s="69"/>
      <c r="H43" s="68"/>
      <c r="I43" s="67"/>
    </row>
    <row r="44" spans="6:9" ht="17.399999999999999" x14ac:dyDescent="0.3">
      <c r="H44" s="67"/>
      <c r="I44" s="67"/>
    </row>
    <row r="45" spans="6:9" ht="17.399999999999999" x14ac:dyDescent="0.3">
      <c r="H45" s="67"/>
      <c r="I45" s="67"/>
    </row>
    <row r="46" spans="6:9" ht="17.399999999999999" x14ac:dyDescent="0.3">
      <c r="H46" s="67"/>
      <c r="I46" s="67"/>
    </row>
    <row r="47" spans="6:9" ht="20.399999999999999" x14ac:dyDescent="0.35">
      <c r="F47" s="69"/>
      <c r="H47" s="68"/>
      <c r="I47" s="67"/>
    </row>
    <row r="48" spans="6:9" ht="17.399999999999999" x14ac:dyDescent="0.3">
      <c r="H48" s="67"/>
      <c r="I48" s="67"/>
    </row>
    <row r="49" spans="8:9" ht="17.399999999999999" x14ac:dyDescent="0.3">
      <c r="H49" s="67"/>
      <c r="I49" s="67"/>
    </row>
    <row r="50" spans="8:9" ht="17.399999999999999" x14ac:dyDescent="0.3">
      <c r="H50" s="67"/>
      <c r="I50" s="67"/>
    </row>
  </sheetData>
  <pageMargins left="0.7" right="0.7"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97" t="s">
        <v>8</v>
      </c>
      <c r="P17" s="98"/>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97" t="s">
        <v>8</v>
      </c>
      <c r="P25" s="98"/>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97" t="s">
        <v>8</v>
      </c>
      <c r="G28" s="98"/>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D17:T29"/>
  <sheetViews>
    <sheetView zoomScale="70" zoomScaleNormal="70" workbookViewId="0">
      <selection activeCell="P22" sqref="P22"/>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09375" defaultRowHeight="14.4" x14ac:dyDescent="0.3"/>
  <cols>
    <col min="1" max="16384" width="9.109375" style="1"/>
  </cols>
  <sheetData/>
  <sheetProtection algorithmName="SHA-512" hashValue="FHSc23RJ5LZ7FXp6/Q2neqzq+ykbK0EE3iaxDICiZzr5MjJcIZ5XxZ+jg1WXB6/vd1M4K3z7Ie4j++34UX8kJA==" saltValue="CArwmlqCynuFTpCpvo2wbA==" spinCount="100000" sheet="1" objects="1" scenarios="1"/>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D17:T29"/>
  <sheetViews>
    <sheetView zoomScale="70" zoomScaleNormal="70" workbookViewId="0"/>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A8" sqref="A8"/>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election activeCell="P39" sqref="P39"/>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8:Y51"/>
  <sheetViews>
    <sheetView zoomScale="70" zoomScaleNormal="70" workbookViewId="0">
      <selection activeCell="A2" sqref="A2"/>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O12:Z31"/>
  <sheetViews>
    <sheetView zoomScale="70" zoomScaleNormal="70" workbookViewId="0">
      <selection activeCell="B9" sqref="B9"/>
    </sheetView>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pageMargins left="0.7" right="0.7" top="0.75" bottom="0.75" header="0.3" footer="0.3"/>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77">
        <f>STANDARDIZE(275,250,25)</f>
        <v>1</v>
      </c>
      <c r="O15" s="78"/>
    </row>
    <row r="16" spans="14:15" ht="15" customHeight="1" x14ac:dyDescent="0.3">
      <c r="N16" s="79"/>
      <c r="O16" s="80"/>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O12:Z31"/>
  <sheetViews>
    <sheetView zoomScale="70" zoomScaleNormal="70" workbookViewId="0"/>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01"/>
      <c r="F3" s="101"/>
      <c r="G3" s="101"/>
      <c r="H3" s="101"/>
    </row>
    <row r="4" spans="5:18" ht="21" x14ac:dyDescent="0.4">
      <c r="E4" s="39"/>
      <c r="F4" s="39"/>
      <c r="G4" s="39"/>
      <c r="H4" s="39"/>
    </row>
    <row r="5" spans="5:18" ht="21" x14ac:dyDescent="0.4">
      <c r="E5" s="39"/>
      <c r="F5" s="39"/>
      <c r="G5" s="39"/>
      <c r="H5" s="39"/>
    </row>
    <row r="6" spans="5:18" ht="21" x14ac:dyDescent="0.4">
      <c r="E6" s="40"/>
      <c r="F6" s="40"/>
      <c r="G6" s="40"/>
      <c r="H6" s="40"/>
    </row>
    <row r="7" spans="5:18" ht="21" x14ac:dyDescent="0.4">
      <c r="E7" s="40"/>
      <c r="F7" s="40"/>
      <c r="G7" s="40"/>
      <c r="H7" s="40"/>
    </row>
    <row r="8" spans="5:18" ht="27.6" x14ac:dyDescent="0.45">
      <c r="M8" s="41" t="s">
        <v>31</v>
      </c>
      <c r="N8" s="42"/>
      <c r="O8" s="42"/>
      <c r="P8" s="42"/>
      <c r="Q8" s="42"/>
      <c r="R8" s="42"/>
    </row>
    <row r="9" spans="5:18" ht="28.8" x14ac:dyDescent="0.55000000000000004">
      <c r="M9" s="21"/>
      <c r="N9" s="21"/>
      <c r="O9" s="42"/>
      <c r="P9" s="42"/>
    </row>
    <row r="10" spans="5:18" ht="27.6" x14ac:dyDescent="0.45">
      <c r="M10" s="43" t="s">
        <v>32</v>
      </c>
      <c r="N10" s="44">
        <v>5000</v>
      </c>
      <c r="O10" s="42"/>
      <c r="P10" s="42"/>
    </row>
    <row r="11" spans="5:18" ht="27.6" x14ac:dyDescent="0.45">
      <c r="M11" s="43"/>
      <c r="N11" s="45"/>
      <c r="O11" s="42"/>
      <c r="P11" s="42"/>
    </row>
    <row r="12" spans="5:18" ht="27.6" x14ac:dyDescent="0.45">
      <c r="M12" s="43" t="s">
        <v>33</v>
      </c>
      <c r="N12" s="44">
        <v>2</v>
      </c>
      <c r="O12" s="42"/>
      <c r="P12" s="42"/>
    </row>
    <row r="13" spans="5:18" ht="27.6" x14ac:dyDescent="0.45">
      <c r="M13" s="43"/>
      <c r="N13" s="45"/>
      <c r="O13" s="42"/>
      <c r="P13" s="42"/>
    </row>
    <row r="14" spans="5:18" ht="27.6" x14ac:dyDescent="0.45">
      <c r="M14" s="43" t="s">
        <v>34</v>
      </c>
      <c r="N14" s="44">
        <v>5</v>
      </c>
      <c r="O14" s="42"/>
      <c r="P14" s="42"/>
    </row>
    <row r="15" spans="5:18" ht="27.6" x14ac:dyDescent="0.45">
      <c r="M15" s="42"/>
      <c r="N15" s="46"/>
      <c r="O15" s="42"/>
      <c r="P15" s="42"/>
    </row>
    <row r="16" spans="5:18" ht="27.6" x14ac:dyDescent="0.45">
      <c r="M16" s="102" t="s">
        <v>35</v>
      </c>
      <c r="N16" s="102"/>
      <c r="O16" s="102"/>
      <c r="P16" s="102"/>
    </row>
    <row r="17" spans="13:18" ht="27.6" x14ac:dyDescent="0.45">
      <c r="M17" s="42"/>
      <c r="N17" s="46"/>
      <c r="O17" s="42"/>
      <c r="P17" s="42"/>
    </row>
    <row r="18" spans="13:18" ht="27.6" x14ac:dyDescent="0.45">
      <c r="M18" s="47" t="s">
        <v>36</v>
      </c>
      <c r="N18" s="48"/>
      <c r="O18" s="42"/>
      <c r="P18" s="42"/>
    </row>
    <row r="19" spans="13:18" ht="31.2" x14ac:dyDescent="0.6">
      <c r="M19" s="43"/>
      <c r="N19" s="45"/>
      <c r="O19" s="42"/>
      <c r="P19" s="42"/>
      <c r="Q19" s="103"/>
      <c r="R19" s="103"/>
    </row>
    <row r="20" spans="13:18" ht="27.6" x14ac:dyDescent="0.45">
      <c r="M20" s="43" t="s">
        <v>37</v>
      </c>
      <c r="N20" s="49">
        <f>N10+N18*N12</f>
        <v>5000</v>
      </c>
      <c r="O20" s="42"/>
      <c r="P20" s="42"/>
    </row>
    <row r="21" spans="13:18" ht="27.6" x14ac:dyDescent="0.45">
      <c r="M21" s="43"/>
      <c r="N21" s="45"/>
      <c r="O21" s="42"/>
      <c r="P21" s="42"/>
    </row>
    <row r="22" spans="13:18" ht="27.6" x14ac:dyDescent="0.45">
      <c r="M22" s="43" t="s">
        <v>38</v>
      </c>
      <c r="N22" s="49">
        <f>N14*N18</f>
        <v>0</v>
      </c>
      <c r="O22" s="42"/>
      <c r="P22" s="42"/>
    </row>
    <row r="23" spans="13:18" ht="27.6" x14ac:dyDescent="0.45">
      <c r="M23" s="43"/>
      <c r="N23" s="45"/>
      <c r="O23" s="42"/>
      <c r="P23" s="42"/>
    </row>
    <row r="24" spans="13:18" ht="27.6" x14ac:dyDescent="0.4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1"/>
      <c r="F3" s="101"/>
      <c r="G3" s="101"/>
      <c r="H3" s="101"/>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04"/>
      <c r="R19" s="104"/>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05" t="s">
        <v>30</v>
      </c>
      <c r="Q25" s="105"/>
      <c r="R25" s="105"/>
    </row>
    <row r="26" spans="15:18" ht="15" customHeight="1" x14ac:dyDescent="0.3">
      <c r="P26" s="105"/>
      <c r="Q26" s="105"/>
      <c r="R26" s="105"/>
    </row>
  </sheetData>
  <mergeCells count="1">
    <mergeCell ref="P25:R26"/>
  </mergeCells>
  <pageMargins left="0.7" right="0.7" top="0.75" bottom="0.75" header="0.3" footer="0.3"/>
  <pageSetup scale="6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3:AA24"/>
  <sheetViews>
    <sheetView zoomScale="70" zoomScaleNormal="70" workbookViewId="0">
      <selection activeCell="E6" sqref="E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1"/>
      <c r="F3" s="101"/>
      <c r="G3" s="101"/>
      <c r="H3" s="101"/>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04"/>
      <c r="R19" s="104"/>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4:35" ht="15" customHeight="1" x14ac:dyDescent="0.3"/>
    <row r="19" spans="4:35" ht="15" customHeight="1" x14ac:dyDescent="0.3"/>
    <row r="21" spans="4:35" ht="25.8" x14ac:dyDescent="0.5">
      <c r="D21" s="83" t="s">
        <v>43</v>
      </c>
      <c r="E21" s="84"/>
      <c r="F21" s="87" t="s">
        <v>44</v>
      </c>
      <c r="G21" s="88"/>
      <c r="H21" s="89"/>
    </row>
    <row r="22" spans="4:35" ht="33" customHeight="1" x14ac:dyDescent="0.3">
      <c r="D22" s="85"/>
      <c r="E22" s="86"/>
      <c r="F22" s="71" t="s">
        <v>40</v>
      </c>
      <c r="G22" s="71" t="s">
        <v>41</v>
      </c>
      <c r="H22" s="71" t="s">
        <v>42</v>
      </c>
    </row>
    <row r="23" spans="4:35" ht="24.75" customHeight="1" x14ac:dyDescent="0.5">
      <c r="D23" s="87" t="s">
        <v>40</v>
      </c>
      <c r="E23" s="89"/>
      <c r="F23" s="72">
        <v>38</v>
      </c>
      <c r="G23" s="71">
        <v>42</v>
      </c>
      <c r="H23" s="72">
        <f>F23+G23</f>
        <v>80</v>
      </c>
    </row>
    <row r="24" spans="4:35" ht="27" customHeight="1" x14ac:dyDescent="0.5">
      <c r="D24" s="87" t="s">
        <v>41</v>
      </c>
      <c r="E24" s="89"/>
      <c r="F24" s="71">
        <v>70</v>
      </c>
      <c r="G24" s="71">
        <v>150</v>
      </c>
      <c r="H24" s="71">
        <f>F24+G24</f>
        <v>220</v>
      </c>
      <c r="P24" s="82">
        <f>(38/300)/(80/300)</f>
        <v>0.47500000000000003</v>
      </c>
      <c r="Q24" s="82"/>
      <c r="R24" s="82"/>
      <c r="T24" s="90">
        <f>P24</f>
        <v>0.47500000000000003</v>
      </c>
      <c r="U24" s="90"/>
      <c r="V24" s="90"/>
    </row>
    <row r="25" spans="4:35" ht="33" customHeight="1" x14ac:dyDescent="0.5">
      <c r="D25" s="87" t="s">
        <v>42</v>
      </c>
      <c r="E25" s="89"/>
      <c r="F25" s="71">
        <f>F23+F24</f>
        <v>108</v>
      </c>
      <c r="G25" s="71">
        <f>G23+G24</f>
        <v>192</v>
      </c>
      <c r="H25" s="71">
        <f>H23+H24</f>
        <v>300</v>
      </c>
      <c r="P25" s="73"/>
      <c r="Q25" s="73"/>
      <c r="R25" s="73"/>
      <c r="T25" s="74"/>
      <c r="U25" s="74"/>
      <c r="V25" s="74"/>
    </row>
    <row r="26" spans="4:35" ht="15" customHeight="1" x14ac:dyDescent="0.3"/>
    <row r="27" spans="4:35" ht="15" customHeight="1" x14ac:dyDescent="0.3"/>
    <row r="28" spans="4:35" ht="29.4" x14ac:dyDescent="0.3">
      <c r="U28" s="90">
        <f>80/300</f>
        <v>0.26666666666666666</v>
      </c>
      <c r="V28" s="90"/>
      <c r="W28" s="90"/>
    </row>
    <row r="29" spans="4:35" ht="15" customHeight="1" x14ac:dyDescent="0.3">
      <c r="AG29" s="82">
        <f>(38/300)</f>
        <v>0.12666666666666668</v>
      </c>
      <c r="AH29" s="82"/>
      <c r="AI29" s="82"/>
    </row>
    <row r="30" spans="4:35" ht="15" customHeight="1" x14ac:dyDescent="0.3">
      <c r="AG30" s="82"/>
      <c r="AH30" s="82"/>
      <c r="AI30" s="82"/>
    </row>
    <row r="31" spans="4:35" ht="15" customHeight="1" x14ac:dyDescent="0.3">
      <c r="AG31" s="82"/>
      <c r="AH31" s="82"/>
      <c r="AI31" s="82"/>
    </row>
    <row r="34" spans="33:39" ht="15" customHeight="1" x14ac:dyDescent="0.3"/>
    <row r="35" spans="33:39" ht="15" customHeight="1" x14ac:dyDescent="0.3"/>
    <row r="37" spans="33:39" x14ac:dyDescent="0.3">
      <c r="AG37" s="82">
        <f>(42/300)</f>
        <v>0.14000000000000001</v>
      </c>
      <c r="AH37" s="82"/>
      <c r="AI37" s="82"/>
    </row>
    <row r="38" spans="33:39" x14ac:dyDescent="0.3">
      <c r="AG38" s="82"/>
      <c r="AH38" s="82"/>
      <c r="AI38" s="82"/>
    </row>
    <row r="39" spans="33:39" x14ac:dyDescent="0.3">
      <c r="AG39" s="82"/>
      <c r="AH39" s="82"/>
      <c r="AI39" s="82"/>
    </row>
    <row r="41" spans="33:39" ht="29.4" x14ac:dyDescent="0.3">
      <c r="AK41" s="81">
        <f>AG29+AG37+AG44+AG52</f>
        <v>1</v>
      </c>
      <c r="AL41" s="81"/>
      <c r="AM41" s="81"/>
    </row>
    <row r="44" spans="33:39" x14ac:dyDescent="0.3">
      <c r="AG44" s="82">
        <f>(70/300)</f>
        <v>0.23333333333333334</v>
      </c>
      <c r="AH44" s="82"/>
      <c r="AI44" s="82"/>
    </row>
    <row r="45" spans="33:39" x14ac:dyDescent="0.3">
      <c r="AG45" s="82"/>
      <c r="AH45" s="82"/>
      <c r="AI45" s="82"/>
    </row>
    <row r="46" spans="33:39" x14ac:dyDescent="0.3">
      <c r="AG46" s="82"/>
      <c r="AH46" s="82"/>
      <c r="AI46" s="82"/>
    </row>
    <row r="52" spans="21:35" x14ac:dyDescent="0.3">
      <c r="AG52" s="82">
        <f>(150/300)</f>
        <v>0.5</v>
      </c>
      <c r="AH52" s="82"/>
      <c r="AI52" s="82"/>
    </row>
    <row r="53" spans="21:35" x14ac:dyDescent="0.3">
      <c r="AG53" s="82"/>
      <c r="AH53" s="82"/>
      <c r="AI53" s="82"/>
    </row>
    <row r="54" spans="21:35" x14ac:dyDescent="0.3">
      <c r="AG54" s="82"/>
      <c r="AH54" s="82"/>
      <c r="AI54" s="82"/>
    </row>
    <row r="55" spans="21:35" ht="29.4" x14ac:dyDescent="0.3">
      <c r="U55" s="90">
        <f>220/300</f>
        <v>0.73333333333333328</v>
      </c>
      <c r="V55" s="90"/>
      <c r="W55" s="90"/>
    </row>
    <row r="56" spans="21:35" ht="29.4" x14ac:dyDescent="0.3">
      <c r="U56" s="91"/>
      <c r="V56" s="91"/>
      <c r="W56" s="91"/>
    </row>
    <row r="58" spans="21:35" ht="29.4" x14ac:dyDescent="0.3">
      <c r="U58" s="81">
        <f>U28+U55</f>
        <v>1</v>
      </c>
      <c r="V58" s="81"/>
      <c r="W58" s="81"/>
    </row>
  </sheetData>
  <mergeCells count="16">
    <mergeCell ref="AG52:AI54"/>
    <mergeCell ref="U55:W55"/>
    <mergeCell ref="U56:W56"/>
    <mergeCell ref="U58:W58"/>
    <mergeCell ref="D25:E25"/>
    <mergeCell ref="U28:W28"/>
    <mergeCell ref="AG29:AI31"/>
    <mergeCell ref="AG37:AI39"/>
    <mergeCell ref="AK41:AM41"/>
    <mergeCell ref="AG44:AI46"/>
    <mergeCell ref="D21:E22"/>
    <mergeCell ref="F21:H21"/>
    <mergeCell ref="D23:E23"/>
    <mergeCell ref="D24:E24"/>
    <mergeCell ref="P24:R24"/>
    <mergeCell ref="T24:V24"/>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P14:AM58"/>
  <sheetViews>
    <sheetView zoomScale="70" zoomScaleNormal="70" workbookViewId="0">
      <selection activeCell="X34" sqref="X34"/>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6:35" ht="15" customHeight="1" x14ac:dyDescent="0.3"/>
    <row r="19" spans="16:35" ht="15" customHeight="1" x14ac:dyDescent="0.3"/>
    <row r="21" spans="16:35" ht="26.25" customHeight="1" x14ac:dyDescent="0.3"/>
    <row r="22" spans="16:35" ht="33" customHeight="1" x14ac:dyDescent="0.3"/>
    <row r="23" spans="16:35" ht="24.75" customHeight="1" x14ac:dyDescent="0.3"/>
    <row r="24" spans="16:35" ht="27" customHeight="1" x14ac:dyDescent="0.3"/>
    <row r="25" spans="16:35" ht="33" customHeight="1" x14ac:dyDescent="0.3">
      <c r="P25" s="93" t="s">
        <v>45</v>
      </c>
      <c r="Q25" s="93"/>
      <c r="R25" s="93"/>
      <c r="S25" s="94">
        <f>_xlfn.POISSON.DIST(0,3,0)</f>
        <v>4.9787068367863944E-2</v>
      </c>
      <c r="T25" s="94"/>
      <c r="U25" s="74"/>
      <c r="V25" s="74"/>
    </row>
    <row r="26" spans="16:35" ht="15" customHeight="1" x14ac:dyDescent="0.3"/>
    <row r="27" spans="16:35" ht="15" customHeight="1" x14ac:dyDescent="0.3"/>
    <row r="28" spans="16:35" ht="29.4" x14ac:dyDescent="0.3">
      <c r="P28" s="93" t="s">
        <v>46</v>
      </c>
      <c r="Q28" s="93"/>
      <c r="R28" s="93"/>
      <c r="S28" s="94">
        <f>_xlfn.POISSON.DIST(1,3,0)</f>
        <v>0.14936120510359185</v>
      </c>
      <c r="T28" s="94"/>
      <c r="V28" s="75"/>
      <c r="W28" s="75"/>
    </row>
    <row r="29" spans="16:35" ht="15" customHeight="1" x14ac:dyDescent="0.3">
      <c r="AG29" s="70"/>
      <c r="AH29" s="70"/>
      <c r="AI29" s="70"/>
    </row>
    <row r="30" spans="16:35" ht="15" customHeight="1" x14ac:dyDescent="0.3">
      <c r="AG30" s="70"/>
      <c r="AH30" s="70"/>
      <c r="AI30" s="70"/>
    </row>
    <row r="31" spans="16:35" ht="36.75" customHeight="1" x14ac:dyDescent="0.3">
      <c r="P31" s="93" t="s">
        <v>47</v>
      </c>
      <c r="Q31" s="93"/>
      <c r="R31" s="93"/>
      <c r="S31" s="95">
        <f>_xlfn.POISSON.DIST(2,3,0)</f>
        <v>0.22404180765538775</v>
      </c>
      <c r="T31" s="95"/>
      <c r="AG31" s="70"/>
      <c r="AH31" s="70"/>
      <c r="AI31" s="70"/>
    </row>
    <row r="34" spans="19:39" ht="33" customHeight="1" x14ac:dyDescent="0.3">
      <c r="S34" s="92">
        <f>S25+S28+S31</f>
        <v>0.42319008112684353</v>
      </c>
      <c r="T34" s="92"/>
    </row>
    <row r="35" spans="19:39" ht="15" customHeight="1" x14ac:dyDescent="0.3"/>
    <row r="37" spans="19:39" ht="15" customHeight="1" x14ac:dyDescent="0.3">
      <c r="AG37" s="70"/>
      <c r="AH37" s="70"/>
      <c r="AI37" s="70"/>
    </row>
    <row r="38" spans="19:39" ht="15" customHeight="1" x14ac:dyDescent="0.3">
      <c r="AG38" s="70"/>
      <c r="AH38" s="70"/>
      <c r="AI38" s="70"/>
    </row>
    <row r="39" spans="19:39" ht="15" customHeight="1" x14ac:dyDescent="0.3">
      <c r="AG39" s="70"/>
      <c r="AH39" s="70"/>
      <c r="AI39" s="70"/>
    </row>
    <row r="41" spans="19:39" ht="29.4" x14ac:dyDescent="0.3">
      <c r="AK41" s="75"/>
      <c r="AL41" s="75"/>
      <c r="AM41" s="75"/>
    </row>
    <row r="44" spans="19:39" ht="15" customHeight="1" x14ac:dyDescent="0.3">
      <c r="AG44" s="70"/>
      <c r="AH44" s="70"/>
      <c r="AI44" s="70"/>
    </row>
    <row r="45" spans="19:39" ht="15" customHeight="1" x14ac:dyDescent="0.3">
      <c r="AG45" s="70"/>
      <c r="AH45" s="70"/>
      <c r="AI45" s="70"/>
    </row>
    <row r="46" spans="19:39" ht="15" customHeight="1" x14ac:dyDescent="0.3">
      <c r="AG46" s="70"/>
      <c r="AH46" s="70"/>
      <c r="AI46" s="70"/>
    </row>
    <row r="52" spans="21:35" ht="15" customHeight="1" x14ac:dyDescent="0.3">
      <c r="AG52" s="70"/>
      <c r="AH52" s="70"/>
      <c r="AI52" s="70"/>
    </row>
    <row r="53" spans="21:35" ht="15" customHeight="1" x14ac:dyDescent="0.3">
      <c r="AG53" s="70"/>
      <c r="AH53" s="70"/>
      <c r="AI53" s="70"/>
    </row>
    <row r="54" spans="21:35" ht="15" customHeight="1" x14ac:dyDescent="0.3">
      <c r="AG54" s="70"/>
      <c r="AH54" s="70"/>
      <c r="AI54" s="70"/>
    </row>
    <row r="55" spans="21:35" ht="29.4" x14ac:dyDescent="0.3">
      <c r="U55" s="75"/>
      <c r="V55" s="75"/>
      <c r="W55" s="75"/>
    </row>
    <row r="56" spans="21:35" ht="29.4" x14ac:dyDescent="0.3">
      <c r="U56" s="75"/>
      <c r="V56" s="75"/>
      <c r="W56" s="75"/>
    </row>
    <row r="58" spans="21:35" ht="29.4" x14ac:dyDescent="0.3">
      <c r="U58" s="75"/>
      <c r="V58" s="75"/>
      <c r="W58" s="75"/>
    </row>
  </sheetData>
  <mergeCells count="7">
    <mergeCell ref="S34:T34"/>
    <mergeCell ref="P25:R25"/>
    <mergeCell ref="S25:T25"/>
    <mergeCell ref="P28:R28"/>
    <mergeCell ref="S28:T28"/>
    <mergeCell ref="P31:R31"/>
    <mergeCell ref="S31:T31"/>
  </mergeCells>
  <pageMargins left="0.7" right="0.7" top="0.75" bottom="0.75"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U14:AM58"/>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23:35" ht="15" customHeight="1" x14ac:dyDescent="0.3"/>
    <row r="19" spans="23:35" ht="15" customHeight="1" x14ac:dyDescent="0.3"/>
    <row r="21" spans="23:35" ht="26.25" customHeight="1" x14ac:dyDescent="0.3"/>
    <row r="22" spans="23:35" ht="33" customHeight="1" x14ac:dyDescent="0.3"/>
    <row r="23" spans="23:35" ht="24.75" customHeight="1" x14ac:dyDescent="0.3"/>
    <row r="24" spans="23:35" ht="27" customHeight="1" x14ac:dyDescent="0.3"/>
    <row r="25" spans="23:35" ht="33" customHeight="1" x14ac:dyDescent="0.3"/>
    <row r="26" spans="23:35" ht="15" customHeight="1" x14ac:dyDescent="0.3"/>
    <row r="27" spans="23:35" ht="15" customHeight="1" x14ac:dyDescent="0.3"/>
    <row r="28" spans="23:35" ht="29.4" x14ac:dyDescent="0.3">
      <c r="W28" s="75"/>
    </row>
    <row r="29" spans="23:35" ht="15" customHeight="1" x14ac:dyDescent="0.3">
      <c r="AG29" s="70"/>
      <c r="AH29" s="70"/>
      <c r="AI29" s="70"/>
    </row>
    <row r="30" spans="23:35" ht="15" customHeight="1" x14ac:dyDescent="0.3">
      <c r="AG30" s="70"/>
      <c r="AH30" s="70"/>
      <c r="AI30" s="70"/>
    </row>
    <row r="31" spans="23:35" ht="36.75" customHeight="1" x14ac:dyDescent="0.3">
      <c r="AG31" s="70"/>
      <c r="AH31" s="70"/>
      <c r="AI31" s="70"/>
    </row>
    <row r="34" spans="33:39" ht="33" customHeight="1" x14ac:dyDescent="0.3"/>
    <row r="35" spans="33:39" ht="15" customHeight="1" x14ac:dyDescent="0.3"/>
    <row r="37" spans="33:39" ht="15" customHeight="1" x14ac:dyDescent="0.3">
      <c r="AG37" s="70"/>
      <c r="AH37" s="70"/>
      <c r="AI37" s="70"/>
    </row>
    <row r="38" spans="33:39" ht="15" customHeight="1" x14ac:dyDescent="0.3">
      <c r="AG38" s="70"/>
      <c r="AH38" s="70"/>
      <c r="AI38" s="70"/>
    </row>
    <row r="39" spans="33:39" ht="15" customHeight="1" x14ac:dyDescent="0.3">
      <c r="AG39" s="70"/>
      <c r="AH39" s="70"/>
      <c r="AI39" s="70"/>
    </row>
    <row r="41" spans="33:39" ht="29.4" x14ac:dyDescent="0.3">
      <c r="AK41" s="75"/>
      <c r="AL41" s="75"/>
      <c r="AM41" s="75"/>
    </row>
    <row r="44" spans="33:39" ht="15" customHeight="1" x14ac:dyDescent="0.3">
      <c r="AG44" s="70"/>
      <c r="AH44" s="70"/>
      <c r="AI44" s="70"/>
    </row>
    <row r="45" spans="33:39" ht="15" customHeight="1" x14ac:dyDescent="0.3">
      <c r="AG45" s="70"/>
      <c r="AH45" s="70"/>
      <c r="AI45" s="70"/>
    </row>
    <row r="46" spans="33:39" ht="15" customHeight="1" x14ac:dyDescent="0.3">
      <c r="AG46" s="70"/>
      <c r="AH46" s="70"/>
      <c r="AI46" s="70"/>
    </row>
    <row r="52" spans="21:35" ht="15" customHeight="1" x14ac:dyDescent="0.3">
      <c r="AG52" s="70"/>
      <c r="AH52" s="70"/>
      <c r="AI52" s="70"/>
    </row>
    <row r="53" spans="21:35" ht="15" customHeight="1" x14ac:dyDescent="0.3">
      <c r="AG53" s="70"/>
      <c r="AH53" s="70"/>
      <c r="AI53" s="70"/>
    </row>
    <row r="54" spans="21:35" ht="15" customHeight="1" x14ac:dyDescent="0.3">
      <c r="AG54" s="70"/>
      <c r="AH54" s="70"/>
      <c r="AI54" s="70"/>
    </row>
    <row r="55" spans="21:35" ht="29.4" x14ac:dyDescent="0.3">
      <c r="U55" s="75"/>
      <c r="V55" s="75"/>
      <c r="W55" s="75"/>
    </row>
    <row r="56" spans="21:35" ht="29.4" x14ac:dyDescent="0.3">
      <c r="U56" s="75"/>
      <c r="V56" s="75"/>
      <c r="W56" s="75"/>
    </row>
    <row r="58" spans="21:35" ht="29.4" x14ac:dyDescent="0.3">
      <c r="U58" s="75"/>
      <c r="V58" s="75"/>
      <c r="W58" s="75"/>
    </row>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O13:V35"/>
  <sheetViews>
    <sheetView topLeftCell="A4" zoomScale="70" zoomScaleNormal="70" workbookViewId="0">
      <selection activeCell="O13" sqref="O13:Q15"/>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spans="15:17" x14ac:dyDescent="0.3">
      <c r="O13" s="92">
        <f>_xlfn.POISSON.DIST(5,3,0)</f>
        <v>0.10081881344492449</v>
      </c>
      <c r="P13" s="92"/>
      <c r="Q13" s="92"/>
    </row>
    <row r="14" spans="15:17" ht="14.4" customHeight="1" x14ac:dyDescent="0.3">
      <c r="O14" s="92"/>
      <c r="P14" s="92"/>
      <c r="Q14" s="92"/>
    </row>
    <row r="15" spans="15:17" ht="30" customHeight="1" x14ac:dyDescent="0.3">
      <c r="O15" s="92"/>
      <c r="P15" s="92"/>
      <c r="Q15" s="92"/>
    </row>
    <row r="18" spans="16:22" ht="29.25" customHeight="1" x14ac:dyDescent="0.3"/>
    <row r="19" spans="16:22" ht="15" customHeight="1" x14ac:dyDescent="0.3"/>
    <row r="20" spans="16:22" ht="15" customHeight="1" x14ac:dyDescent="0.3"/>
    <row r="21" spans="16:22" ht="29.25" customHeight="1" x14ac:dyDescent="0.3"/>
    <row r="22" spans="16:22" ht="33" customHeight="1" x14ac:dyDescent="0.3"/>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mergeCells count="1">
    <mergeCell ref="O13:Q15"/>
  </mergeCells>
  <pageMargins left="0.7" right="0.7" top="0.75" bottom="0.75" header="0.3" footer="0.3"/>
  <pageSetup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3: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30" customHeight="1" x14ac:dyDescent="0.3"/>
    <row r="18" spans="16:22" ht="29.25" customHeight="1" x14ac:dyDescent="0.3"/>
    <row r="19" spans="16:22" ht="15" customHeight="1" x14ac:dyDescent="0.3"/>
    <row r="20" spans="16:22" ht="15" customHeight="1" x14ac:dyDescent="0.3"/>
    <row r="21" spans="16:22" ht="29.25" customHeight="1" x14ac:dyDescent="0.3"/>
    <row r="22" spans="16:22" ht="33" customHeight="1" x14ac:dyDescent="0.3"/>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P13:V35"/>
  <sheetViews>
    <sheetView zoomScale="70" zoomScaleNormal="70" workbookViewId="0">
      <selection activeCell="X23" sqref="X23"/>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spans="20:22" x14ac:dyDescent="0.3">
      <c r="T13" s="96">
        <f>_xlfn.POISSON.DIST(0,2.5,0)</f>
        <v>8.20849986238988E-2</v>
      </c>
      <c r="U13" s="96"/>
      <c r="V13" s="96"/>
    </row>
    <row r="14" spans="20:22" ht="14.4" customHeight="1" x14ac:dyDescent="0.3">
      <c r="T14" s="96"/>
      <c r="U14" s="96"/>
      <c r="V14" s="96"/>
    </row>
    <row r="15" spans="20:22" ht="14.4" customHeight="1" x14ac:dyDescent="0.3">
      <c r="T15" s="96"/>
      <c r="U15" s="96"/>
      <c r="V15" s="96"/>
    </row>
    <row r="16" spans="20:22" x14ac:dyDescent="0.3">
      <c r="T16" s="96"/>
      <c r="U16" s="96"/>
      <c r="V16" s="96"/>
    </row>
    <row r="18" spans="16:22" ht="15" customHeight="1" x14ac:dyDescent="0.3"/>
    <row r="19" spans="16:22" ht="15" customHeight="1" x14ac:dyDescent="0.3"/>
    <row r="21" spans="16:22" ht="26.25" customHeight="1" x14ac:dyDescent="0.3">
      <c r="T21" s="96">
        <f>_xlfn.POISSON.DIST(1,2.5,0)</f>
        <v>0.20521249655974699</v>
      </c>
      <c r="U21" s="96"/>
      <c r="V21" s="96"/>
    </row>
    <row r="22" spans="16:22" ht="33" customHeight="1" x14ac:dyDescent="0.3">
      <c r="T22" s="96"/>
      <c r="U22" s="96"/>
      <c r="V22" s="96"/>
    </row>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mergeCells count="2">
    <mergeCell ref="T13:V16"/>
    <mergeCell ref="T21:V22"/>
  </mergeCells>
  <pageMargins left="0.7" right="0.7" top="0.75" bottom="0.75" header="0.3" footer="0.3"/>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FirstPage</vt:lpstr>
      <vt:lpstr>Content</vt:lpstr>
      <vt:lpstr>Problem 10 (2)</vt:lpstr>
      <vt:lpstr>Problem 71 (2)</vt:lpstr>
      <vt:lpstr>Problem CPD1 </vt:lpstr>
      <vt:lpstr>Problem PD1</vt:lpstr>
      <vt:lpstr>Problem CPD2 </vt:lpstr>
      <vt:lpstr>Problem PD2</vt:lpstr>
      <vt:lpstr>Problem CPD3 </vt:lpstr>
      <vt:lpstr>Problem PD3</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2019-03-13T23:12:11Z</cp:lastPrinted>
  <dcterms:created xsi:type="dcterms:W3CDTF">2012-09-15T18:37:09Z</dcterms:created>
  <dcterms:modified xsi:type="dcterms:W3CDTF">2021-09-16T04:47:40Z</dcterms:modified>
</cp:coreProperties>
</file>