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firstSheet="1" activeTab="5"/>
  </bookViews>
  <sheets>
    <sheet name="Example Profit &amp; Loss" sheetId="1" r:id="rId1"/>
    <sheet name="Detailed P&amp;L" sheetId="2" r:id="rId2"/>
    <sheet name="Summary P&amp;L" sheetId="3" r:id="rId3"/>
    <sheet name="Example Balance Sheet" sheetId="4" r:id="rId4"/>
    <sheet name="Balance Sheet" sheetId="5" r:id="rId5"/>
    <sheet name="Example Cashflow Statement" sheetId="6" r:id="rId6"/>
    <sheet name="Cashflow Statement" sheetId="7" r:id="rId7"/>
  </sheets>
  <definedNames>
    <definedName name="_Toc250359346" localSheetId="0">'Example Profit &amp; Loss'!$B$3</definedName>
  </definedNames>
  <calcPr fullCalcOnLoad="1"/>
</workbook>
</file>

<file path=xl/comments2.xml><?xml version="1.0" encoding="utf-8"?>
<comments xmlns="http://schemas.openxmlformats.org/spreadsheetml/2006/main">
  <authors>
    <author>OHallorK</author>
  </authors>
  <commentList>
    <comment ref="C5" authorId="0">
      <text>
        <r>
          <rPr>
            <sz val="12"/>
            <rFont val="Tahoma"/>
            <family val="2"/>
          </rPr>
          <t>Insert start month and year</t>
        </r>
        <r>
          <rPr>
            <sz val="8"/>
            <rFont val="Tahoma"/>
            <family val="2"/>
          </rPr>
          <t xml:space="preserve">
</t>
        </r>
      </text>
    </comment>
  </commentList>
</comments>
</file>

<file path=xl/comments3.xml><?xml version="1.0" encoding="utf-8"?>
<comments xmlns="http://schemas.openxmlformats.org/spreadsheetml/2006/main">
  <authors>
    <author>Jan</author>
    <author>OHallorK</author>
  </authors>
  <commentList>
    <comment ref="A2" authorId="0">
      <text>
        <r>
          <rPr>
            <b/>
            <sz val="9"/>
            <rFont val="Tahoma"/>
            <family val="2"/>
          </rPr>
          <t>Jan:</t>
        </r>
        <r>
          <rPr>
            <sz val="9"/>
            <rFont val="Tahoma"/>
            <family val="2"/>
          </rPr>
          <t xml:space="preserve">
I would suggest that an explanation is inserted on another sheet that provides the detail on what a profit and loss statement is, how often it should be prepared and what the different catergories of expenses are
You may like to consider inserting the case study Joes Motorbike Tyres profit and loss detail on a seperate sheet as an example for the use to follow.</t>
        </r>
      </text>
    </comment>
    <comment ref="C5" authorId="1">
      <text>
        <r>
          <rPr>
            <sz val="12"/>
            <rFont val="Tahoma"/>
            <family val="2"/>
          </rPr>
          <t>Insert start month and year</t>
        </r>
        <r>
          <rPr>
            <sz val="8"/>
            <rFont val="Tahoma"/>
            <family val="2"/>
          </rPr>
          <t xml:space="preserve">
</t>
        </r>
      </text>
    </comment>
  </commentList>
</comments>
</file>

<file path=xl/comments5.xml><?xml version="1.0" encoding="utf-8"?>
<comments xmlns="http://schemas.openxmlformats.org/spreadsheetml/2006/main">
  <authors>
    <author>Jan</author>
  </authors>
  <commentList>
    <comment ref="B9" authorId="0">
      <text>
        <r>
          <rPr>
            <sz val="9"/>
            <rFont val="Tahoma"/>
            <family val="2"/>
          </rPr>
          <t xml:space="preserve">Include cash in bank, petty cash etc.
</t>
        </r>
      </text>
    </comment>
    <comment ref="B11" authorId="0">
      <text>
        <r>
          <rPr>
            <sz val="9"/>
            <rFont val="Tahoma"/>
            <family val="2"/>
          </rPr>
          <t xml:space="preserve">These are expenses that are paid in advance
</t>
        </r>
      </text>
    </comment>
    <comment ref="B10" authorId="0">
      <text>
        <r>
          <rPr>
            <sz val="9"/>
            <rFont val="Tahoma"/>
            <family val="2"/>
          </rPr>
          <t xml:space="preserve">This is the outstanding monies owed by your customers - also called accounts receivable
</t>
        </r>
      </text>
    </comment>
    <comment ref="B18" authorId="0">
      <text>
        <r>
          <rPr>
            <sz val="9"/>
            <rFont val="Tahoma"/>
            <family val="2"/>
          </rPr>
          <t xml:space="preserve">Insert the value of stock on hand as at each date of the balance sheet statement
</t>
        </r>
      </text>
    </comment>
    <comment ref="B23" authorId="0">
      <text>
        <r>
          <rPr>
            <sz val="9"/>
            <rFont val="Tahoma"/>
            <family val="2"/>
          </rPr>
          <t xml:space="preserve">This can be money invested for a period less than twelve months
</t>
        </r>
      </text>
    </comment>
    <comment ref="B24" authorId="0">
      <text>
        <r>
          <rPr>
            <sz val="9"/>
            <rFont val="Tahoma"/>
            <family val="2"/>
          </rPr>
          <t xml:space="preserve">This would be any other assets that will be converted into cash within twelve months from the date of the statement
</t>
        </r>
      </text>
    </comment>
    <comment ref="A8" authorId="0">
      <text>
        <r>
          <rPr>
            <sz val="9"/>
            <rFont val="Tahoma"/>
            <family val="2"/>
          </rPr>
          <t>All assets owned by the business that will be/can be converted into cash within twelve months from the date of the statement</t>
        </r>
      </text>
    </comment>
    <comment ref="A27" authorId="0">
      <text>
        <r>
          <rPr>
            <sz val="9"/>
            <rFont val="Tahoma"/>
            <family val="2"/>
          </rPr>
          <t>These are assets that have a "life" of more than twelve months. It is possible that these assets will also be depreciated and this value will be shown as a negative amount against each fixed asset - for more information, you should seek the advice of your accountant or professional advisor</t>
        </r>
      </text>
    </comment>
    <comment ref="A41" authorId="0">
      <text>
        <r>
          <rPr>
            <sz val="9"/>
            <rFont val="Tahoma"/>
            <family val="2"/>
          </rPr>
          <t xml:space="preserve">These are all debts that are due in the next twelve months that have not yet been paid
</t>
        </r>
      </text>
    </comment>
    <comment ref="B44" authorId="0">
      <text>
        <r>
          <rPr>
            <sz val="9"/>
            <rFont val="Tahoma"/>
            <family val="2"/>
          </rPr>
          <t>This is monies owning to suppliers etc</t>
        </r>
      </text>
    </comment>
    <comment ref="B45" authorId="0">
      <text>
        <r>
          <rPr>
            <sz val="9"/>
            <rFont val="Tahoma"/>
            <family val="2"/>
          </rPr>
          <t>This is monies that are due from collection and payment of GST</t>
        </r>
      </text>
    </comment>
    <comment ref="B46" authorId="0">
      <text>
        <r>
          <rPr>
            <sz val="9"/>
            <rFont val="Tahoma"/>
            <family val="2"/>
          </rPr>
          <t xml:space="preserve">This is monies that have been collected to pay superannuation but not yet paid
</t>
        </r>
      </text>
    </comment>
    <comment ref="B47" authorId="0">
      <text>
        <r>
          <rPr>
            <sz val="9"/>
            <rFont val="Tahoma"/>
            <family val="2"/>
          </rPr>
          <t xml:space="preserve">This is the money that is collected from Wages and salaries but not yet paid to ATO
</t>
        </r>
      </text>
    </comment>
    <comment ref="B48" authorId="0">
      <text>
        <r>
          <rPr>
            <sz val="9"/>
            <rFont val="Tahoma"/>
            <family val="2"/>
          </rPr>
          <t xml:space="preserve">This is the monies that is collected from wages and salaries to cover any workcover insurance that has not yet been paid
</t>
        </r>
      </text>
    </comment>
    <comment ref="B49" authorId="0">
      <text>
        <r>
          <rPr>
            <sz val="9"/>
            <rFont val="Tahoma"/>
            <family val="2"/>
          </rPr>
          <t xml:space="preserve">Any portion of long term debt that is payable within the next twelve months from the date of the statement must be shown here
</t>
        </r>
      </text>
    </comment>
    <comment ref="A54" authorId="0">
      <text>
        <r>
          <rPr>
            <sz val="9"/>
            <rFont val="Tahoma"/>
            <family val="2"/>
          </rPr>
          <t xml:space="preserve">All loans that have a maturity date of more than twelve months are shown in this part of the balance sheet
</t>
        </r>
      </text>
    </comment>
    <comment ref="A63" authorId="0">
      <text>
        <r>
          <rPr>
            <sz val="9"/>
            <rFont val="Tahoma"/>
            <family val="2"/>
          </rPr>
          <t xml:space="preserve">Net Assets shows the balance of assets after all liabilities have been paid.  This amount should equal the total of shareholders funds
</t>
        </r>
      </text>
    </comment>
    <comment ref="A71" authorId="0">
      <text>
        <r>
          <rPr>
            <sz val="9"/>
            <rFont val="Tahoma"/>
            <family val="2"/>
          </rPr>
          <t xml:space="preserve">This shows how much the business owes the owner
</t>
        </r>
      </text>
    </comment>
    <comment ref="A74" authorId="0">
      <text>
        <r>
          <rPr>
            <sz val="9"/>
            <rFont val="Tahoma"/>
            <family val="2"/>
          </rPr>
          <t xml:space="preserve">These ratios assist in showing the financial health of the business refer to the Assessing Financial Health of Your Business on SBV website
</t>
        </r>
      </text>
    </comment>
    <comment ref="A76" authorId="0">
      <text>
        <r>
          <rPr>
            <sz val="9"/>
            <rFont val="Tahoma"/>
            <family val="2"/>
          </rPr>
          <t>Indicates if the business has enough cash assets to pay debts payble within the next twelve months</t>
        </r>
      </text>
    </comment>
    <comment ref="A77" authorId="0">
      <text>
        <r>
          <rPr>
            <sz val="9"/>
            <rFont val="Tahoma"/>
            <family val="2"/>
          </rPr>
          <t xml:space="preserve">Simialr to the current ratio, however removes the stock value to show "true liquid assets" that can be converted to cash quickly
</t>
        </r>
      </text>
    </comment>
    <comment ref="A78" authorId="0">
      <text>
        <r>
          <rPr>
            <sz val="9"/>
            <rFont val="Tahoma"/>
            <family val="2"/>
          </rPr>
          <t xml:space="preserve">Provides the dollar amount available in cash assets to pay out all debts due in the next twelve months
</t>
        </r>
      </text>
    </comment>
    <comment ref="A79" authorId="0">
      <text>
        <r>
          <rPr>
            <sz val="9"/>
            <rFont val="Tahoma"/>
            <family val="2"/>
          </rPr>
          <t xml:space="preserve">Show the portion of assets funded from debt
</t>
        </r>
      </text>
    </comment>
    <comment ref="A80" authorId="0">
      <text>
        <r>
          <rPr>
            <sz val="9"/>
            <rFont val="Tahoma"/>
            <family val="2"/>
          </rPr>
          <t xml:space="preserve">Shows the extent to which the business is reliant on debt financing versus equity to fund the assets of the business
</t>
        </r>
      </text>
    </comment>
  </commentList>
</comments>
</file>

<file path=xl/sharedStrings.xml><?xml version="1.0" encoding="utf-8"?>
<sst xmlns="http://schemas.openxmlformats.org/spreadsheetml/2006/main" count="290" uniqueCount="226">
  <si>
    <t>Month</t>
  </si>
  <si>
    <t>Income</t>
  </si>
  <si>
    <t>Sales</t>
  </si>
  <si>
    <t>Etc.</t>
  </si>
  <si>
    <t>Cost of Sales</t>
  </si>
  <si>
    <t>Total Cost of Sales</t>
  </si>
  <si>
    <t>Gross Profit</t>
  </si>
  <si>
    <t>Expenses</t>
  </si>
  <si>
    <t xml:space="preserve">General &amp; Administrative </t>
  </si>
  <si>
    <t>Credit card commission</t>
  </si>
  <si>
    <t>Consultant fees</t>
  </si>
  <si>
    <t>Office Supplies</t>
  </si>
  <si>
    <t>Total General &amp; Administrative</t>
  </si>
  <si>
    <t>Marketing &amp; Promotional</t>
  </si>
  <si>
    <t>Advertising</t>
  </si>
  <si>
    <t>Total Marketing &amp; Promotional</t>
  </si>
  <si>
    <t>Operating Expenses</t>
  </si>
  <si>
    <t>Newspapers &amp; magazines</t>
  </si>
  <si>
    <t>Equipment hire</t>
  </si>
  <si>
    <t>Total Operating Expenses</t>
  </si>
  <si>
    <t>Employment Expenses</t>
  </si>
  <si>
    <t>Superannuation</t>
  </si>
  <si>
    <t>Total Employment Expenses</t>
  </si>
  <si>
    <t>Occupancy Costs</t>
  </si>
  <si>
    <t>Property Insurance</t>
  </si>
  <si>
    <t>Rates</t>
  </si>
  <si>
    <t>Total Occupancy Costs</t>
  </si>
  <si>
    <t>Total Expenses</t>
  </si>
  <si>
    <t>Other Expenses</t>
  </si>
  <si>
    <t>Total Other Expenses</t>
  </si>
  <si>
    <t xml:space="preserve">Small Business Victoria: Information sheet </t>
  </si>
  <si>
    <t>▌Profit &amp; Loss Statement</t>
  </si>
  <si>
    <t>Sale of goods/services</t>
  </si>
  <si>
    <t>Bank charges</t>
  </si>
  <si>
    <t>License fees</t>
  </si>
  <si>
    <t>Business insurance</t>
  </si>
  <si>
    <t>Promotion - General</t>
  </si>
  <si>
    <t>Promotion - Other</t>
  </si>
  <si>
    <t>Recruitment costs</t>
  </si>
  <si>
    <t>Laundry/dry cleaning</t>
  </si>
  <si>
    <t>Cleaning &amp; cleaning products</t>
  </si>
  <si>
    <t>Sundry supplies</t>
  </si>
  <si>
    <t>Permanent</t>
  </si>
  <si>
    <t>Casual</t>
  </si>
  <si>
    <t>Telephones</t>
  </si>
  <si>
    <t>Rent</t>
  </si>
  <si>
    <t>Repair &amp; maintenance</t>
  </si>
  <si>
    <t>Waste removal</t>
  </si>
  <si>
    <t>Water</t>
  </si>
  <si>
    <r>
      <t xml:space="preserve">How to use it: </t>
    </r>
    <r>
      <rPr>
        <sz val="9"/>
        <color indexed="12"/>
        <rFont val="Arial"/>
        <family val="2"/>
      </rPr>
      <t>Give careful thought to the headings. Expand the sales income and expenses area if your business has distinct categories (e.g. a restaurant may have food sales and beverage sales listed separately and cost of sales for each also separated).</t>
    </r>
  </si>
  <si>
    <t>Total Sales</t>
  </si>
  <si>
    <t>Sales Discounts given</t>
  </si>
  <si>
    <t>Sales Commissions paid</t>
  </si>
  <si>
    <t>Less Discounts/Commissions</t>
  </si>
  <si>
    <t>Total Discounts/ Commissions</t>
  </si>
  <si>
    <t>Total Net Income</t>
  </si>
  <si>
    <t>Opening Stock</t>
  </si>
  <si>
    <t>Stock Purchased</t>
  </si>
  <si>
    <t>Less Closing Stock</t>
  </si>
  <si>
    <t>Motor Vehicle Expenses</t>
  </si>
  <si>
    <t>Fuel</t>
  </si>
  <si>
    <t>Vehicle service costs</t>
  </si>
  <si>
    <t>Insurance</t>
  </si>
  <si>
    <t>Registrations</t>
  </si>
  <si>
    <t>Website Expenses</t>
  </si>
  <si>
    <t>Domain name registration</t>
  </si>
  <si>
    <t>Hosting expenses</t>
  </si>
  <si>
    <t>etc</t>
  </si>
  <si>
    <t>Total Motor Vehicle Expenses</t>
  </si>
  <si>
    <t>Tyres &amp; other replacement costs</t>
  </si>
  <si>
    <t>Total Website Expenses</t>
  </si>
  <si>
    <t>Entertainment/Meals</t>
  </si>
  <si>
    <t>Travel/Accomodation</t>
  </si>
  <si>
    <t>Parking/Taxis/Tolls</t>
  </si>
  <si>
    <t>Electricity/Gas</t>
  </si>
  <si>
    <t>Sundry Income (e.g. Commission earned, frachise fees etc.)</t>
  </si>
  <si>
    <t>Salaries/Wages</t>
  </si>
  <si>
    <t>PAYE</t>
  </si>
  <si>
    <t>Other - Employee Benefits</t>
  </si>
  <si>
    <t>Total Casual Employment Expenses</t>
  </si>
  <si>
    <t>Workcover Insurance</t>
  </si>
  <si>
    <t>Total Perm. Employment Expenses</t>
  </si>
  <si>
    <t>Less Total Disc/Comm</t>
  </si>
  <si>
    <r>
      <t>▌</t>
    </r>
    <r>
      <rPr>
        <b/>
        <sz val="18"/>
        <rFont val="Arial"/>
        <family val="2"/>
      </rPr>
      <t>Balance Sheet</t>
    </r>
  </si>
  <si>
    <t>Prepare a balance sheet for the start of the business, six months later and then at the end of the first year. Draw the information from the Profit &amp; Loss Statement and the Cash Flow Statement. A Balance Sheet brings together the results from the Profit &amp; Loss Statement and the Cash Flow Statement. (Download it from the Financial Management section of the Business Victoria website at www.business.vic.gov.au.)</t>
  </si>
  <si>
    <r>
      <t xml:space="preserve">How to use it: </t>
    </r>
    <r>
      <rPr>
        <sz val="9"/>
        <rFont val="Arial Narrow"/>
        <family val="2"/>
      </rPr>
      <t>Fill in the figures below, expanding or reducing the assets, liabilities and shareholders equity areas.</t>
    </r>
  </si>
  <si>
    <t>Current Assets</t>
  </si>
  <si>
    <t>Cash on hand</t>
  </si>
  <si>
    <t>General</t>
  </si>
  <si>
    <t>Workcover</t>
  </si>
  <si>
    <t>Inventory</t>
  </si>
  <si>
    <t>Parts</t>
  </si>
  <si>
    <t>Total Inventory</t>
  </si>
  <si>
    <t>Total Current Assets</t>
  </si>
  <si>
    <t>Fixed Assets</t>
  </si>
  <si>
    <t>Leasehold</t>
  </si>
  <si>
    <t>Buildings &amp; improvements</t>
  </si>
  <si>
    <t>Furniture &amp; Fixtures</t>
  </si>
  <si>
    <t>Total Fixed Assets</t>
  </si>
  <si>
    <t>Total Assets</t>
  </si>
  <si>
    <t>Liabilities</t>
  </si>
  <si>
    <t>Current Liabilities</t>
  </si>
  <si>
    <t>GST collected</t>
  </si>
  <si>
    <t>PAYG Witholding Payable</t>
  </si>
  <si>
    <t>Total Current Liabilities</t>
  </si>
  <si>
    <t>Long Term Liabilities</t>
  </si>
  <si>
    <t>Total Long Term Liabilities</t>
  </si>
  <si>
    <t>Total Liabilities</t>
  </si>
  <si>
    <t>Net Assets</t>
  </si>
  <si>
    <t>Prepaid Expenses</t>
  </si>
  <si>
    <t>Total Prepaid expenses</t>
  </si>
  <si>
    <t>Debtors</t>
  </si>
  <si>
    <t>Short term Investments</t>
  </si>
  <si>
    <t>Other current assets</t>
  </si>
  <si>
    <t>Computer</t>
  </si>
  <si>
    <t>Store Fit Out</t>
  </si>
  <si>
    <t>Office Equipment</t>
  </si>
  <si>
    <t xml:space="preserve"> Assets</t>
  </si>
  <si>
    <t>Bank Overdraft</t>
  </si>
  <si>
    <t>Creditors</t>
  </si>
  <si>
    <t>Credit Card Debt</t>
  </si>
  <si>
    <t>Workcover Insurance Payable</t>
  </si>
  <si>
    <t>Current portion of long term debt</t>
  </si>
  <si>
    <t>Long term Loans</t>
  </si>
  <si>
    <t>Motor Vehicle Loan</t>
  </si>
  <si>
    <t>Equipment Finance</t>
  </si>
  <si>
    <t xml:space="preserve">Owners Funds </t>
  </si>
  <si>
    <t>Retained Earnings</t>
  </si>
  <si>
    <t>Current Year Profit</t>
  </si>
  <si>
    <t>This statement shows the financial position of the business "as at " a point in time</t>
  </si>
  <si>
    <t>Balance Sheet Ratios</t>
  </si>
  <si>
    <r>
      <t xml:space="preserve">Current Ratio </t>
    </r>
    <r>
      <rPr>
        <sz val="10"/>
        <rFont val="Arial"/>
        <family val="2"/>
      </rPr>
      <t>(Current Assets / Current Liabilities)</t>
    </r>
  </si>
  <si>
    <r>
      <rPr>
        <b/>
        <sz val="10"/>
        <rFont val="Arial"/>
        <family val="2"/>
      </rPr>
      <t xml:space="preserve">Quick Ratio </t>
    </r>
    <r>
      <rPr>
        <sz val="10"/>
        <rFont val="Arial"/>
        <family val="2"/>
      </rPr>
      <t>( Current Assets less inventory) / (Current Liabilities less bank overdraft)</t>
    </r>
  </si>
  <si>
    <r>
      <rPr>
        <b/>
        <sz val="10"/>
        <rFont val="Arial"/>
        <family val="2"/>
      </rPr>
      <t xml:space="preserve">Leverage Ratio </t>
    </r>
    <r>
      <rPr>
        <sz val="10"/>
        <rFont val="Arial"/>
        <family val="2"/>
      </rPr>
      <t>(Total Liabilities / Total Assets)</t>
    </r>
  </si>
  <si>
    <r>
      <rPr>
        <b/>
        <sz val="10"/>
        <rFont val="Arial"/>
        <family val="2"/>
      </rPr>
      <t>Debt to Equity Ratio</t>
    </r>
    <r>
      <rPr>
        <sz val="10"/>
        <rFont val="Arial"/>
        <family val="0"/>
      </rPr>
      <t xml:space="preserve">                                               (Total Liabilities / Total Shareholders Funds)</t>
    </r>
  </si>
  <si>
    <r>
      <rPr>
        <b/>
        <sz val="10"/>
        <rFont val="Arial"/>
        <family val="2"/>
      </rPr>
      <t>Working Capital Funds</t>
    </r>
    <r>
      <rPr>
        <sz val="10"/>
        <rFont val="Arial"/>
        <family val="2"/>
      </rPr>
      <t xml:space="preserve">                                           (Current Assets Less Current Liabilities)</t>
    </r>
  </si>
  <si>
    <t>Shareholders Funds ( Equity)</t>
  </si>
  <si>
    <t>Total Shareholders Funds (Equity)</t>
  </si>
  <si>
    <t>Start of Business</t>
  </si>
  <si>
    <t>Monthly Net Profit / (Loss)</t>
  </si>
  <si>
    <t>Profit and Loss Ratios</t>
  </si>
  <si>
    <r>
      <t xml:space="preserve">Gross Margin                                     </t>
    </r>
    <r>
      <rPr>
        <sz val="10"/>
        <rFont val="Arial"/>
        <family val="2"/>
      </rPr>
      <t>(Gross Profit / Net Income)</t>
    </r>
  </si>
  <si>
    <r>
      <rPr>
        <b/>
        <sz val="10"/>
        <rFont val="Arial"/>
        <family val="2"/>
      </rPr>
      <t xml:space="preserve">Net Margin  </t>
    </r>
    <r>
      <rPr>
        <sz val="10"/>
        <rFont val="Arial"/>
        <family val="2"/>
      </rPr>
      <t xml:space="preserve">                                   (Net Profit / Net Income)</t>
    </r>
  </si>
  <si>
    <r>
      <rPr>
        <b/>
        <sz val="10"/>
        <rFont val="Arial"/>
        <family val="2"/>
      </rPr>
      <t xml:space="preserve">Mark Up                                           </t>
    </r>
    <r>
      <rPr>
        <sz val="10"/>
        <rFont val="Arial"/>
        <family val="0"/>
      </rPr>
      <t xml:space="preserve"> ((Net Income Less Cost of Goods Sold) / (Cost of Goods Sold)) x 100</t>
    </r>
  </si>
  <si>
    <t>Less Total Cost of Gooods Sold</t>
  </si>
  <si>
    <t>Profit and loss statement</t>
  </si>
  <si>
    <r>
      <t>The profit and loss statement is a summary of a business’s income and expenses over a specific period.  It should be prepared at regular intervals (usually monthly and at financial year end) to show the results of operations for a given period.   Profit or loss is calculated in the following way:</t>
    </r>
    <r>
      <rPr>
        <sz val="10"/>
        <rFont val="Arial"/>
        <family val="2"/>
      </rPr>
      <t xml:space="preserve"> </t>
    </r>
  </si>
  <si>
    <t>Joe’s Motorbike Tyres</t>
  </si>
  <si>
    <t>Profit and Loss Statement</t>
  </si>
  <si>
    <t>As at end of Year One</t>
  </si>
  <si>
    <t>( 1,000 tyres @ $ 52 each)</t>
  </si>
  <si>
    <t xml:space="preserve">   Total Sales</t>
  </si>
  <si>
    <t>Cost of Goods Sold</t>
  </si>
  <si>
    <t xml:space="preserve"> $                -   </t>
  </si>
  <si>
    <t xml:space="preserve">Stock Purchases </t>
  </si>
  <si>
    <r>
      <t xml:space="preserve">   Total Cost of Goods Sold</t>
    </r>
    <r>
      <rPr>
        <sz val="11"/>
        <color indexed="8"/>
        <rFont val="Arial"/>
        <family val="2"/>
      </rPr>
      <t>(COGS)</t>
    </r>
  </si>
  <si>
    <t>( See note below)</t>
  </si>
  <si>
    <t xml:space="preserve">Expenses </t>
  </si>
  <si>
    <t>Bank Service Charges</t>
  </si>
  <si>
    <t>Payroll</t>
  </si>
  <si>
    <t>Professional Fees (Legal, Accounting)</t>
  </si>
  <si>
    <t>Utilities &amp; Telephone</t>
  </si>
  <si>
    <t>Other: Computer Software</t>
  </si>
  <si>
    <t xml:space="preserve"> Expenses total</t>
  </si>
  <si>
    <t>Net Profit before Tax</t>
  </si>
  <si>
    <r>
      <t>Note</t>
    </r>
    <r>
      <rPr>
        <u val="single"/>
        <sz val="11"/>
        <rFont val="Arial"/>
        <family val="2"/>
      </rPr>
      <t>; Cost of Goods Sold calculation:</t>
    </r>
  </si>
  <si>
    <t xml:space="preserve">Towards the end of the year, Joe manages to purchase 100 more tyres on credit from his supplier for an order in the new year.  This leaves him with $3,120 of stock on hand at the end of the year.  </t>
  </si>
  <si>
    <t>Joe’s Cost of Goods Calculation</t>
  </si>
  <si>
    <r>
      <t xml:space="preserve">Equals Stock available to sell                        </t>
    </r>
    <r>
      <rPr>
        <u val="single"/>
        <sz val="11"/>
        <rFont val="Arial"/>
        <family val="2"/>
      </rPr>
      <t>$34,320</t>
    </r>
    <r>
      <rPr>
        <sz val="11"/>
        <rFont val="Arial"/>
        <family val="2"/>
      </rPr>
      <t xml:space="preserve">  </t>
    </r>
  </si>
  <si>
    <r>
      <t xml:space="preserve">Where a business is a </t>
    </r>
    <r>
      <rPr>
        <b/>
        <sz val="11"/>
        <rFont val="Arial"/>
        <family val="2"/>
      </rPr>
      <t>service business</t>
    </r>
    <r>
      <rPr>
        <sz val="11"/>
        <rFont val="Arial"/>
        <family val="2"/>
      </rPr>
      <t>, that is, you are selling services not goods or products, then the profit and loss statement will generally not have a cost of goods sold calculation.  In some instances, where labour costs can be directly attributed to sales, then you may consider including these costs as a cost of goods (services) sold.</t>
    </r>
  </si>
  <si>
    <t>Opening Stock                                                        Nil</t>
  </si>
  <si>
    <t>Add Stock Purchased during the year           $34,320 (1100 tyres @ 31.20 each)</t>
  </si>
  <si>
    <t>Less Stock on hand at end of year                 $ 3,120 (100 tyres @ 31.20 each)</t>
  </si>
  <si>
    <r>
      <t xml:space="preserve">Cost of Goods Sold                                         </t>
    </r>
    <r>
      <rPr>
        <u val="single"/>
        <sz val="11"/>
        <rFont val="Arial"/>
        <family val="2"/>
      </rPr>
      <t>$31,200</t>
    </r>
  </si>
  <si>
    <t>Cash Flow Statement</t>
  </si>
  <si>
    <t>For the Year Ending</t>
  </si>
  <si>
    <t>Cash at Beginning of Year</t>
  </si>
  <si>
    <t>Cash receipts from customers</t>
  </si>
  <si>
    <t>Cash paid for</t>
  </si>
  <si>
    <t>Net Cash Flow from Operations</t>
  </si>
  <si>
    <t>Investing Activities</t>
  </si>
  <si>
    <t>Cash receipts from</t>
  </si>
  <si>
    <t>Sale of property and equipment</t>
  </si>
  <si>
    <t>Purchase of property and equipment</t>
  </si>
  <si>
    <t>Net Cash Flow from Investing Activities</t>
  </si>
  <si>
    <t>[42]</t>
  </si>
  <si>
    <t>Financing Activities</t>
  </si>
  <si>
    <t>Repayment of loans</t>
  </si>
  <si>
    <t>Dividends</t>
  </si>
  <si>
    <t>Net Cash Flow from Financing Activities</t>
  </si>
  <si>
    <t>Net Increase in Cash</t>
  </si>
  <si>
    <t>Cash at End of Year</t>
  </si>
  <si>
    <t>Cashflows from Operations</t>
  </si>
  <si>
    <t>Cash Sales</t>
  </si>
  <si>
    <t>Cash collected from customers (debtors)</t>
  </si>
  <si>
    <t>Inventory (stock)purchases</t>
  </si>
  <si>
    <t>Funding from Creditors</t>
  </si>
  <si>
    <t>Stock purchased, not yet paid</t>
  </si>
  <si>
    <t>Funding to Debtors</t>
  </si>
  <si>
    <t>Sales made not yet collected</t>
  </si>
  <si>
    <t>Matured Investments</t>
  </si>
  <si>
    <t>Purchase of investments</t>
  </si>
  <si>
    <t>Increase in short term debt</t>
  </si>
  <si>
    <t>Increase in long term debt</t>
  </si>
  <si>
    <t>Increase in equity (proceeds from owners)</t>
  </si>
  <si>
    <t>(enter negative amounts)</t>
  </si>
  <si>
    <t>(enter positive amounts)</t>
  </si>
  <si>
    <t>Balance Sheet</t>
  </si>
  <si>
    <t>Cash</t>
  </si>
  <si>
    <t>Stock</t>
  </si>
  <si>
    <t>Non-current Assets</t>
  </si>
  <si>
    <t>Total Non-current Assets</t>
  </si>
  <si>
    <t>TOTAL ASSETS</t>
  </si>
  <si>
    <t>Credit Card</t>
  </si>
  <si>
    <t>Non-current Liabilities</t>
  </si>
  <si>
    <t>Total Non-current Liabilities</t>
  </si>
  <si>
    <t>TOTAL LIABILITIES</t>
  </si>
  <si>
    <t>NET ASSETS</t>
  </si>
  <si>
    <t>Shareholders’ Equity</t>
  </si>
  <si>
    <t>Owners’ Funds</t>
  </si>
  <si>
    <t>TOTAL SHAREHOLDERS’ EQUITY</t>
  </si>
  <si>
    <t>Month Net Profit / (Loss)</t>
  </si>
  <si>
    <t>Total Year to Date Net Profit / (Loss)</t>
  </si>
  <si>
    <r>
      <rPr>
        <b/>
        <sz val="10"/>
        <rFont val="Arial"/>
        <family val="2"/>
      </rPr>
      <t>Break Even</t>
    </r>
    <r>
      <rPr>
        <sz val="10"/>
        <rFont val="Arial"/>
        <family val="2"/>
      </rPr>
      <t xml:space="preserve">                                        ( Expenses/                                                            ((1-(Cost of Goods Sold/ Net Income))</t>
    </r>
  </si>
  <si>
    <t>For the Period ended Year One</t>
  </si>
  <si>
    <t>Tyres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</si>
</sst>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 yy"/>
    <numFmt numFmtId="173" formatCode="&quot;$&quot;#,##0.00;[Red]&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0_-;\-* #,##0.0_-;_-* &quot;-&quot;??_-;_-@_-"/>
    <numFmt numFmtId="180" formatCode="_-&quot;$&quot;* #,##0.0_-;\-&quot;$&quot;* #,##0.0_-;_-&quot;$&quot;* &quot;-&quot;??_-;_-@_-"/>
    <numFmt numFmtId="181" formatCode="_-&quot;$&quot;* #,##0_-;\-&quot;$&quot;* #,##0_-;_-&quot;$&quot;* &quot;-&quot;??_-;_-@_-"/>
  </numFmts>
  <fonts count="84">
    <font>
      <sz val="10"/>
      <name val="Arial"/>
      <family val="0"/>
    </font>
    <font>
      <b/>
      <sz val="11"/>
      <color indexed="9"/>
      <name val="Verdana"/>
      <family val="2"/>
    </font>
    <font>
      <sz val="10"/>
      <color indexed="9"/>
      <name val="Verdana"/>
      <family val="2"/>
    </font>
    <font>
      <b/>
      <sz val="10"/>
      <color indexed="9"/>
      <name val="Verdana"/>
      <family val="2"/>
    </font>
    <font>
      <b/>
      <sz val="11"/>
      <name val="Verdana"/>
      <family val="2"/>
    </font>
    <font>
      <sz val="10"/>
      <name val="Verdana"/>
      <family val="2"/>
    </font>
    <font>
      <sz val="11"/>
      <name val="Verdana"/>
      <family val="2"/>
    </font>
    <font>
      <b/>
      <sz val="10"/>
      <name val="Verdana"/>
      <family val="2"/>
    </font>
    <font>
      <sz val="12"/>
      <name val="Tahoma"/>
      <family val="2"/>
    </font>
    <font>
      <sz val="8"/>
      <name val="Tahoma"/>
      <family val="2"/>
    </font>
    <font>
      <sz val="8"/>
      <name val="Arial"/>
      <family val="2"/>
    </font>
    <font>
      <b/>
      <sz val="18"/>
      <name val="Lucida Sans Unicode"/>
      <family val="2"/>
    </font>
    <font>
      <b/>
      <sz val="9"/>
      <color indexed="12"/>
      <name val="Arial"/>
      <family val="2"/>
    </font>
    <font>
      <sz val="9"/>
      <color indexed="12"/>
      <name val="Arial"/>
      <family val="2"/>
    </font>
    <font>
      <sz val="10"/>
      <color indexed="12"/>
      <name val="Arial"/>
      <family val="2"/>
    </font>
    <font>
      <sz val="9"/>
      <name val="Tahoma"/>
      <family val="2"/>
    </font>
    <font>
      <b/>
      <sz val="9"/>
      <name val="Tahoma"/>
      <family val="2"/>
    </font>
    <font>
      <b/>
      <sz val="18"/>
      <name val="Arial"/>
      <family val="2"/>
    </font>
    <font>
      <b/>
      <sz val="9"/>
      <name val="Arial Narrow"/>
      <family val="2"/>
    </font>
    <font>
      <sz val="9"/>
      <name val="Arial Narrow"/>
      <family val="2"/>
    </font>
    <font>
      <b/>
      <sz val="14"/>
      <color indexed="9"/>
      <name val="Verdana"/>
      <family val="2"/>
    </font>
    <font>
      <b/>
      <sz val="12"/>
      <name val="Verdana"/>
      <family val="2"/>
    </font>
    <font>
      <sz val="12"/>
      <name val="Verdana"/>
      <family val="2"/>
    </font>
    <font>
      <b/>
      <sz val="10"/>
      <name val="Arial"/>
      <family val="2"/>
    </font>
    <font>
      <b/>
      <sz val="10"/>
      <color indexed="10"/>
      <name val="Times New Roman"/>
      <family val="1"/>
    </font>
    <font>
      <b/>
      <sz val="14"/>
      <name val="Arial"/>
      <family val="2"/>
    </font>
    <font>
      <sz val="11"/>
      <name val="Arial"/>
      <family val="2"/>
    </font>
    <font>
      <sz val="11"/>
      <name val="Calibri"/>
      <family val="2"/>
    </font>
    <font>
      <b/>
      <sz val="12"/>
      <name val="Arial"/>
      <family val="2"/>
    </font>
    <font>
      <b/>
      <sz val="11"/>
      <name val="Arial"/>
      <family val="2"/>
    </font>
    <font>
      <b/>
      <sz val="11"/>
      <color indexed="8"/>
      <name val="Arial"/>
      <family val="2"/>
    </font>
    <font>
      <sz val="11"/>
      <color indexed="8"/>
      <name val="Arial"/>
      <family val="2"/>
    </font>
    <font>
      <b/>
      <u val="single"/>
      <sz val="11"/>
      <name val="Arial"/>
      <family val="2"/>
    </font>
    <font>
      <u val="single"/>
      <sz val="11"/>
      <name val="Arial"/>
      <family val="2"/>
    </font>
    <font>
      <sz val="10"/>
      <color indexed="8"/>
      <name val="Arial"/>
      <family val="2"/>
    </font>
    <font>
      <sz val="11"/>
      <color indexed="8"/>
      <name val="Calibri"/>
      <family val="2"/>
    </font>
    <font>
      <b/>
      <sz val="12"/>
      <color indexed="9"/>
      <name val="Arial"/>
      <family val="2"/>
    </font>
    <font>
      <sz val="12"/>
      <color indexed="9"/>
      <name val="Arial"/>
      <family val="2"/>
    </font>
    <font>
      <sz val="12"/>
      <name val="Arial"/>
      <family val="2"/>
    </font>
    <font>
      <sz val="10"/>
      <color indexed="9"/>
      <name val="Arial"/>
      <family val="2"/>
    </font>
    <font>
      <b/>
      <sz val="16"/>
      <color indexed="8"/>
      <name val="Arial"/>
      <family val="2"/>
    </font>
    <font>
      <b/>
      <sz val="12"/>
      <color indexed="8"/>
      <name val="Arial"/>
      <family val="2"/>
    </font>
    <font>
      <u val="single"/>
      <sz val="11"/>
      <name val="Verdana"/>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2"/>
      <color indexed="8"/>
      <name val="Calibri"/>
      <family val="2"/>
    </font>
    <font>
      <sz val="10"/>
      <color indexed="8"/>
      <name val="Calibri"/>
      <family val="2"/>
    </font>
    <font>
      <sz val="14.5"/>
      <color indexed="9"/>
      <name val="Calibri"/>
      <family val="2"/>
    </font>
    <font>
      <b/>
      <u val="single"/>
      <sz val="11"/>
      <color indexed="49"/>
      <name val="Calibri"/>
      <family val="2"/>
    </font>
    <font>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5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23"/>
      </left>
      <right style="dotted">
        <color indexed="23"/>
      </right>
      <top style="thin"/>
      <bottom style="thin"/>
    </border>
    <border>
      <left>
        <color indexed="63"/>
      </left>
      <right style="thin"/>
      <top style="thin"/>
      <bottom style="thin"/>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right>
        <color indexed="63"/>
      </right>
      <top style="thin">
        <color indexed="23"/>
      </top>
      <bottom style="thin">
        <color indexed="23"/>
      </bottom>
    </border>
    <border>
      <left>
        <color indexed="63"/>
      </left>
      <right>
        <color indexed="63"/>
      </right>
      <top style="thin">
        <color indexed="23"/>
      </top>
      <bottom style="thin">
        <color indexed="23"/>
      </bottom>
    </border>
    <border>
      <left style="dotted">
        <color indexed="23"/>
      </left>
      <right style="dotted">
        <color indexed="23"/>
      </right>
      <top style="thin">
        <color indexed="23"/>
      </top>
      <bottom style="thin">
        <color indexed="23"/>
      </bottom>
    </border>
    <border>
      <left style="dotted">
        <color indexed="23"/>
      </left>
      <right style="thin"/>
      <top style="thin">
        <color indexed="23"/>
      </top>
      <bottom style="thin">
        <color indexed="23"/>
      </bottom>
    </border>
    <border>
      <left style="thin"/>
      <right>
        <color indexed="63"/>
      </right>
      <top style="thin">
        <color indexed="23"/>
      </top>
      <bottom>
        <color indexed="63"/>
      </bottom>
    </border>
    <border>
      <left>
        <color indexed="63"/>
      </left>
      <right>
        <color indexed="63"/>
      </right>
      <top style="thin">
        <color indexed="23"/>
      </top>
      <bottom>
        <color indexed="63"/>
      </bottom>
    </border>
    <border>
      <left style="dotted">
        <color indexed="23"/>
      </left>
      <right style="dotted">
        <color indexed="23"/>
      </right>
      <top>
        <color indexed="63"/>
      </top>
      <bottom style="thin"/>
    </border>
    <border>
      <left style="dotted">
        <color indexed="2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dotted">
        <color indexed="23"/>
      </left>
      <right>
        <color indexed="63"/>
      </right>
      <top>
        <color indexed="63"/>
      </top>
      <bottom style="thin"/>
    </border>
    <border>
      <left style="dotted">
        <color indexed="23"/>
      </left>
      <right style="dotted">
        <color indexed="23"/>
      </right>
      <top>
        <color indexed="63"/>
      </top>
      <bottom style="thin">
        <color indexed="23"/>
      </bottom>
    </border>
    <border>
      <left style="dotted">
        <color indexed="23"/>
      </left>
      <right style="thin"/>
      <top style="thin"/>
      <bottom style="thin"/>
    </border>
    <border>
      <left>
        <color indexed="63"/>
      </left>
      <right style="dotted">
        <color indexed="23"/>
      </right>
      <top style="thin">
        <color indexed="23"/>
      </top>
      <bottom style="thin">
        <color indexed="23"/>
      </bottom>
    </border>
    <border>
      <left>
        <color indexed="63"/>
      </left>
      <right style="dotted">
        <color indexed="23"/>
      </right>
      <top style="thin">
        <color indexed="23"/>
      </top>
      <bottom style="thin"/>
    </border>
    <border>
      <left>
        <color indexed="63"/>
      </left>
      <right style="dotted">
        <color indexed="23"/>
      </right>
      <top style="thin">
        <color indexed="2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dotted">
        <color indexed="23"/>
      </left>
      <right style="dotted">
        <color indexed="23"/>
      </right>
      <top>
        <color indexed="63"/>
      </top>
      <bottom>
        <color indexed="63"/>
      </bottom>
    </border>
    <border>
      <left style="dotted">
        <color indexed="23"/>
      </left>
      <right style="thin"/>
      <top>
        <color indexed="63"/>
      </top>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dotted">
        <color indexed="23"/>
      </left>
      <right style="dotted">
        <color indexed="23"/>
      </right>
      <top style="thin">
        <color indexed="23"/>
      </top>
      <bottom>
        <color indexed="63"/>
      </bottom>
    </border>
    <border>
      <left style="dotted">
        <color indexed="23"/>
      </left>
      <right style="thin"/>
      <top style="thin">
        <color indexed="23"/>
      </top>
      <bottom>
        <color indexed="63"/>
      </bottom>
    </border>
    <border>
      <left>
        <color indexed="63"/>
      </left>
      <right style="dotted">
        <color indexed="23"/>
      </right>
      <top>
        <color indexed="63"/>
      </top>
      <bottom style="thin">
        <color indexed="23"/>
      </bottom>
    </border>
    <border>
      <left style="dotted">
        <color indexed="23"/>
      </left>
      <right style="thin"/>
      <top>
        <color indexed="63"/>
      </top>
      <bottom style="thin">
        <color indexed="23"/>
      </bottom>
    </border>
    <border>
      <left>
        <color indexed="63"/>
      </left>
      <right style="dotted">
        <color indexed="23"/>
      </right>
      <top style="thin"/>
      <bottom>
        <color indexed="63"/>
      </bottom>
    </border>
    <border>
      <left>
        <color indexed="63"/>
      </left>
      <right style="dotted">
        <color indexed="23"/>
      </right>
      <top>
        <color indexed="63"/>
      </top>
      <bottom>
        <color indexed="63"/>
      </bottom>
    </border>
    <border>
      <left>
        <color indexed="63"/>
      </left>
      <right style="thin"/>
      <top style="thin">
        <color indexed="23"/>
      </top>
      <bottom style="thin"/>
    </border>
    <border>
      <left>
        <color indexed="63"/>
      </left>
      <right>
        <color indexed="63"/>
      </right>
      <top style="medium"/>
      <bottom style="medium"/>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color indexed="63"/>
      </left>
      <right>
        <color indexed="63"/>
      </right>
      <top>
        <color indexed="63"/>
      </top>
      <bottom style="medium">
        <color indexed="48"/>
      </bottom>
    </border>
    <border>
      <left>
        <color indexed="63"/>
      </left>
      <right style="medium">
        <color indexed="48"/>
      </right>
      <top>
        <color indexed="63"/>
      </top>
      <bottom style="medium">
        <color indexed="48"/>
      </bottom>
    </border>
    <border>
      <left style="thin">
        <color indexed="55"/>
      </left>
      <right style="thin">
        <color indexed="55"/>
      </right>
      <top style="thin">
        <color indexed="55"/>
      </top>
      <bottom style="thin">
        <color indexed="55"/>
      </bottom>
    </border>
    <border>
      <left>
        <color indexed="63"/>
      </left>
      <right>
        <color indexed="63"/>
      </right>
      <top style="thin"/>
      <bottom style="double"/>
    </border>
    <border>
      <left>
        <color indexed="63"/>
      </left>
      <right style="medium">
        <color indexed="30"/>
      </right>
      <top>
        <color indexed="63"/>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style="medium"/>
    </border>
    <border>
      <left style="medium">
        <color indexed="48"/>
      </left>
      <right>
        <color indexed="63"/>
      </right>
      <top>
        <color indexed="63"/>
      </top>
      <bottom style="medium">
        <color indexed="48"/>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style="medium">
        <color indexed="48"/>
      </right>
      <top style="medium">
        <color indexed="48"/>
      </top>
      <bottom>
        <color indexed="63"/>
      </bottom>
    </border>
    <border>
      <left>
        <color indexed="63"/>
      </left>
      <right>
        <color indexed="63"/>
      </right>
      <top style="medium"/>
      <bottom>
        <color indexed="63"/>
      </bottom>
    </border>
    <border>
      <left>
        <color indexed="63"/>
      </left>
      <right style="dotted">
        <color indexed="23"/>
      </right>
      <top style="thin"/>
      <bottom style="thin"/>
    </border>
    <border>
      <left style="thin"/>
      <right>
        <color indexed="63"/>
      </right>
      <top>
        <color indexed="63"/>
      </top>
      <bottom style="mediu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color indexed="63"/>
      </right>
      <top>
        <color indexed="63"/>
      </top>
      <bottom style="medium">
        <color indexed="8"/>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98">
    <xf numFmtId="0" fontId="0" fillId="0" borderId="0" xfId="0" applyAlignment="1">
      <alignment/>
    </xf>
    <xf numFmtId="172" fontId="3" fillId="32" borderId="10" xfId="0" applyNumberFormat="1" applyFont="1" applyFill="1" applyBorder="1" applyAlignment="1" applyProtection="1">
      <alignment horizontal="center" wrapText="1"/>
      <protection locked="0"/>
    </xf>
    <xf numFmtId="172" fontId="3" fillId="32" borderId="10" xfId="0" applyNumberFormat="1" applyFont="1" applyFill="1" applyBorder="1" applyAlignment="1" applyProtection="1">
      <alignment horizontal="center" wrapText="1"/>
      <protection/>
    </xf>
    <xf numFmtId="172" fontId="3" fillId="32" borderId="11" xfId="0" applyNumberFormat="1" applyFont="1" applyFill="1" applyBorder="1" applyAlignment="1" applyProtection="1">
      <alignment horizontal="center" wrapText="1"/>
      <protection/>
    </xf>
    <xf numFmtId="0" fontId="6" fillId="0" borderId="12" xfId="0" applyFont="1" applyBorder="1" applyAlignment="1" applyProtection="1">
      <alignment/>
      <protection/>
    </xf>
    <xf numFmtId="0" fontId="4" fillId="0" borderId="13" xfId="0" applyFont="1" applyBorder="1" applyAlignment="1" applyProtection="1">
      <alignment/>
      <protection/>
    </xf>
    <xf numFmtId="1" fontId="5" fillId="0" borderId="13" xfId="0" applyNumberFormat="1" applyFont="1" applyBorder="1" applyAlignment="1" applyProtection="1">
      <alignment/>
      <protection/>
    </xf>
    <xf numFmtId="1" fontId="5" fillId="0" borderId="14" xfId="0" applyNumberFormat="1" applyFont="1" applyBorder="1" applyAlignment="1" applyProtection="1">
      <alignment/>
      <protection/>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3" fontId="5" fillId="0" borderId="17" xfId="0" applyNumberFormat="1" applyFont="1" applyBorder="1" applyAlignment="1" applyProtection="1">
      <alignment/>
      <protection locked="0"/>
    </xf>
    <xf numFmtId="3" fontId="5" fillId="0" borderId="18" xfId="0" applyNumberFormat="1" applyFont="1" applyBorder="1" applyAlignment="1" applyProtection="1">
      <alignment/>
      <protection locked="0"/>
    </xf>
    <xf numFmtId="0" fontId="6" fillId="0" borderId="19" xfId="0" applyFont="1" applyBorder="1" applyAlignment="1" applyProtection="1">
      <alignment/>
      <protection locked="0"/>
    </xf>
    <xf numFmtId="0" fontId="6" fillId="0" borderId="20" xfId="0" applyFont="1" applyBorder="1" applyAlignment="1" applyProtection="1">
      <alignment/>
      <protection locked="0"/>
    </xf>
    <xf numFmtId="3" fontId="5" fillId="0" borderId="21" xfId="0" applyNumberFormat="1" applyFont="1" applyBorder="1" applyAlignment="1" applyProtection="1">
      <alignment/>
      <protection locked="0"/>
    </xf>
    <xf numFmtId="3" fontId="5" fillId="0" borderId="22" xfId="0" applyNumberFormat="1" applyFont="1" applyBorder="1" applyAlignment="1" applyProtection="1">
      <alignment/>
      <protection locked="0"/>
    </xf>
    <xf numFmtId="0" fontId="6" fillId="0" borderId="23" xfId="0" applyFont="1" applyBorder="1" applyAlignment="1" applyProtection="1">
      <alignment/>
      <protection/>
    </xf>
    <xf numFmtId="0" fontId="4" fillId="0" borderId="24" xfId="0" applyFont="1" applyBorder="1" applyAlignment="1" applyProtection="1">
      <alignment/>
      <protection/>
    </xf>
    <xf numFmtId="3" fontId="7" fillId="0" borderId="0" xfId="0" applyNumberFormat="1" applyFont="1" applyBorder="1" applyAlignment="1" applyProtection="1">
      <alignment/>
      <protection/>
    </xf>
    <xf numFmtId="3" fontId="7" fillId="0" borderId="25" xfId="0" applyNumberFormat="1" applyFont="1" applyBorder="1" applyAlignment="1" applyProtection="1">
      <alignment/>
      <protection/>
    </xf>
    <xf numFmtId="0" fontId="6" fillId="0" borderId="26" xfId="0" applyFont="1" applyBorder="1" applyAlignment="1" applyProtection="1">
      <alignment/>
      <protection/>
    </xf>
    <xf numFmtId="0" fontId="6" fillId="0" borderId="0" xfId="0" applyFont="1" applyBorder="1" applyAlignment="1" applyProtection="1">
      <alignment/>
      <protection/>
    </xf>
    <xf numFmtId="1" fontId="5" fillId="0" borderId="0" xfId="0" applyNumberFormat="1" applyFont="1" applyBorder="1" applyAlignment="1" applyProtection="1">
      <alignment/>
      <protection/>
    </xf>
    <xf numFmtId="1" fontId="5" fillId="0" borderId="25"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25" xfId="0" applyNumberFormat="1" applyFont="1" applyBorder="1" applyAlignment="1" applyProtection="1">
      <alignment/>
      <protection/>
    </xf>
    <xf numFmtId="0" fontId="4" fillId="33" borderId="27" xfId="0" applyFont="1" applyFill="1" applyBorder="1" applyAlignment="1" applyProtection="1">
      <alignment/>
      <protection/>
    </xf>
    <xf numFmtId="0" fontId="6" fillId="33" borderId="28" xfId="0" applyFont="1" applyFill="1" applyBorder="1" applyAlignment="1" applyProtection="1">
      <alignment/>
      <protection/>
    </xf>
    <xf numFmtId="3" fontId="7" fillId="33" borderId="28" xfId="0" applyNumberFormat="1" applyFont="1" applyFill="1" applyBorder="1" applyAlignment="1" applyProtection="1">
      <alignment/>
      <protection/>
    </xf>
    <xf numFmtId="3" fontId="7" fillId="33" borderId="11" xfId="0" applyNumberFormat="1" applyFont="1" applyFill="1" applyBorder="1" applyAlignment="1" applyProtection="1">
      <alignment/>
      <protection/>
    </xf>
    <xf numFmtId="4" fontId="4" fillId="33" borderId="29" xfId="0" applyNumberFormat="1" applyFont="1" applyFill="1" applyBorder="1" applyAlignment="1" applyProtection="1">
      <alignment/>
      <protection/>
    </xf>
    <xf numFmtId="3" fontId="7" fillId="33" borderId="29" xfId="0" applyNumberFormat="1" applyFont="1" applyFill="1" applyBorder="1" applyAlignment="1" applyProtection="1">
      <alignment/>
      <protection/>
    </xf>
    <xf numFmtId="3" fontId="7" fillId="33" borderId="30" xfId="0" applyNumberFormat="1" applyFont="1" applyFill="1" applyBorder="1" applyAlignment="1" applyProtection="1">
      <alignment/>
      <protection/>
    </xf>
    <xf numFmtId="0" fontId="4" fillId="0" borderId="0" xfId="0" applyFont="1" applyBorder="1" applyAlignment="1" applyProtection="1">
      <alignment/>
      <protection/>
    </xf>
    <xf numFmtId="0" fontId="4" fillId="33" borderId="27" xfId="0" applyFont="1" applyFill="1" applyBorder="1" applyAlignment="1">
      <alignment/>
    </xf>
    <xf numFmtId="0" fontId="10" fillId="0" borderId="0" xfId="0" applyFont="1" applyAlignment="1" applyProtection="1">
      <alignment vertical="top"/>
      <protection locked="0"/>
    </xf>
    <xf numFmtId="0" fontId="0" fillId="0" borderId="0" xfId="0" applyAlignment="1" applyProtection="1">
      <alignment/>
      <protection locked="0"/>
    </xf>
    <xf numFmtId="0" fontId="11" fillId="0" borderId="0" xfId="0" applyFont="1" applyAlignment="1" applyProtection="1">
      <alignment vertical="top"/>
      <protection locked="0"/>
    </xf>
    <xf numFmtId="0" fontId="4" fillId="0" borderId="12" xfId="0" applyFont="1" applyBorder="1" applyAlignment="1" applyProtection="1">
      <alignment/>
      <protection/>
    </xf>
    <xf numFmtId="0" fontId="5" fillId="0" borderId="13" xfId="0" applyFont="1" applyBorder="1" applyAlignment="1">
      <alignment/>
    </xf>
    <xf numFmtId="0" fontId="5" fillId="0" borderId="14" xfId="0" applyFont="1" applyBorder="1" applyAlignment="1">
      <alignment/>
    </xf>
    <xf numFmtId="0" fontId="14" fillId="0" borderId="13" xfId="0" applyFont="1" applyBorder="1" applyAlignment="1" applyProtection="1">
      <alignment vertical="center" wrapText="1"/>
      <protection locked="0"/>
    </xf>
    <xf numFmtId="0" fontId="6" fillId="0" borderId="0" xfId="0" applyFont="1" applyBorder="1" applyAlignment="1" applyProtection="1">
      <alignment/>
      <protection locked="0"/>
    </xf>
    <xf numFmtId="3" fontId="5" fillId="0" borderId="0" xfId="0" applyNumberFormat="1" applyFont="1" applyBorder="1" applyAlignment="1" applyProtection="1">
      <alignment/>
      <protection locked="0"/>
    </xf>
    <xf numFmtId="0" fontId="4" fillId="0" borderId="23" xfId="0" applyFont="1" applyBorder="1" applyAlignment="1" applyProtection="1">
      <alignment/>
      <protection/>
    </xf>
    <xf numFmtId="3" fontId="4" fillId="0" borderId="21" xfId="0" applyNumberFormat="1" applyFont="1" applyBorder="1" applyAlignment="1" applyProtection="1">
      <alignment/>
      <protection locked="0"/>
    </xf>
    <xf numFmtId="3" fontId="6" fillId="0" borderId="17" xfId="0" applyNumberFormat="1" applyFont="1" applyBorder="1" applyAlignment="1" applyProtection="1">
      <alignment/>
      <protection locked="0"/>
    </xf>
    <xf numFmtId="3" fontId="5" fillId="0" borderId="31" xfId="0" applyNumberFormat="1" applyFont="1" applyBorder="1" applyAlignment="1" applyProtection="1">
      <alignment/>
      <protection locked="0"/>
    </xf>
    <xf numFmtId="3" fontId="5" fillId="0" borderId="32" xfId="0" applyNumberFormat="1" applyFont="1" applyBorder="1" applyAlignment="1" applyProtection="1">
      <alignment/>
      <protection locked="0"/>
    </xf>
    <xf numFmtId="17" fontId="1" fillId="32" borderId="10" xfId="0" applyNumberFormat="1" applyFont="1" applyFill="1" applyBorder="1" applyAlignment="1" applyProtection="1">
      <alignment horizontal="center" wrapText="1"/>
      <protection locked="0"/>
    </xf>
    <xf numFmtId="172" fontId="1" fillId="32" borderId="10" xfId="0" applyNumberFormat="1" applyFont="1" applyFill="1" applyBorder="1" applyAlignment="1" applyProtection="1">
      <alignment horizontal="center" wrapText="1"/>
      <protection/>
    </xf>
    <xf numFmtId="172" fontId="1" fillId="32" borderId="33" xfId="0" applyNumberFormat="1" applyFont="1" applyFill="1" applyBorder="1" applyAlignment="1" applyProtection="1">
      <alignment horizontal="center" wrapText="1"/>
      <protection/>
    </xf>
    <xf numFmtId="0" fontId="5" fillId="0" borderId="0" xfId="0" applyFont="1" applyAlignment="1" applyProtection="1">
      <alignment/>
      <protection/>
    </xf>
    <xf numFmtId="0" fontId="5" fillId="0" borderId="26" xfId="0" applyFont="1" applyBorder="1" applyAlignment="1" applyProtection="1">
      <alignment/>
      <protection/>
    </xf>
    <xf numFmtId="173" fontId="6" fillId="0" borderId="0" xfId="0" applyNumberFormat="1" applyFont="1" applyBorder="1" applyAlignment="1" applyProtection="1">
      <alignment/>
      <protection/>
    </xf>
    <xf numFmtId="0" fontId="6" fillId="0" borderId="25" xfId="0" applyFont="1" applyBorder="1" applyAlignment="1" applyProtection="1">
      <alignment/>
      <protection/>
    </xf>
    <xf numFmtId="3" fontId="6" fillId="0" borderId="18" xfId="0" applyNumberFormat="1" applyFont="1" applyBorder="1" applyAlignment="1" applyProtection="1">
      <alignment/>
      <protection locked="0"/>
    </xf>
    <xf numFmtId="0" fontId="5" fillId="0" borderId="0" xfId="0" applyFont="1" applyAlignment="1" applyProtection="1">
      <alignment/>
      <protection locked="0"/>
    </xf>
    <xf numFmtId="3" fontId="4" fillId="0" borderId="0" xfId="0" applyNumberFormat="1" applyFont="1" applyBorder="1" applyAlignment="1" applyProtection="1">
      <alignment/>
      <protection/>
    </xf>
    <xf numFmtId="3" fontId="4" fillId="0" borderId="25" xfId="0" applyNumberFormat="1" applyFont="1" applyBorder="1" applyAlignment="1" applyProtection="1">
      <alignment/>
      <protection/>
    </xf>
    <xf numFmtId="1" fontId="6" fillId="0" borderId="0" xfId="0" applyNumberFormat="1" applyFont="1" applyBorder="1" applyAlignment="1" applyProtection="1">
      <alignment/>
      <protection/>
    </xf>
    <xf numFmtId="1" fontId="6" fillId="0" borderId="25" xfId="0" applyNumberFormat="1" applyFont="1" applyBorder="1" applyAlignment="1" applyProtection="1">
      <alignment/>
      <protection/>
    </xf>
    <xf numFmtId="0" fontId="6" fillId="0" borderId="34" xfId="0" applyFont="1" applyBorder="1" applyAlignment="1" applyProtection="1">
      <alignment/>
      <protection locked="0"/>
    </xf>
    <xf numFmtId="0" fontId="6" fillId="0" borderId="35" xfId="0" applyFont="1" applyBorder="1" applyAlignment="1" applyProtection="1">
      <alignment/>
      <protection locked="0"/>
    </xf>
    <xf numFmtId="3" fontId="6" fillId="0" borderId="21" xfId="0" applyNumberFormat="1" applyFont="1" applyBorder="1" applyAlignment="1" applyProtection="1">
      <alignment/>
      <protection locked="0"/>
    </xf>
    <xf numFmtId="3" fontId="6" fillId="0" borderId="22" xfId="0" applyNumberFormat="1" applyFont="1" applyBorder="1" applyAlignment="1" applyProtection="1">
      <alignment/>
      <protection locked="0"/>
    </xf>
    <xf numFmtId="3" fontId="4" fillId="33" borderId="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0" fontId="6" fillId="0" borderId="36" xfId="0" applyFont="1" applyBorder="1" applyAlignment="1" applyProtection="1">
      <alignment/>
      <protection locked="0"/>
    </xf>
    <xf numFmtId="3" fontId="6" fillId="0" borderId="37" xfId="0" applyNumberFormat="1" applyFont="1" applyBorder="1" applyAlignment="1" applyProtection="1">
      <alignment/>
      <protection/>
    </xf>
    <xf numFmtId="3" fontId="6" fillId="0" borderId="38" xfId="0" applyNumberFormat="1" applyFont="1" applyBorder="1" applyAlignment="1" applyProtection="1">
      <alignment/>
      <protection/>
    </xf>
    <xf numFmtId="0" fontId="21" fillId="0" borderId="26" xfId="0" applyFont="1" applyBorder="1" applyAlignment="1" applyProtection="1">
      <alignment/>
      <protection/>
    </xf>
    <xf numFmtId="1" fontId="6" fillId="0" borderId="17" xfId="0" applyNumberFormat="1" applyFont="1" applyBorder="1" applyAlignment="1" applyProtection="1">
      <alignment/>
      <protection locked="0"/>
    </xf>
    <xf numFmtId="1" fontId="6" fillId="0" borderId="18" xfId="0" applyNumberFormat="1" applyFont="1" applyBorder="1" applyAlignment="1" applyProtection="1">
      <alignment/>
      <protection locked="0"/>
    </xf>
    <xf numFmtId="0" fontId="5" fillId="0" borderId="26" xfId="0" applyFont="1" applyBorder="1" applyAlignment="1">
      <alignment/>
    </xf>
    <xf numFmtId="0" fontId="6" fillId="0" borderId="0" xfId="0" applyFont="1" applyBorder="1" applyAlignment="1">
      <alignment/>
    </xf>
    <xf numFmtId="1" fontId="6" fillId="0" borderId="39" xfId="0" applyNumberFormat="1" applyFont="1" applyBorder="1" applyAlignment="1">
      <alignment/>
    </xf>
    <xf numFmtId="1" fontId="6" fillId="0" borderId="40" xfId="0" applyNumberFormat="1" applyFont="1" applyBorder="1" applyAlignment="1">
      <alignment/>
    </xf>
    <xf numFmtId="1" fontId="4" fillId="33" borderId="28" xfId="0" applyNumberFormat="1" applyFont="1" applyFill="1" applyBorder="1" applyAlignment="1">
      <alignment/>
    </xf>
    <xf numFmtId="1" fontId="4" fillId="33" borderId="11" xfId="0" applyNumberFormat="1" applyFont="1" applyFill="1" applyBorder="1" applyAlignment="1">
      <alignment/>
    </xf>
    <xf numFmtId="1" fontId="6" fillId="0" borderId="0" xfId="0" applyNumberFormat="1" applyFont="1" applyBorder="1" applyAlignment="1">
      <alignment/>
    </xf>
    <xf numFmtId="1" fontId="6" fillId="0" borderId="25" xfId="0" applyNumberFormat="1" applyFont="1" applyBorder="1" applyAlignment="1">
      <alignment/>
    </xf>
    <xf numFmtId="0" fontId="6" fillId="0" borderId="0" xfId="0" applyFont="1" applyAlignment="1" applyProtection="1">
      <alignment wrapText="1"/>
      <protection/>
    </xf>
    <xf numFmtId="0" fontId="6"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xf>
    <xf numFmtId="0" fontId="4" fillId="0" borderId="0" xfId="0" applyFont="1" applyBorder="1" applyAlignment="1" applyProtection="1">
      <alignment horizontal="left"/>
      <protection/>
    </xf>
    <xf numFmtId="3" fontId="6" fillId="0" borderId="41" xfId="0" applyNumberFormat="1" applyFont="1" applyBorder="1" applyAlignment="1" applyProtection="1">
      <alignment/>
      <protection locked="0"/>
    </xf>
    <xf numFmtId="3" fontId="6" fillId="0" borderId="42" xfId="0" applyNumberFormat="1" applyFont="1" applyBorder="1" applyAlignment="1" applyProtection="1">
      <alignment/>
      <protection locked="0"/>
    </xf>
    <xf numFmtId="3" fontId="4" fillId="0" borderId="24" xfId="0" applyNumberFormat="1" applyFont="1" applyBorder="1" applyAlignment="1" applyProtection="1">
      <alignment/>
      <protection/>
    </xf>
    <xf numFmtId="3" fontId="4" fillId="0" borderId="43" xfId="0" applyNumberFormat="1" applyFont="1" applyBorder="1" applyAlignment="1" applyProtection="1">
      <alignment/>
      <protection/>
    </xf>
    <xf numFmtId="0" fontId="21" fillId="33" borderId="44" xfId="0" applyFont="1" applyFill="1" applyBorder="1" applyAlignment="1" applyProtection="1">
      <alignment/>
      <protection/>
    </xf>
    <xf numFmtId="0" fontId="21" fillId="33" borderId="45" xfId="0" applyFont="1" applyFill="1" applyBorder="1" applyAlignment="1" applyProtection="1">
      <alignment/>
      <protection/>
    </xf>
    <xf numFmtId="0" fontId="4" fillId="33" borderId="45" xfId="0" applyFont="1" applyFill="1" applyBorder="1" applyAlignment="1" applyProtection="1">
      <alignment/>
      <protection/>
    </xf>
    <xf numFmtId="3" fontId="4" fillId="33" borderId="45"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6" fillId="0" borderId="48" xfId="0" applyNumberFormat="1" applyFont="1" applyBorder="1" applyAlignment="1" applyProtection="1">
      <alignment/>
      <protection locked="0"/>
    </xf>
    <xf numFmtId="3" fontId="6" fillId="0" borderId="49" xfId="0" applyNumberFormat="1" applyFont="1" applyBorder="1" applyAlignment="1" applyProtection="1">
      <alignment/>
      <protection locked="0"/>
    </xf>
    <xf numFmtId="3" fontId="4" fillId="33" borderId="24"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1" fontId="6" fillId="0" borderId="0" xfId="0" applyNumberFormat="1" applyFont="1" applyBorder="1" applyAlignment="1" applyProtection="1">
      <alignment/>
      <protection locked="0"/>
    </xf>
    <xf numFmtId="0" fontId="6" fillId="0" borderId="50" xfId="0" applyFont="1" applyBorder="1" applyAlignment="1" applyProtection="1">
      <alignment/>
      <protection locked="0"/>
    </xf>
    <xf numFmtId="1" fontId="6" fillId="0" borderId="32" xfId="0" applyNumberFormat="1" applyFont="1" applyBorder="1" applyAlignment="1" applyProtection="1">
      <alignment/>
      <protection locked="0"/>
    </xf>
    <xf numFmtId="1" fontId="6" fillId="0" borderId="51" xfId="0" applyNumberFormat="1" applyFont="1" applyBorder="1" applyAlignment="1" applyProtection="1">
      <alignment/>
      <protection locked="0"/>
    </xf>
    <xf numFmtId="0" fontId="6" fillId="0" borderId="13" xfId="0" applyFont="1" applyBorder="1" applyAlignment="1" applyProtection="1">
      <alignment/>
      <protection locked="0"/>
    </xf>
    <xf numFmtId="0" fontId="6" fillId="0" borderId="52" xfId="0" applyFont="1" applyBorder="1" applyAlignment="1" applyProtection="1">
      <alignment/>
      <protection locked="0"/>
    </xf>
    <xf numFmtId="0" fontId="6" fillId="0" borderId="53" xfId="0" applyFont="1" applyBorder="1" applyAlignment="1" applyProtection="1">
      <alignment/>
      <protection locked="0"/>
    </xf>
    <xf numFmtId="1" fontId="6" fillId="0" borderId="54" xfId="0" applyNumberFormat="1" applyFont="1" applyBorder="1" applyAlignment="1" applyProtection="1">
      <alignment/>
      <protection locked="0"/>
    </xf>
    <xf numFmtId="3" fontId="4" fillId="33" borderId="28" xfId="0" applyNumberFormat="1" applyFont="1" applyFill="1" applyBorder="1" applyAlignment="1" applyProtection="1">
      <alignment/>
      <protection/>
    </xf>
    <xf numFmtId="3" fontId="4" fillId="33" borderId="11" xfId="0" applyNumberFormat="1" applyFont="1" applyFill="1" applyBorder="1" applyAlignment="1" applyProtection="1">
      <alignment/>
      <protection/>
    </xf>
    <xf numFmtId="0" fontId="21" fillId="33" borderId="27" xfId="0" applyFont="1" applyFill="1" applyBorder="1" applyAlignment="1" applyProtection="1">
      <alignment/>
      <protection/>
    </xf>
    <xf numFmtId="0" fontId="21" fillId="33" borderId="28" xfId="0" applyFont="1" applyFill="1" applyBorder="1" applyAlignment="1" applyProtection="1">
      <alignment/>
      <protection/>
    </xf>
    <xf numFmtId="0" fontId="4" fillId="33" borderId="28" xfId="0" applyFont="1" applyFill="1" applyBorder="1" applyAlignment="1" applyProtection="1">
      <alignment/>
      <protection/>
    </xf>
    <xf numFmtId="0" fontId="5" fillId="0" borderId="24" xfId="0" applyFont="1" applyBorder="1" applyAlignment="1" applyProtection="1">
      <alignment/>
      <protection/>
    </xf>
    <xf numFmtId="0" fontId="6" fillId="0" borderId="24" xfId="0" applyFont="1" applyBorder="1" applyAlignment="1" applyProtection="1">
      <alignment wrapText="1"/>
      <protection/>
    </xf>
    <xf numFmtId="0" fontId="6" fillId="0" borderId="24" xfId="0" applyFont="1" applyBorder="1" applyAlignment="1" applyProtection="1">
      <alignment/>
      <protection/>
    </xf>
    <xf numFmtId="0" fontId="6" fillId="0" borderId="43" xfId="0" applyFont="1" applyBorder="1" applyAlignment="1" applyProtection="1">
      <alignment/>
      <protection/>
    </xf>
    <xf numFmtId="0" fontId="0" fillId="0" borderId="54" xfId="0" applyBorder="1" applyAlignment="1">
      <alignment/>
    </xf>
    <xf numFmtId="3" fontId="0" fillId="0" borderId="0" xfId="0" applyNumberFormat="1" applyAlignment="1">
      <alignment/>
    </xf>
    <xf numFmtId="3" fontId="6" fillId="0" borderId="32" xfId="0" applyNumberFormat="1" applyFont="1" applyBorder="1" applyAlignment="1" applyProtection="1">
      <alignment/>
      <protection locked="0"/>
    </xf>
    <xf numFmtId="3" fontId="6" fillId="0" borderId="51" xfId="0" applyNumberFormat="1" applyFont="1" applyBorder="1" applyAlignment="1" applyProtection="1">
      <alignment/>
      <protection locked="0"/>
    </xf>
    <xf numFmtId="3" fontId="7" fillId="33" borderId="37" xfId="0" applyNumberFormat="1" applyFont="1" applyFill="1" applyBorder="1" applyAlignment="1" applyProtection="1">
      <alignment/>
      <protection/>
    </xf>
    <xf numFmtId="0" fontId="23" fillId="0" borderId="0" xfId="0" applyFont="1" applyAlignment="1" applyProtection="1">
      <alignment wrapText="1"/>
      <protection locked="0"/>
    </xf>
    <xf numFmtId="0" fontId="24" fillId="0" borderId="0" xfId="0" applyFont="1" applyAlignment="1">
      <alignment horizontal="justify"/>
    </xf>
    <xf numFmtId="0" fontId="25" fillId="0" borderId="0" xfId="0" applyFont="1" applyAlignment="1">
      <alignment/>
    </xf>
    <xf numFmtId="0" fontId="30" fillId="0" borderId="0" xfId="0" applyFont="1" applyAlignment="1">
      <alignment/>
    </xf>
    <xf numFmtId="0" fontId="31" fillId="0" borderId="0" xfId="0" applyFont="1" applyAlignment="1">
      <alignment/>
    </xf>
    <xf numFmtId="165" fontId="31" fillId="0" borderId="0" xfId="0" applyNumberFormat="1" applyFont="1" applyAlignment="1">
      <alignment horizontal="right"/>
    </xf>
    <xf numFmtId="165" fontId="31" fillId="0" borderId="55" xfId="0" applyNumberFormat="1" applyFont="1" applyBorder="1" applyAlignment="1">
      <alignment horizontal="right"/>
    </xf>
    <xf numFmtId="0" fontId="31" fillId="0" borderId="0" xfId="0" applyFont="1" applyAlignment="1">
      <alignment horizontal="right" vertical="top" wrapText="1"/>
    </xf>
    <xf numFmtId="0" fontId="31" fillId="0" borderId="0" xfId="0" applyFont="1" applyAlignment="1">
      <alignment horizontal="right"/>
    </xf>
    <xf numFmtId="0" fontId="30" fillId="0" borderId="56" xfId="0" applyFont="1" applyBorder="1" applyAlignment="1">
      <alignment/>
    </xf>
    <xf numFmtId="0" fontId="31" fillId="0" borderId="57" xfId="0" applyFont="1" applyBorder="1" applyAlignment="1">
      <alignment vertical="top" wrapText="1"/>
    </xf>
    <xf numFmtId="0" fontId="31" fillId="0" borderId="56" xfId="0" applyFont="1" applyBorder="1" applyAlignment="1">
      <alignment/>
    </xf>
    <xf numFmtId="0" fontId="31" fillId="0" borderId="57" xfId="0" applyFont="1" applyBorder="1" applyAlignment="1">
      <alignment horizontal="right" vertical="top" wrapText="1"/>
    </xf>
    <xf numFmtId="165" fontId="31" fillId="0" borderId="58" xfId="0" applyNumberFormat="1" applyFont="1" applyBorder="1" applyAlignment="1">
      <alignment horizontal="right"/>
    </xf>
    <xf numFmtId="0" fontId="31" fillId="0" borderId="59" xfId="0" applyFont="1" applyBorder="1" applyAlignment="1">
      <alignment horizontal="center" vertical="top" wrapText="1"/>
    </xf>
    <xf numFmtId="0" fontId="34" fillId="0" borderId="57" xfId="0" applyFont="1" applyBorder="1" applyAlignment="1">
      <alignment vertical="top" wrapText="1"/>
    </xf>
    <xf numFmtId="9" fontId="0" fillId="0" borderId="0" xfId="57" applyFont="1" applyAlignment="1">
      <alignment/>
    </xf>
    <xf numFmtId="0" fontId="0" fillId="0" borderId="0" xfId="0" applyFont="1" applyAlignment="1">
      <alignment/>
    </xf>
    <xf numFmtId="0" fontId="0" fillId="0" borderId="0" xfId="0" applyFont="1" applyAlignment="1" applyProtection="1">
      <alignment horizontal="right" indent="1"/>
      <protection locked="0"/>
    </xf>
    <xf numFmtId="0" fontId="0" fillId="0" borderId="0" xfId="0" applyFont="1" applyAlignment="1">
      <alignment/>
    </xf>
    <xf numFmtId="41" fontId="0" fillId="0" borderId="60" xfId="44" applyNumberFormat="1" applyFont="1" applyBorder="1" applyAlignment="1" applyProtection="1">
      <alignment/>
      <protection locked="0"/>
    </xf>
    <xf numFmtId="41" fontId="0" fillId="0" borderId="0" xfId="44" applyNumberFormat="1" applyFont="1" applyBorder="1" applyAlignment="1">
      <alignment/>
    </xf>
    <xf numFmtId="0" fontId="38" fillId="33" borderId="0" xfId="0" applyFont="1" applyFill="1" applyAlignment="1">
      <alignment/>
    </xf>
    <xf numFmtId="0" fontId="28" fillId="33" borderId="0" xfId="0" applyFont="1" applyFill="1" applyAlignment="1">
      <alignment/>
    </xf>
    <xf numFmtId="41" fontId="28" fillId="33" borderId="24" xfId="0" applyNumberFormat="1" applyFont="1" applyFill="1" applyBorder="1" applyAlignment="1">
      <alignment/>
    </xf>
    <xf numFmtId="0" fontId="38" fillId="33" borderId="0" xfId="0" applyFont="1" applyFill="1" applyAlignment="1" applyProtection="1">
      <alignment/>
      <protection/>
    </xf>
    <xf numFmtId="0" fontId="39" fillId="0" borderId="0" xfId="0" applyFont="1" applyAlignment="1">
      <alignment horizontal="right"/>
    </xf>
    <xf numFmtId="41" fontId="0" fillId="33" borderId="0" xfId="44" applyNumberFormat="1" applyFont="1" applyFill="1" applyBorder="1" applyAlignment="1">
      <alignment/>
    </xf>
    <xf numFmtId="0" fontId="41" fillId="34" borderId="0" xfId="0" applyFont="1" applyFill="1" applyAlignment="1">
      <alignment/>
    </xf>
    <xf numFmtId="0" fontId="37" fillId="34" borderId="0" xfId="0" applyFont="1" applyFill="1" applyAlignment="1">
      <alignment/>
    </xf>
    <xf numFmtId="0" fontId="36" fillId="34" borderId="0" xfId="0" applyFont="1" applyFill="1" applyAlignment="1">
      <alignment/>
    </xf>
    <xf numFmtId="0" fontId="38" fillId="34" borderId="0" xfId="0" applyFont="1" applyFill="1" applyBorder="1" applyAlignment="1" applyProtection="1">
      <alignment/>
      <protection/>
    </xf>
    <xf numFmtId="0" fontId="28" fillId="34" borderId="0" xfId="0" applyFont="1" applyFill="1" applyBorder="1" applyAlignment="1">
      <alignment/>
    </xf>
    <xf numFmtId="41" fontId="28" fillId="34" borderId="61" xfId="0" applyNumberFormat="1" applyFont="1" applyFill="1" applyBorder="1" applyAlignment="1">
      <alignment/>
    </xf>
    <xf numFmtId="41" fontId="0" fillId="0" borderId="0" xfId="44" applyNumberFormat="1" applyFont="1" applyBorder="1" applyAlignment="1" applyProtection="1">
      <alignment/>
      <protection locked="0"/>
    </xf>
    <xf numFmtId="3" fontId="42" fillId="0" borderId="0" xfId="0" applyNumberFormat="1" applyFont="1" applyBorder="1" applyAlignment="1" applyProtection="1">
      <alignment/>
      <protection locked="0"/>
    </xf>
    <xf numFmtId="3" fontId="43" fillId="0" borderId="17" xfId="0" applyNumberFormat="1" applyFont="1" applyBorder="1" applyAlignment="1" applyProtection="1">
      <alignment/>
      <protection locked="0"/>
    </xf>
    <xf numFmtId="0" fontId="27" fillId="0" borderId="0" xfId="0" applyFont="1" applyAlignment="1">
      <alignment wrapText="1"/>
    </xf>
    <xf numFmtId="0" fontId="31" fillId="0" borderId="0" xfId="0" applyFont="1" applyAlignment="1">
      <alignment horizontal="justify" vertical="top" wrapText="1"/>
    </xf>
    <xf numFmtId="0" fontId="31" fillId="0" borderId="62" xfId="0" applyFont="1" applyBorder="1" applyAlignment="1">
      <alignment horizontal="justify" vertical="top" wrapText="1"/>
    </xf>
    <xf numFmtId="0" fontId="31" fillId="0" borderId="63" xfId="0" applyFont="1" applyBorder="1" applyAlignment="1">
      <alignment horizontal="justify" vertical="top" wrapText="1"/>
    </xf>
    <xf numFmtId="0" fontId="35" fillId="0" borderId="63" xfId="0" applyFont="1" applyBorder="1" applyAlignment="1">
      <alignment vertical="top" wrapText="1"/>
    </xf>
    <xf numFmtId="165" fontId="31" fillId="0" borderId="37" xfId="0" applyNumberFormat="1" applyFont="1" applyBorder="1" applyAlignment="1">
      <alignment horizontal="right" vertical="top" wrapText="1"/>
    </xf>
    <xf numFmtId="0" fontId="31" fillId="0" borderId="62" xfId="0" applyFont="1" applyBorder="1" applyAlignment="1">
      <alignment horizontal="right" vertical="top" wrapText="1"/>
    </xf>
    <xf numFmtId="165" fontId="31" fillId="0" borderId="0" xfId="0" applyNumberFormat="1" applyFont="1" applyAlignment="1">
      <alignment horizontal="right" vertical="top" wrapText="1"/>
    </xf>
    <xf numFmtId="165" fontId="30" fillId="0" borderId="37" xfId="0" applyNumberFormat="1" applyFont="1" applyBorder="1" applyAlignment="1">
      <alignment horizontal="right" vertical="top" wrapText="1"/>
    </xf>
    <xf numFmtId="0" fontId="30" fillId="0" borderId="63" xfId="0" applyFont="1" applyBorder="1" applyAlignment="1">
      <alignment horizontal="justify" vertical="top" wrapText="1"/>
    </xf>
    <xf numFmtId="165" fontId="31" fillId="0" borderId="55" xfId="0" applyNumberFormat="1" applyFont="1" applyBorder="1" applyAlignment="1">
      <alignment horizontal="right" vertical="top" wrapText="1"/>
    </xf>
    <xf numFmtId="0" fontId="31" fillId="0" borderId="55" xfId="0" applyFont="1" applyBorder="1" applyAlignment="1">
      <alignment horizontal="right" vertical="top" wrapText="1"/>
    </xf>
    <xf numFmtId="0" fontId="26" fillId="0" borderId="0" xfId="0" applyFont="1" applyAlignment="1">
      <alignment horizontal="right" vertical="top" wrapText="1"/>
    </xf>
    <xf numFmtId="165" fontId="29" fillId="0" borderId="64" xfId="0" applyNumberFormat="1" applyFont="1" applyBorder="1" applyAlignment="1">
      <alignment horizontal="right" vertical="top" wrapText="1"/>
    </xf>
    <xf numFmtId="0" fontId="30" fillId="0" borderId="62" xfId="0" applyFont="1" applyBorder="1" applyAlignment="1">
      <alignment horizontal="right" vertical="top" wrapText="1"/>
    </xf>
    <xf numFmtId="0" fontId="35" fillId="0" borderId="0" xfId="0" applyFont="1" applyAlignment="1">
      <alignment/>
    </xf>
    <xf numFmtId="0" fontId="30" fillId="0" borderId="64" xfId="0" applyFont="1" applyBorder="1" applyAlignment="1">
      <alignment horizontal="right" vertical="top" wrapText="1"/>
    </xf>
    <xf numFmtId="165" fontId="30" fillId="0" borderId="64" xfId="0" applyNumberFormat="1" applyFont="1" applyBorder="1" applyAlignment="1">
      <alignment horizontal="right" vertical="top" wrapText="1"/>
    </xf>
    <xf numFmtId="0" fontId="6" fillId="0" borderId="16" xfId="0" applyFont="1" applyBorder="1" applyAlignment="1" applyProtection="1">
      <alignment wrapText="1"/>
      <protection locked="0"/>
    </xf>
    <xf numFmtId="181" fontId="0" fillId="0" borderId="0" xfId="44" applyNumberFormat="1" applyFont="1" applyAlignment="1">
      <alignment/>
    </xf>
    <xf numFmtId="9" fontId="0" fillId="0" borderId="0" xfId="57" applyFont="1" applyAlignment="1">
      <alignment wrapText="1"/>
    </xf>
    <xf numFmtId="9" fontId="0" fillId="0" borderId="0" xfId="57" applyFont="1" applyAlignment="1">
      <alignment wrapText="1"/>
    </xf>
    <xf numFmtId="0" fontId="29" fillId="0" borderId="56" xfId="0" applyFont="1" applyBorder="1" applyAlignment="1">
      <alignment horizontal="center" vertical="top" wrapText="1"/>
    </xf>
    <xf numFmtId="0" fontId="29" fillId="0" borderId="0" xfId="0" applyFont="1" applyBorder="1" applyAlignment="1">
      <alignment horizontal="center" vertical="top" wrapText="1"/>
    </xf>
    <xf numFmtId="0" fontId="29" fillId="0" borderId="57" xfId="0" applyFont="1" applyBorder="1" applyAlignment="1">
      <alignment horizontal="center" vertical="top" wrapText="1"/>
    </xf>
    <xf numFmtId="0" fontId="10" fillId="0" borderId="56" xfId="0" applyFont="1" applyBorder="1" applyAlignment="1">
      <alignment vertical="top" wrapText="1"/>
    </xf>
    <xf numFmtId="0" fontId="10" fillId="0" borderId="0" xfId="0" applyFont="1" applyBorder="1" applyAlignment="1">
      <alignment vertical="top" wrapText="1"/>
    </xf>
    <xf numFmtId="0" fontId="10" fillId="0" borderId="57" xfId="0" applyFont="1" applyBorder="1" applyAlignment="1">
      <alignment vertical="top" wrapText="1"/>
    </xf>
    <xf numFmtId="0" fontId="26" fillId="0" borderId="65" xfId="0" applyFont="1" applyBorder="1" applyAlignment="1">
      <alignment horizontal="justify" vertical="top" wrapText="1"/>
    </xf>
    <xf numFmtId="0" fontId="26" fillId="0" borderId="58" xfId="0" applyFont="1" applyBorder="1" applyAlignment="1">
      <alignment horizontal="justify" vertical="top" wrapText="1"/>
    </xf>
    <xf numFmtId="0" fontId="26" fillId="0" borderId="59" xfId="0" applyFont="1" applyBorder="1" applyAlignment="1">
      <alignment horizontal="justify" vertical="top" wrapText="1"/>
    </xf>
    <xf numFmtId="0" fontId="29" fillId="0" borderId="56" xfId="0" applyFont="1" applyBorder="1" applyAlignment="1">
      <alignment horizontal="justify" vertical="top" wrapText="1"/>
    </xf>
    <xf numFmtId="0" fontId="29" fillId="0" borderId="0" xfId="0" applyFont="1" applyBorder="1" applyAlignment="1">
      <alignment horizontal="justify" vertical="top" wrapText="1"/>
    </xf>
    <xf numFmtId="0" fontId="29" fillId="0" borderId="57" xfId="0" applyFont="1" applyBorder="1" applyAlignment="1">
      <alignment horizontal="justify" vertical="top" wrapText="1"/>
    </xf>
    <xf numFmtId="0" fontId="26" fillId="0" borderId="56" xfId="0" applyFont="1" applyBorder="1" applyAlignment="1">
      <alignment horizontal="justify" vertical="top" wrapText="1"/>
    </xf>
    <xf numFmtId="0" fontId="26" fillId="0" borderId="0" xfId="0" applyFont="1" applyBorder="1" applyAlignment="1">
      <alignment horizontal="justify" vertical="top" wrapText="1"/>
    </xf>
    <xf numFmtId="0" fontId="26" fillId="0" borderId="57" xfId="0" applyFont="1" applyBorder="1" applyAlignment="1">
      <alignment horizontal="justify" vertical="top" wrapText="1"/>
    </xf>
    <xf numFmtId="0" fontId="26" fillId="0" borderId="0" xfId="0" applyFont="1" applyAlignment="1">
      <alignment horizontal="left" vertical="center" wrapText="1"/>
    </xf>
    <xf numFmtId="0" fontId="32" fillId="0" borderId="66" xfId="0" applyFont="1" applyBorder="1" applyAlignment="1">
      <alignment horizontal="justify" vertical="top" wrapText="1"/>
    </xf>
    <xf numFmtId="0" fontId="32" fillId="0" borderId="67" xfId="0" applyFont="1" applyBorder="1" applyAlignment="1">
      <alignment horizontal="justify" vertical="top" wrapText="1"/>
    </xf>
    <xf numFmtId="0" fontId="32" fillId="0" borderId="68" xfId="0" applyFont="1" applyBorder="1" applyAlignment="1">
      <alignment horizontal="justify" vertical="top" wrapText="1"/>
    </xf>
    <xf numFmtId="0" fontId="30" fillId="0" borderId="56" xfId="0" applyFont="1" applyBorder="1" applyAlignment="1">
      <alignment/>
    </xf>
    <xf numFmtId="0" fontId="30" fillId="0" borderId="0" xfId="0" applyFont="1" applyAlignment="1">
      <alignment/>
    </xf>
    <xf numFmtId="0" fontId="30" fillId="0" borderId="56" xfId="0" applyFont="1" applyBorder="1" applyAlignment="1">
      <alignment horizontal="right"/>
    </xf>
    <xf numFmtId="0" fontId="30" fillId="0" borderId="0" xfId="0" applyFont="1" applyAlignment="1">
      <alignment horizontal="right"/>
    </xf>
    <xf numFmtId="165" fontId="31" fillId="0" borderId="69" xfId="0" applyNumberFormat="1" applyFont="1" applyBorder="1" applyAlignment="1">
      <alignment horizontal="right"/>
    </xf>
    <xf numFmtId="165" fontId="31" fillId="0" borderId="37" xfId="0" applyNumberFormat="1" applyFont="1" applyBorder="1" applyAlignment="1">
      <alignment horizontal="right"/>
    </xf>
    <xf numFmtId="0" fontId="30" fillId="0" borderId="65" xfId="0" applyFont="1" applyBorder="1" applyAlignment="1">
      <alignment/>
    </xf>
    <xf numFmtId="0" fontId="30" fillId="0" borderId="58" xfId="0" applyFont="1" applyBorder="1" applyAlignment="1">
      <alignment/>
    </xf>
    <xf numFmtId="0" fontId="29" fillId="0" borderId="66" xfId="0" applyFont="1" applyBorder="1" applyAlignment="1">
      <alignment horizontal="center" vertical="top" wrapText="1"/>
    </xf>
    <xf numFmtId="0" fontId="29" fillId="0" borderId="67" xfId="0" applyFont="1" applyBorder="1" applyAlignment="1">
      <alignment horizontal="center" vertical="top" wrapText="1"/>
    </xf>
    <xf numFmtId="0" fontId="29" fillId="0" borderId="68" xfId="0" applyFont="1" applyBorder="1" applyAlignment="1">
      <alignment horizontal="center" vertical="top" wrapText="1"/>
    </xf>
    <xf numFmtId="0" fontId="12" fillId="0" borderId="13" xfId="0" applyNumberFormat="1"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4" fillId="0" borderId="12" xfId="0" applyFont="1" applyBorder="1" applyAlignment="1" applyProtection="1">
      <alignment/>
      <protection/>
    </xf>
    <xf numFmtId="0" fontId="5" fillId="0" borderId="13" xfId="0" applyFont="1" applyBorder="1" applyAlignment="1">
      <alignment/>
    </xf>
    <xf numFmtId="0" fontId="5" fillId="0" borderId="14" xfId="0" applyFont="1" applyBorder="1" applyAlignment="1">
      <alignment/>
    </xf>
    <xf numFmtId="0" fontId="1" fillId="32" borderId="27" xfId="0" applyFont="1" applyFill="1" applyBorder="1" applyAlignment="1">
      <alignment/>
    </xf>
    <xf numFmtId="0" fontId="2" fillId="32" borderId="70" xfId="0" applyFont="1" applyFill="1" applyBorder="1" applyAlignment="1">
      <alignment/>
    </xf>
    <xf numFmtId="0" fontId="4" fillId="0" borderId="23" xfId="0" applyFont="1" applyBorder="1" applyAlignment="1" applyProtection="1">
      <alignment/>
      <protection/>
    </xf>
    <xf numFmtId="0" fontId="5" fillId="0" borderId="24" xfId="0" applyFont="1" applyBorder="1" applyAlignment="1" applyProtection="1">
      <alignment/>
      <protection/>
    </xf>
    <xf numFmtId="0" fontId="5" fillId="0" borderId="43" xfId="0" applyFont="1" applyBorder="1" applyAlignment="1" applyProtection="1">
      <alignment/>
      <protection/>
    </xf>
    <xf numFmtId="0" fontId="4" fillId="0" borderId="26" xfId="0" applyFont="1" applyBorder="1" applyAlignment="1" applyProtection="1">
      <alignment/>
      <protection/>
    </xf>
    <xf numFmtId="0" fontId="5" fillId="0" borderId="0" xfId="0" applyFont="1" applyAlignment="1">
      <alignment/>
    </xf>
    <xf numFmtId="0" fontId="5" fillId="0" borderId="25" xfId="0" applyFont="1" applyBorder="1" applyAlignment="1">
      <alignment/>
    </xf>
    <xf numFmtId="0" fontId="4" fillId="33" borderId="71" xfId="0" applyFont="1" applyFill="1" applyBorder="1" applyAlignment="1">
      <alignment horizontal="left" wrapText="1"/>
    </xf>
    <xf numFmtId="0" fontId="4" fillId="33" borderId="37" xfId="0" applyFont="1" applyFill="1" applyBorder="1" applyAlignment="1">
      <alignment horizontal="left" wrapText="1"/>
    </xf>
    <xf numFmtId="0" fontId="4" fillId="33" borderId="27" xfId="0" applyFont="1" applyFill="1" applyBorder="1" applyAlignment="1" applyProtection="1">
      <alignment/>
      <protection/>
    </xf>
    <xf numFmtId="0" fontId="5" fillId="0" borderId="28" xfId="0" applyFont="1" applyBorder="1" applyAlignment="1">
      <alignment/>
    </xf>
    <xf numFmtId="0" fontId="21" fillId="33" borderId="27" xfId="0" applyFont="1" applyFill="1" applyBorder="1" applyAlignment="1">
      <alignment horizontal="center"/>
    </xf>
    <xf numFmtId="0" fontId="21" fillId="33" borderId="28" xfId="0" applyFont="1" applyFill="1" applyBorder="1" applyAlignment="1">
      <alignment horizontal="center"/>
    </xf>
    <xf numFmtId="0" fontId="0" fillId="0" borderId="0" xfId="0" applyFont="1" applyAlignment="1">
      <alignment horizontal="left" wrapText="1"/>
    </xf>
    <xf numFmtId="0" fontId="7" fillId="0" borderId="26" xfId="0" applyFont="1" applyBorder="1" applyAlignment="1" applyProtection="1">
      <alignment horizontal="left"/>
      <protection/>
    </xf>
    <xf numFmtId="0" fontId="7" fillId="0" borderId="53" xfId="0" applyFont="1" applyBorder="1" applyAlignment="1" applyProtection="1">
      <alignment horizontal="left"/>
      <protection/>
    </xf>
    <xf numFmtId="0" fontId="0" fillId="0" borderId="0" xfId="0" applyAlignment="1">
      <alignment horizontal="left" wrapText="1"/>
    </xf>
    <xf numFmtId="0" fontId="23" fillId="0" borderId="0" xfId="0" applyFont="1" applyAlignment="1">
      <alignment horizontal="left" wrapText="1"/>
    </xf>
    <xf numFmtId="0" fontId="30" fillId="0" borderId="63" xfId="0" applyFont="1" applyBorder="1" applyAlignment="1">
      <alignment vertical="top" wrapText="1"/>
    </xf>
    <xf numFmtId="0" fontId="30" fillId="0" borderId="0" xfId="0" applyFont="1" applyBorder="1" applyAlignment="1">
      <alignment vertical="top" wrapText="1"/>
    </xf>
    <xf numFmtId="0" fontId="32" fillId="0" borderId="63" xfId="0" applyFont="1" applyBorder="1" applyAlignment="1">
      <alignment vertical="top" wrapText="1"/>
    </xf>
    <xf numFmtId="0" fontId="32" fillId="0" borderId="0" xfId="0" applyFont="1" applyBorder="1" applyAlignment="1">
      <alignment vertical="top" wrapText="1"/>
    </xf>
    <xf numFmtId="0" fontId="30" fillId="0" borderId="72" xfId="0" applyFont="1" applyBorder="1" applyAlignment="1">
      <alignment vertical="top" wrapText="1"/>
    </xf>
    <xf numFmtId="0" fontId="30" fillId="0" borderId="73" xfId="0" applyFont="1" applyBorder="1" applyAlignment="1">
      <alignment vertical="top" wrapText="1"/>
    </xf>
    <xf numFmtId="0" fontId="30" fillId="0" borderId="63" xfId="0" applyFont="1" applyBorder="1" applyAlignment="1">
      <alignment horizontal="right" vertical="top" wrapText="1"/>
    </xf>
    <xf numFmtId="0" fontId="30" fillId="0" borderId="0" xfId="0" applyFont="1" applyBorder="1" applyAlignment="1">
      <alignment horizontal="right" vertical="top" wrapText="1"/>
    </xf>
    <xf numFmtId="0" fontId="31" fillId="0" borderId="63" xfId="0" applyFont="1" applyBorder="1" applyAlignment="1">
      <alignment horizontal="justify" vertical="top" wrapText="1"/>
    </xf>
    <xf numFmtId="165" fontId="31" fillId="0" borderId="0" xfId="0" applyNumberFormat="1" applyFont="1" applyAlignment="1">
      <alignment horizontal="right" vertical="top" wrapText="1"/>
    </xf>
    <xf numFmtId="165" fontId="31" fillId="0" borderId="74" xfId="0" applyNumberFormat="1" applyFont="1" applyBorder="1" applyAlignment="1">
      <alignment horizontal="right" vertical="top" wrapText="1"/>
    </xf>
    <xf numFmtId="0" fontId="31" fillId="0" borderId="0" xfId="0" applyFont="1" applyAlignment="1">
      <alignment horizontal="right" vertical="top" wrapText="1"/>
    </xf>
    <xf numFmtId="0" fontId="31" fillId="0" borderId="62" xfId="0" applyFont="1" applyBorder="1" applyAlignment="1">
      <alignment horizontal="right" vertical="top" wrapText="1"/>
    </xf>
    <xf numFmtId="0" fontId="30" fillId="0" borderId="75" xfId="0" applyFont="1" applyBorder="1" applyAlignment="1">
      <alignment horizontal="center" vertical="top" wrapText="1"/>
    </xf>
    <xf numFmtId="0" fontId="30" fillId="0" borderId="76" xfId="0" applyFont="1" applyBorder="1" applyAlignment="1">
      <alignment horizontal="center" vertical="top" wrapText="1"/>
    </xf>
    <xf numFmtId="0" fontId="30" fillId="0" borderId="77" xfId="0" applyFont="1" applyBorder="1" applyAlignment="1">
      <alignment horizontal="center" vertical="top" wrapText="1"/>
    </xf>
    <xf numFmtId="0" fontId="30" fillId="0" borderId="63" xfId="0" applyFont="1" applyBorder="1" applyAlignment="1">
      <alignment horizontal="center" vertical="top" wrapText="1"/>
    </xf>
    <xf numFmtId="0" fontId="30" fillId="0" borderId="0" xfId="0" applyFont="1" applyBorder="1" applyAlignment="1">
      <alignment horizontal="center" vertical="top" wrapText="1"/>
    </xf>
    <xf numFmtId="0" fontId="30" fillId="0" borderId="62" xfId="0" applyFont="1" applyBorder="1" applyAlignment="1">
      <alignment horizontal="center" vertical="top" wrapText="1"/>
    </xf>
    <xf numFmtId="0" fontId="31" fillId="0" borderId="0" xfId="0" applyFont="1" applyAlignment="1">
      <alignment horizontal="justify" vertical="top" wrapText="1"/>
    </xf>
    <xf numFmtId="0" fontId="31" fillId="0" borderId="74" xfId="0" applyFont="1" applyBorder="1" applyAlignment="1">
      <alignment horizontal="justify" vertical="top" wrapText="1"/>
    </xf>
    <xf numFmtId="0" fontId="31" fillId="0" borderId="62" xfId="0" applyFont="1" applyBorder="1" applyAlignment="1">
      <alignment horizontal="justify" vertical="top" wrapText="1"/>
    </xf>
    <xf numFmtId="0" fontId="21" fillId="0" borderId="23" xfId="0" applyFont="1" applyBorder="1" applyAlignment="1" applyProtection="1">
      <alignment/>
      <protection/>
    </xf>
    <xf numFmtId="0" fontId="21" fillId="0" borderId="24" xfId="0" applyFont="1" applyBorder="1" applyAlignment="1" applyProtection="1">
      <alignment/>
      <protection/>
    </xf>
    <xf numFmtId="0" fontId="5" fillId="0" borderId="24" xfId="0" applyFont="1" applyBorder="1" applyAlignment="1">
      <alignment/>
    </xf>
    <xf numFmtId="0" fontId="5" fillId="0" borderId="43" xfId="0" applyFont="1" applyBorder="1" applyAlignment="1">
      <alignment/>
    </xf>
    <xf numFmtId="0" fontId="21" fillId="33" borderId="23" xfId="0" applyFont="1" applyFill="1" applyBorder="1" applyAlignment="1" applyProtection="1">
      <alignment/>
      <protection/>
    </xf>
    <xf numFmtId="0" fontId="21" fillId="33" borderId="24" xfId="0" applyFont="1" applyFill="1" applyBorder="1" applyAlignment="1" applyProtection="1">
      <alignment/>
      <protection/>
    </xf>
    <xf numFmtId="0" fontId="22" fillId="0" borderId="24" xfId="0" applyFont="1" applyBorder="1" applyAlignment="1">
      <alignment/>
    </xf>
    <xf numFmtId="0" fontId="21" fillId="33" borderId="78" xfId="0" applyFont="1" applyFill="1" applyBorder="1" applyAlignment="1" applyProtection="1">
      <alignment/>
      <protection/>
    </xf>
    <xf numFmtId="0" fontId="21" fillId="33" borderId="39" xfId="0" applyFont="1" applyFill="1" applyBorder="1" applyAlignment="1" applyProtection="1">
      <alignment/>
      <protection/>
    </xf>
    <xf numFmtId="0" fontId="22" fillId="0" borderId="39" xfId="0" applyFont="1" applyBorder="1" applyAlignment="1">
      <alignment/>
    </xf>
    <xf numFmtId="0" fontId="4" fillId="0" borderId="0" xfId="0" applyFont="1" applyBorder="1" applyAlignment="1" applyProtection="1">
      <alignment horizontal="left"/>
      <protection/>
    </xf>
    <xf numFmtId="0" fontId="4" fillId="0" borderId="39" xfId="0" applyFont="1" applyBorder="1" applyAlignment="1" applyProtection="1">
      <alignment horizontal="left"/>
      <protection/>
    </xf>
    <xf numFmtId="0" fontId="21" fillId="0" borderId="26" xfId="0" applyFont="1" applyBorder="1" applyAlignment="1" applyProtection="1">
      <alignment/>
      <protection/>
    </xf>
    <xf numFmtId="0" fontId="21" fillId="0" borderId="0" xfId="0" applyFont="1" applyBorder="1" applyAlignment="1" applyProtection="1">
      <alignment/>
      <protection/>
    </xf>
    <xf numFmtId="0" fontId="5" fillId="0" borderId="0" xfId="0" applyFont="1" applyBorder="1" applyAlignment="1">
      <alignment/>
    </xf>
    <xf numFmtId="0" fontId="11" fillId="0" borderId="0" xfId="0" applyFont="1" applyAlignment="1" applyProtection="1">
      <alignment horizontal="left" vertical="top"/>
      <protection locked="0"/>
    </xf>
    <xf numFmtId="0" fontId="12" fillId="0" borderId="13" xfId="0" applyNumberFormat="1" applyFont="1" applyBorder="1" applyAlignment="1" applyProtection="1">
      <alignment horizontal="left" vertical="center" wrapText="1"/>
      <protection locked="0"/>
    </xf>
    <xf numFmtId="0" fontId="23" fillId="0" borderId="0" xfId="0" applyFont="1" applyAlignment="1" applyProtection="1">
      <alignment horizontal="center" wrapText="1"/>
      <protection locked="0"/>
    </xf>
    <xf numFmtId="0" fontId="21" fillId="33" borderId="26" xfId="0" applyFont="1" applyFill="1" applyBorder="1" applyAlignment="1" applyProtection="1">
      <alignment/>
      <protection/>
    </xf>
    <xf numFmtId="0" fontId="21" fillId="33" borderId="0" xfId="0" applyFont="1" applyFill="1" applyBorder="1" applyAlignment="1" applyProtection="1">
      <alignment/>
      <protection/>
    </xf>
    <xf numFmtId="0" fontId="22" fillId="0" borderId="0" xfId="0" applyFont="1" applyBorder="1" applyAlignment="1">
      <alignment/>
    </xf>
    <xf numFmtId="0" fontId="18" fillId="0" borderId="13" xfId="0" applyNumberFormat="1"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20" fillId="32" borderId="27" xfId="0" applyFont="1" applyFill="1" applyBorder="1" applyAlignment="1" applyProtection="1">
      <alignment/>
      <protection/>
    </xf>
    <xf numFmtId="0" fontId="20" fillId="32" borderId="28" xfId="0" applyFont="1" applyFill="1" applyBorder="1" applyAlignment="1" applyProtection="1">
      <alignment/>
      <protection/>
    </xf>
    <xf numFmtId="0" fontId="21" fillId="33" borderId="27" xfId="0" applyFont="1" applyFill="1" applyBorder="1" applyAlignment="1">
      <alignment/>
    </xf>
    <xf numFmtId="0" fontId="21" fillId="33" borderId="28" xfId="0" applyFont="1" applyFill="1" applyBorder="1" applyAlignment="1">
      <alignment/>
    </xf>
    <xf numFmtId="0" fontId="0" fillId="0" borderId="0" xfId="0" applyFont="1" applyAlignment="1">
      <alignment wrapText="1"/>
    </xf>
    <xf numFmtId="0" fontId="0" fillId="0" borderId="0" xfId="0" applyAlignment="1">
      <alignment wrapText="1"/>
    </xf>
    <xf numFmtId="0" fontId="21" fillId="0" borderId="39" xfId="0" applyFont="1" applyBorder="1" applyAlignment="1" applyProtection="1">
      <alignment/>
      <protection/>
    </xf>
    <xf numFmtId="0" fontId="5" fillId="0" borderId="39" xfId="0" applyFont="1" applyBorder="1" applyAlignment="1">
      <alignment/>
    </xf>
    <xf numFmtId="0" fontId="23" fillId="0" borderId="0" xfId="0" applyFont="1" applyAlignment="1">
      <alignment horizontal="left"/>
    </xf>
    <xf numFmtId="0" fontId="21" fillId="33" borderId="27" xfId="0" applyFont="1" applyFill="1" applyBorder="1" applyAlignment="1">
      <alignment horizontal="left"/>
    </xf>
    <xf numFmtId="0" fontId="21" fillId="33" borderId="28" xfId="0" applyFont="1" applyFill="1" applyBorder="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4" fillId="0" borderId="53" xfId="0" applyFont="1" applyBorder="1" applyAlignment="1" applyProtection="1">
      <alignment horizontal="left"/>
      <protection/>
    </xf>
    <xf numFmtId="0" fontId="40" fillId="0" borderId="0" xfId="0" applyFont="1" applyAlignment="1">
      <alignment horizontal="center" vertical="center"/>
    </xf>
    <xf numFmtId="0" fontId="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8</xdr:col>
      <xdr:colOff>428625</xdr:colOff>
      <xdr:row>52</xdr:row>
      <xdr:rowOff>19050</xdr:rowOff>
    </xdr:to>
    <xdr:grpSp>
      <xdr:nvGrpSpPr>
        <xdr:cNvPr id="1" name="Group 29"/>
        <xdr:cNvGrpSpPr>
          <a:grpSpLocks/>
        </xdr:cNvGrpSpPr>
      </xdr:nvGrpSpPr>
      <xdr:grpSpPr>
        <a:xfrm>
          <a:off x="0" y="1847850"/>
          <a:ext cx="5305425" cy="9258300"/>
          <a:chOff x="2510" y="5672"/>
          <a:chExt cx="6508" cy="5094"/>
        </a:xfrm>
        <a:solidFill>
          <a:srgbClr val="FFFFFF"/>
        </a:solidFill>
      </xdr:grpSpPr>
      <xdr:sp>
        <xdr:nvSpPr>
          <xdr:cNvPr id="2" name="AutoShape 52"/>
          <xdr:cNvSpPr>
            <a:spLocks/>
          </xdr:cNvSpPr>
        </xdr:nvSpPr>
        <xdr:spPr>
          <a:xfrm>
            <a:off x="2510" y="5672"/>
            <a:ext cx="6508" cy="509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51"/>
          <xdr:cNvSpPr txBox="1">
            <a:spLocks noChangeArrowheads="1"/>
          </xdr:cNvSpPr>
        </xdr:nvSpPr>
        <xdr:spPr>
          <a:xfrm>
            <a:off x="3245" y="6066"/>
            <a:ext cx="830" cy="199"/>
          </a:xfrm>
          <a:prstGeom prst="rect">
            <a:avLst/>
          </a:prstGeom>
          <a:gradFill rotWithShape="1">
            <a:gsLst>
              <a:gs pos="0">
                <a:srgbClr val="FFFFFF"/>
              </a:gs>
              <a:gs pos="100000">
                <a:srgbClr val="B6DDE8"/>
              </a:gs>
            </a:gsLst>
            <a:lin ang="5400000" scaled="1"/>
          </a:gradFill>
          <a:ln w="12700" cmpd="sng">
            <a:solidFill>
              <a:srgbClr val="92CDDC"/>
            </a:solidFill>
            <a:headEnd type="none"/>
            <a:tailEnd type="none"/>
          </a:ln>
        </xdr:spPr>
        <xdr:txBody>
          <a:bodyPr vertOverflow="clip" wrap="square" lIns="93269" tIns="46634" rIns="93269" bIns="46634"/>
          <a:p>
            <a:pPr algn="l">
              <a:defRPr/>
            </a:pPr>
            <a:r>
              <a:rPr lang="en-US" cap="none" sz="1200" b="0" i="0" u="none" baseline="0">
                <a:solidFill>
                  <a:srgbClr val="000000"/>
                </a:solidFill>
              </a:rPr>
              <a:t>Less</a:t>
            </a:r>
          </a:p>
        </xdr:txBody>
      </xdr:sp>
      <xdr:sp>
        <xdr:nvSpPr>
          <xdr:cNvPr id="4" name="AutoShape 50"/>
          <xdr:cNvSpPr>
            <a:spLocks/>
          </xdr:cNvSpPr>
        </xdr:nvSpPr>
        <xdr:spPr>
          <a:xfrm>
            <a:off x="2767" y="6301"/>
            <a:ext cx="1660" cy="461"/>
          </a:xfrm>
          <a:prstGeom prst="downArrowCallout">
            <a:avLst>
              <a:gd name="adj1" fmla="val -17287"/>
              <a:gd name="adj2" fmla="val -8643"/>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100" b="0" i="0" u="none" baseline="0">
                <a:solidFill>
                  <a:srgbClr val="FFFFFF"/>
                </a:solidFill>
              </a:rPr>
              <a:t>Sales Discounts</a:t>
            </a:r>
            <a:r>
              <a:rPr lang="en-US" cap="none" sz="1000" b="0" i="0" u="none" baseline="0">
                <a:solidFill>
                  <a:srgbClr val="000000"/>
                </a:solidFill>
              </a:rPr>
              <a:t>
</a:t>
            </a:r>
            <a:r>
              <a:rPr lang="en-US" cap="none" sz="1100" b="0" i="0" u="none" baseline="0">
                <a:solidFill>
                  <a:srgbClr val="FFFFFF"/>
                </a:solidFill>
              </a:rPr>
              <a:t>Sales   Commissions</a:t>
            </a:r>
          </a:p>
        </xdr:txBody>
      </xdr:sp>
      <xdr:sp>
        <xdr:nvSpPr>
          <xdr:cNvPr id="5" name="Text Box 49"/>
          <xdr:cNvSpPr txBox="1">
            <a:spLocks noChangeArrowheads="1"/>
          </xdr:cNvSpPr>
        </xdr:nvSpPr>
        <xdr:spPr>
          <a:xfrm>
            <a:off x="3245" y="7920"/>
            <a:ext cx="841" cy="215"/>
          </a:xfrm>
          <a:prstGeom prst="rect">
            <a:avLst/>
          </a:prstGeom>
          <a:gradFill rotWithShape="1">
            <a:gsLst>
              <a:gs pos="0">
                <a:srgbClr val="95B3D7"/>
              </a:gs>
              <a:gs pos="50000">
                <a:srgbClr val="DBE5F1"/>
              </a:gs>
              <a:gs pos="100000">
                <a:srgbClr val="95B3D7"/>
              </a:gs>
            </a:gsLst>
            <a:lin ang="18900000" scaled="1"/>
          </a:gradFill>
          <a:ln w="12700" cmpd="sng">
            <a:solidFill>
              <a:srgbClr val="95B3D7"/>
            </a:solidFill>
            <a:headEnd type="none"/>
            <a:tailEnd type="none"/>
          </a:ln>
        </xdr:spPr>
        <xdr:txBody>
          <a:bodyPr vertOverflow="clip" wrap="square" lIns="93269" tIns="46634" rIns="93269" bIns="46634"/>
          <a:p>
            <a:pPr algn="l">
              <a:defRPr/>
            </a:pPr>
            <a:r>
              <a:rPr lang="en-US" cap="none" sz="1200" b="0" i="0" u="none" baseline="0">
                <a:solidFill>
                  <a:srgbClr val="000000"/>
                </a:solidFill>
              </a:rPr>
              <a:t>Equals</a:t>
            </a:r>
          </a:p>
        </xdr:txBody>
      </xdr:sp>
      <xdr:sp>
        <xdr:nvSpPr>
          <xdr:cNvPr id="6" name="AutoShape 48"/>
          <xdr:cNvSpPr>
            <a:spLocks/>
          </xdr:cNvSpPr>
        </xdr:nvSpPr>
        <xdr:spPr>
          <a:xfrm>
            <a:off x="2837" y="8194"/>
            <a:ext cx="1554" cy="278"/>
          </a:xfrm>
          <a:prstGeom prst="downArrowCallout">
            <a:avLst>
              <a:gd name="adj1" fmla="val -18375"/>
              <a:gd name="adj2" fmla="val -9185"/>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450" b="0" i="0" u="none" baseline="0">
                <a:solidFill>
                  <a:srgbClr val="FFFFFF"/>
                </a:solidFill>
              </a:rPr>
              <a:t>Gross Profit</a:t>
            </a:r>
          </a:p>
        </xdr:txBody>
      </xdr:sp>
      <xdr:sp>
        <xdr:nvSpPr>
          <xdr:cNvPr id="7" name="Text Box 47"/>
          <xdr:cNvSpPr txBox="1">
            <a:spLocks noChangeArrowheads="1"/>
          </xdr:cNvSpPr>
        </xdr:nvSpPr>
        <xdr:spPr>
          <a:xfrm>
            <a:off x="3234" y="8512"/>
            <a:ext cx="841" cy="194"/>
          </a:xfrm>
          <a:prstGeom prst="rect">
            <a:avLst/>
          </a:prstGeom>
          <a:gradFill rotWithShape="1">
            <a:gsLst>
              <a:gs pos="0">
                <a:srgbClr val="FFFFFF"/>
              </a:gs>
              <a:gs pos="100000">
                <a:srgbClr val="B6DDE8"/>
              </a:gs>
            </a:gsLst>
            <a:lin ang="5400000" scaled="1"/>
          </a:gradFill>
          <a:ln w="12700" cmpd="sng">
            <a:solidFill>
              <a:srgbClr val="92CDDC"/>
            </a:solidFill>
            <a:headEnd type="none"/>
            <a:tailEnd type="none"/>
          </a:ln>
        </xdr:spPr>
        <xdr:txBody>
          <a:bodyPr vertOverflow="clip" wrap="square" lIns="93269" tIns="46634" rIns="93269" bIns="46634"/>
          <a:p>
            <a:pPr algn="l">
              <a:defRPr/>
            </a:pPr>
            <a:r>
              <a:rPr lang="en-US" cap="none" sz="1200" b="0" i="0" u="none" baseline="0">
                <a:solidFill>
                  <a:srgbClr val="000000"/>
                </a:solidFill>
              </a:rPr>
              <a:t>Less</a:t>
            </a:r>
          </a:p>
        </xdr:txBody>
      </xdr:sp>
      <xdr:sp>
        <xdr:nvSpPr>
          <xdr:cNvPr id="8" name="AutoShape 46"/>
          <xdr:cNvSpPr>
            <a:spLocks/>
          </xdr:cNvSpPr>
        </xdr:nvSpPr>
        <xdr:spPr>
          <a:xfrm>
            <a:off x="2616" y="8739"/>
            <a:ext cx="2232" cy="441"/>
          </a:xfrm>
          <a:prstGeom prst="downArrowCallout">
            <a:avLst>
              <a:gd name="adj1" fmla="val -21916"/>
              <a:gd name="adj2" fmla="val -10958"/>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100" b="0" i="0" u="none" baseline="0">
                <a:solidFill>
                  <a:srgbClr val="FFFFFF"/>
                </a:solidFill>
              </a:rPr>
              <a:t>Expenses</a:t>
            </a:r>
            <a:r>
              <a:rPr lang="en-US" cap="none" sz="1000" b="0" i="0" u="none" baseline="0">
                <a:solidFill>
                  <a:srgbClr val="000000"/>
                </a:solidFill>
              </a:rPr>
              <a:t>
</a:t>
            </a:r>
            <a:r>
              <a:rPr lang="en-US" cap="none" sz="1100" b="0" i="0" u="none" baseline="0">
                <a:solidFill>
                  <a:srgbClr val="FFFFFF"/>
                </a:solidFill>
              </a:rPr>
              <a:t>(Fixed &amp; Variable)</a:t>
            </a:r>
            <a:r>
              <a:rPr lang="en-US" cap="none" sz="1000" b="0" i="0" u="none" baseline="0">
                <a:solidFill>
                  <a:srgbClr val="000000"/>
                </a:solidFill>
              </a:rPr>
              <a:t>
</a:t>
            </a:r>
            <a:r>
              <a:rPr lang="en-US" cap="none" sz="1100" b="0" i="0" u="none" baseline="0">
                <a:solidFill>
                  <a:srgbClr val="FFFFFF"/>
                </a:solidFill>
              </a:rPr>
              <a:t> </a:t>
            </a:r>
          </a:p>
        </xdr:txBody>
      </xdr:sp>
      <xdr:sp>
        <xdr:nvSpPr>
          <xdr:cNvPr id="9" name="AutoShape 45"/>
          <xdr:cNvSpPr>
            <a:spLocks/>
          </xdr:cNvSpPr>
        </xdr:nvSpPr>
        <xdr:spPr>
          <a:xfrm>
            <a:off x="5852" y="7522"/>
            <a:ext cx="1450" cy="346"/>
          </a:xfrm>
          <a:prstGeom prst="downArrowCallout">
            <a:avLst>
              <a:gd name="adj1" fmla="val -17384"/>
              <a:gd name="adj2" fmla="val -8689"/>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100" b="0" i="0" u="none" baseline="0">
                <a:solidFill>
                  <a:srgbClr val="FFFFFF"/>
                </a:solidFill>
              </a:rPr>
              <a:t>Opening Stock</a:t>
            </a:r>
          </a:p>
        </xdr:txBody>
      </xdr:sp>
      <xdr:sp>
        <xdr:nvSpPr>
          <xdr:cNvPr id="10" name="AutoShape 44"/>
          <xdr:cNvSpPr>
            <a:spLocks/>
          </xdr:cNvSpPr>
        </xdr:nvSpPr>
        <xdr:spPr>
          <a:xfrm>
            <a:off x="4672" y="7575"/>
            <a:ext cx="1193" cy="231"/>
          </a:xfrm>
          <a:prstGeom prst="rightArrowCallout">
            <a:avLst>
              <a:gd name="adj" fmla="val 33009"/>
            </a:avLst>
          </a:prstGeom>
          <a:gradFill rotWithShape="1">
            <a:gsLst>
              <a:gs pos="0">
                <a:srgbClr val="95B3D7"/>
              </a:gs>
              <a:gs pos="50000">
                <a:srgbClr val="DBE5F1"/>
              </a:gs>
              <a:gs pos="100000">
                <a:srgbClr val="95B3D7"/>
              </a:gs>
            </a:gsLst>
            <a:lin ang="18900000" scaled="1"/>
          </a:gradFill>
          <a:ln w="12700" cmpd="sng">
            <a:solidFill>
              <a:srgbClr val="95B3D7"/>
            </a:solidFill>
            <a:headEnd type="none"/>
            <a:tailEnd type="none"/>
          </a:ln>
        </xdr:spPr>
        <xdr:txBody>
          <a:bodyPr vertOverflow="clip" wrap="square" lIns="93269" tIns="46634" rIns="93269" bIns="46634"/>
          <a:p>
            <a:pPr algn="l">
              <a:defRPr/>
            </a:pPr>
            <a:r>
              <a:rPr lang="en-US" cap="none" sz="1200" b="0" i="0" u="none" baseline="0">
                <a:solidFill>
                  <a:srgbClr val="000000"/>
                </a:solidFill>
              </a:rPr>
              <a:t>Equals</a:t>
            </a:r>
          </a:p>
        </xdr:txBody>
      </xdr:sp>
      <xdr:sp>
        <xdr:nvSpPr>
          <xdr:cNvPr id="11" name="Text Box 43"/>
          <xdr:cNvSpPr txBox="1">
            <a:spLocks noChangeArrowheads="1"/>
          </xdr:cNvSpPr>
        </xdr:nvSpPr>
        <xdr:spPr>
          <a:xfrm>
            <a:off x="6120" y="7894"/>
            <a:ext cx="830" cy="183"/>
          </a:xfrm>
          <a:prstGeom prst="rect">
            <a:avLst/>
          </a:prstGeom>
          <a:gradFill rotWithShape="1">
            <a:gsLst>
              <a:gs pos="0">
                <a:srgbClr val="92CDDC"/>
              </a:gs>
              <a:gs pos="50000">
                <a:srgbClr val="DAEEF3"/>
              </a:gs>
              <a:gs pos="100000">
                <a:srgbClr val="92CDDC"/>
              </a:gs>
            </a:gsLst>
            <a:lin ang="18900000" scaled="1"/>
          </a:gradFill>
          <a:ln w="12700" cmpd="sng">
            <a:solidFill>
              <a:srgbClr val="92CDDC"/>
            </a:solidFill>
            <a:headEnd type="none"/>
            <a:tailEnd type="none"/>
          </a:ln>
        </xdr:spPr>
        <xdr:txBody>
          <a:bodyPr vertOverflow="clip" wrap="square" lIns="93269" tIns="46634" rIns="93269" bIns="46634"/>
          <a:p>
            <a:pPr algn="l">
              <a:defRPr/>
            </a:pPr>
            <a:r>
              <a:rPr lang="en-US" cap="none" sz="1200" b="0" i="0" u="none" baseline="0">
                <a:solidFill>
                  <a:srgbClr val="000000"/>
                </a:solidFill>
              </a:rPr>
              <a:t>Plus</a:t>
            </a:r>
          </a:p>
        </xdr:txBody>
      </xdr:sp>
      <xdr:sp>
        <xdr:nvSpPr>
          <xdr:cNvPr id="12" name="AutoShape 42"/>
          <xdr:cNvSpPr>
            <a:spLocks/>
          </xdr:cNvSpPr>
        </xdr:nvSpPr>
        <xdr:spPr>
          <a:xfrm>
            <a:off x="5676" y="8167"/>
            <a:ext cx="1741" cy="267"/>
          </a:xfrm>
          <a:prstGeom prst="downArrowCallout">
            <a:avLst>
              <a:gd name="adj1" fmla="val -18972"/>
              <a:gd name="adj2" fmla="val -9486"/>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100" b="0" i="0" u="none" baseline="0">
                <a:solidFill>
                  <a:srgbClr val="FFFFFF"/>
                </a:solidFill>
              </a:rPr>
              <a:t>Stock Purchases</a:t>
            </a:r>
          </a:p>
        </xdr:txBody>
      </xdr:sp>
      <xdr:sp>
        <xdr:nvSpPr>
          <xdr:cNvPr id="13" name="Text Box 41"/>
          <xdr:cNvSpPr txBox="1">
            <a:spLocks noChangeArrowheads="1"/>
          </xdr:cNvSpPr>
        </xdr:nvSpPr>
        <xdr:spPr>
          <a:xfrm>
            <a:off x="6132" y="8486"/>
            <a:ext cx="830" cy="178"/>
          </a:xfrm>
          <a:prstGeom prst="rect">
            <a:avLst/>
          </a:prstGeom>
          <a:gradFill rotWithShape="1">
            <a:gsLst>
              <a:gs pos="0">
                <a:srgbClr val="95B3D7"/>
              </a:gs>
              <a:gs pos="50000">
                <a:srgbClr val="DBE5F1"/>
              </a:gs>
              <a:gs pos="100000">
                <a:srgbClr val="95B3D7"/>
              </a:gs>
            </a:gsLst>
            <a:lin ang="18900000" scaled="1"/>
          </a:gradFill>
          <a:ln w="12700" cmpd="sng">
            <a:solidFill>
              <a:srgbClr val="95B3D7"/>
            </a:solidFill>
            <a:headEnd type="none"/>
            <a:tailEnd type="none"/>
          </a:ln>
        </xdr:spPr>
        <xdr:txBody>
          <a:bodyPr vertOverflow="clip" wrap="square" lIns="93269" tIns="46634" rIns="93269" bIns="46634"/>
          <a:p>
            <a:pPr algn="l">
              <a:defRPr/>
            </a:pPr>
            <a:r>
              <a:rPr lang="en-US" cap="none" sz="1200" b="0" i="0" u="none" baseline="0">
                <a:solidFill>
                  <a:srgbClr val="000000"/>
                </a:solidFill>
              </a:rPr>
              <a:t>Equals</a:t>
            </a:r>
          </a:p>
        </xdr:txBody>
      </xdr:sp>
      <xdr:sp>
        <xdr:nvSpPr>
          <xdr:cNvPr id="14" name="AutoShape 40"/>
          <xdr:cNvSpPr>
            <a:spLocks/>
          </xdr:cNvSpPr>
        </xdr:nvSpPr>
        <xdr:spPr>
          <a:xfrm>
            <a:off x="5443" y="8697"/>
            <a:ext cx="2314" cy="299"/>
          </a:xfrm>
          <a:prstGeom prst="downArrowCallout">
            <a:avLst>
              <a:gd name="adj1" fmla="val -17935"/>
              <a:gd name="adj2" fmla="val -8967"/>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100" b="0" i="0" u="none" baseline="0">
                <a:solidFill>
                  <a:srgbClr val="FFFFFF"/>
                </a:solidFill>
              </a:rPr>
              <a:t>Stock available for sale</a:t>
            </a:r>
          </a:p>
        </xdr:txBody>
      </xdr:sp>
      <xdr:sp>
        <xdr:nvSpPr>
          <xdr:cNvPr id="15" name="Text Box 39"/>
          <xdr:cNvSpPr txBox="1">
            <a:spLocks noChangeArrowheads="1"/>
          </xdr:cNvSpPr>
        </xdr:nvSpPr>
        <xdr:spPr>
          <a:xfrm>
            <a:off x="6202" y="9026"/>
            <a:ext cx="830" cy="178"/>
          </a:xfrm>
          <a:prstGeom prst="rect">
            <a:avLst/>
          </a:prstGeom>
          <a:gradFill rotWithShape="1">
            <a:gsLst>
              <a:gs pos="0">
                <a:srgbClr val="FFFFFF"/>
              </a:gs>
              <a:gs pos="100000">
                <a:srgbClr val="B6DDE8"/>
              </a:gs>
            </a:gsLst>
            <a:lin ang="5400000" scaled="1"/>
          </a:gradFill>
          <a:ln w="12700" cmpd="sng">
            <a:solidFill>
              <a:srgbClr val="92CDDC"/>
            </a:solidFill>
            <a:headEnd type="none"/>
            <a:tailEnd type="none"/>
          </a:ln>
        </xdr:spPr>
        <xdr:txBody>
          <a:bodyPr vertOverflow="clip" wrap="square" lIns="93269" tIns="46634" rIns="93269" bIns="46634"/>
          <a:p>
            <a:pPr algn="l">
              <a:defRPr/>
            </a:pPr>
            <a:r>
              <a:rPr lang="en-US" cap="none" sz="1200" b="0" i="0" u="none" baseline="0">
                <a:solidFill>
                  <a:srgbClr val="000000"/>
                </a:solidFill>
              </a:rPr>
              <a:t>Less</a:t>
            </a:r>
          </a:p>
        </xdr:txBody>
      </xdr:sp>
      <xdr:sp>
        <xdr:nvSpPr>
          <xdr:cNvPr id="16" name="AutoShape 38"/>
          <xdr:cNvSpPr>
            <a:spLocks/>
          </xdr:cNvSpPr>
        </xdr:nvSpPr>
        <xdr:spPr>
          <a:xfrm>
            <a:off x="2708" y="7548"/>
            <a:ext cx="1892" cy="330"/>
          </a:xfrm>
          <a:prstGeom prst="downArrowCallout">
            <a:avLst>
              <a:gd name="adj1" fmla="val -19699"/>
              <a:gd name="adj2" fmla="val -9851"/>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100" b="0" i="0" u="none" baseline="0">
                <a:solidFill>
                  <a:srgbClr val="FFFFFF"/>
                </a:solidFill>
              </a:rPr>
              <a:t>Cost of Goods</a:t>
            </a:r>
            <a:r>
              <a:rPr lang="en-US" cap="none" sz="1450" b="0" i="0" u="none" baseline="0">
                <a:solidFill>
                  <a:srgbClr val="FFFFFF"/>
                </a:solidFill>
              </a:rPr>
              <a:t> </a:t>
            </a:r>
            <a:r>
              <a:rPr lang="en-US" cap="none" sz="1100" b="0" i="0" u="none" baseline="0">
                <a:solidFill>
                  <a:srgbClr val="FFFFFF"/>
                </a:solidFill>
              </a:rPr>
              <a:t>Sold</a:t>
            </a:r>
          </a:p>
        </xdr:txBody>
      </xdr:sp>
      <xdr:sp>
        <xdr:nvSpPr>
          <xdr:cNvPr id="17" name="Text Box 37"/>
          <xdr:cNvSpPr txBox="1">
            <a:spLocks noChangeArrowheads="1"/>
          </xdr:cNvSpPr>
        </xdr:nvSpPr>
        <xdr:spPr>
          <a:xfrm>
            <a:off x="3223" y="7328"/>
            <a:ext cx="830" cy="199"/>
          </a:xfrm>
          <a:prstGeom prst="rect">
            <a:avLst/>
          </a:prstGeom>
          <a:gradFill rotWithShape="1">
            <a:gsLst>
              <a:gs pos="0">
                <a:srgbClr val="FFFFFF"/>
              </a:gs>
              <a:gs pos="100000">
                <a:srgbClr val="B6DDE8"/>
              </a:gs>
            </a:gsLst>
            <a:lin ang="5400000" scaled="1"/>
          </a:gradFill>
          <a:ln w="12700" cmpd="sng">
            <a:solidFill>
              <a:srgbClr val="92CDDC"/>
            </a:solidFill>
            <a:headEnd type="none"/>
            <a:tailEnd type="none"/>
          </a:ln>
        </xdr:spPr>
        <xdr:txBody>
          <a:bodyPr vertOverflow="clip" wrap="square" lIns="93269" tIns="46634" rIns="93269" bIns="46634"/>
          <a:p>
            <a:pPr algn="l">
              <a:defRPr/>
            </a:pPr>
            <a:r>
              <a:rPr lang="en-US" cap="none" sz="1200" b="0" i="0" u="none" baseline="0">
                <a:solidFill>
                  <a:srgbClr val="000000"/>
                </a:solidFill>
              </a:rPr>
              <a:t>Less</a:t>
            </a:r>
          </a:p>
        </xdr:txBody>
      </xdr:sp>
      <xdr:sp>
        <xdr:nvSpPr>
          <xdr:cNvPr id="18" name="Text Box 36"/>
          <xdr:cNvSpPr txBox="1">
            <a:spLocks noChangeArrowheads="1"/>
          </xdr:cNvSpPr>
        </xdr:nvSpPr>
        <xdr:spPr>
          <a:xfrm>
            <a:off x="3198" y="6804"/>
            <a:ext cx="830" cy="178"/>
          </a:xfrm>
          <a:prstGeom prst="rect">
            <a:avLst/>
          </a:prstGeom>
          <a:gradFill rotWithShape="1">
            <a:gsLst>
              <a:gs pos="0">
                <a:srgbClr val="95B3D7"/>
              </a:gs>
              <a:gs pos="50000">
                <a:srgbClr val="DBE5F1"/>
              </a:gs>
              <a:gs pos="100000">
                <a:srgbClr val="95B3D7"/>
              </a:gs>
            </a:gsLst>
            <a:lin ang="18900000" scaled="1"/>
          </a:gradFill>
          <a:ln w="12700" cmpd="sng">
            <a:solidFill>
              <a:srgbClr val="95B3D7"/>
            </a:solidFill>
            <a:headEnd type="none"/>
            <a:tailEnd type="none"/>
          </a:ln>
        </xdr:spPr>
        <xdr:txBody>
          <a:bodyPr vertOverflow="clip" wrap="square" lIns="93269" tIns="46634" rIns="93269" bIns="46634"/>
          <a:p>
            <a:pPr algn="l">
              <a:defRPr/>
            </a:pPr>
            <a:r>
              <a:rPr lang="en-US" cap="none" sz="1200" b="0" i="0" u="none" baseline="0">
                <a:solidFill>
                  <a:srgbClr val="000000"/>
                </a:solidFill>
              </a:rPr>
              <a:t>Equals</a:t>
            </a:r>
          </a:p>
        </xdr:txBody>
      </xdr:sp>
      <xdr:sp>
        <xdr:nvSpPr>
          <xdr:cNvPr id="19" name="AutoShape 35"/>
          <xdr:cNvSpPr>
            <a:spLocks/>
          </xdr:cNvSpPr>
        </xdr:nvSpPr>
        <xdr:spPr>
          <a:xfrm>
            <a:off x="2871" y="5731"/>
            <a:ext cx="1461" cy="283"/>
          </a:xfrm>
          <a:prstGeom prst="downArrowCallout">
            <a:avLst>
              <a:gd name="adj1" fmla="val -21050"/>
              <a:gd name="adj2" fmla="val -10527"/>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450" b="0" i="0" u="none" baseline="0">
                <a:solidFill>
                  <a:srgbClr val="FFFFFF"/>
                </a:solidFill>
              </a:rPr>
              <a:t>Sales</a:t>
            </a:r>
            <a:r>
              <a:rPr lang="en-US" cap="none" sz="1000" b="0" i="0" u="none" baseline="0">
                <a:solidFill>
                  <a:srgbClr val="000000"/>
                </a:solidFill>
              </a:rPr>
              <a:t>
</a:t>
            </a:r>
            <a:r>
              <a:rPr lang="en-US" cap="none" sz="1450" b="0" i="0" u="none" baseline="0">
                <a:solidFill>
                  <a:srgbClr val="FFFFFF"/>
                </a:solidFill>
              </a:rPr>
              <a:t> </a:t>
            </a:r>
          </a:p>
        </xdr:txBody>
      </xdr:sp>
      <xdr:sp>
        <xdr:nvSpPr>
          <xdr:cNvPr id="20" name="AutoShape 34"/>
          <xdr:cNvSpPr>
            <a:spLocks/>
          </xdr:cNvSpPr>
        </xdr:nvSpPr>
        <xdr:spPr>
          <a:xfrm>
            <a:off x="2884" y="7030"/>
            <a:ext cx="1461" cy="241"/>
          </a:xfrm>
          <a:prstGeom prst="downArrowCallout">
            <a:avLst>
              <a:gd name="adj1" fmla="val -17939"/>
              <a:gd name="adj2" fmla="val -8972"/>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450" b="0" i="0" u="none" baseline="0">
                <a:solidFill>
                  <a:srgbClr val="FFFFFF"/>
                </a:solidFill>
              </a:rPr>
              <a:t>Net Sales</a:t>
            </a:r>
            <a:r>
              <a:rPr lang="en-US" cap="none" sz="1000" b="0" i="0" u="none" baseline="0">
                <a:solidFill>
                  <a:srgbClr val="000000"/>
                </a:solidFill>
              </a:rPr>
              <a:t>
</a:t>
            </a:r>
            <a:r>
              <a:rPr lang="en-US" cap="none" sz="1450" b="0" i="0" u="none" baseline="0">
                <a:solidFill>
                  <a:srgbClr val="FFFFFF"/>
                </a:solidFill>
              </a:rPr>
              <a:t> </a:t>
            </a:r>
          </a:p>
        </xdr:txBody>
      </xdr:sp>
      <xdr:sp>
        <xdr:nvSpPr>
          <xdr:cNvPr id="21" name="AutoShape 33"/>
          <xdr:cNvSpPr>
            <a:spLocks/>
          </xdr:cNvSpPr>
        </xdr:nvSpPr>
        <xdr:spPr>
          <a:xfrm>
            <a:off x="6587" y="6516"/>
            <a:ext cx="2208" cy="755"/>
          </a:xfrm>
          <a:prstGeom prst="foldedCorner">
            <a:avLst/>
          </a:prstGeom>
          <a:solidFill>
            <a:srgbClr val="C6D9F1"/>
          </a:solidFill>
          <a:ln w="9525" cmpd="sng">
            <a:solidFill>
              <a:srgbClr val="4F81BD"/>
            </a:solidFill>
            <a:prstDash val="sysDash"/>
            <a:headEnd type="none"/>
            <a:tailEnd type="none"/>
          </a:ln>
        </xdr:spPr>
        <xdr:txBody>
          <a:bodyPr vertOverflow="clip" wrap="square"/>
          <a:p>
            <a:pPr algn="l">
              <a:defRPr/>
            </a:pPr>
            <a:r>
              <a:rPr lang="en-US" cap="none" sz="1100" b="1" i="0" u="sng" baseline="0">
                <a:solidFill>
                  <a:srgbClr val="33CCCC"/>
                </a:solidFill>
              </a:rPr>
              <a:t>HINT</a:t>
            </a:r>
            <a:r>
              <a:rPr lang="en-US" cap="none" sz="1000" b="0" i="0" u="none" baseline="0">
                <a:solidFill>
                  <a:srgbClr val="000000"/>
                </a:solidFill>
              </a:rPr>
              <a:t>
</a:t>
            </a:r>
            <a:r>
              <a:rPr lang="en-US" cap="none" sz="1100" b="0" i="0" u="none" baseline="0">
                <a:solidFill>
                  <a:srgbClr val="000000"/>
                </a:solidFill>
                <a:latin typeface="Arial"/>
                <a:ea typeface="Arial"/>
                <a:cs typeface="Arial"/>
              </a:rPr>
              <a:t>Only those businesses that have goods (products) to sell will use the calculation of cost of goods sold</a:t>
            </a:r>
          </a:p>
        </xdr:txBody>
      </xdr:sp>
      <xdr:sp>
        <xdr:nvSpPr>
          <xdr:cNvPr id="22" name="AutoShape 32"/>
          <xdr:cNvSpPr>
            <a:spLocks/>
          </xdr:cNvSpPr>
        </xdr:nvSpPr>
        <xdr:spPr>
          <a:xfrm>
            <a:off x="2918" y="9435"/>
            <a:ext cx="1450" cy="262"/>
          </a:xfrm>
          <a:prstGeom prst="flowChartProcess">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450" b="0" i="0" u="none" baseline="0">
                <a:solidFill>
                  <a:srgbClr val="FFFFFF"/>
                </a:solidFill>
              </a:rPr>
              <a:t>Net Profit</a:t>
            </a:r>
          </a:p>
        </xdr:txBody>
      </xdr:sp>
      <xdr:sp>
        <xdr:nvSpPr>
          <xdr:cNvPr id="23" name="AutoShape 31"/>
          <xdr:cNvSpPr>
            <a:spLocks/>
          </xdr:cNvSpPr>
        </xdr:nvSpPr>
        <xdr:spPr>
          <a:xfrm>
            <a:off x="5933" y="5672"/>
            <a:ext cx="3051" cy="812"/>
          </a:xfrm>
          <a:prstGeom prst="roundRect">
            <a:avLst/>
          </a:prstGeom>
          <a:solidFill>
            <a:srgbClr val="CCFFFF"/>
          </a:solidFill>
          <a:ln w="9525" cmpd="sng">
            <a:solidFill>
              <a:srgbClr val="000000"/>
            </a:solidFill>
            <a:headEnd type="none"/>
            <a:tailEnd type="none"/>
          </a:ln>
        </xdr:spPr>
        <xdr:txBody>
          <a:bodyPr vertOverflow="clip" wrap="square"/>
          <a:p>
            <a:pPr algn="l">
              <a:defRPr/>
            </a:pPr>
            <a:r>
              <a:rPr lang="en-US" cap="none" sz="1100" b="1" i="0" u="sng" baseline="0">
                <a:solidFill>
                  <a:srgbClr val="33CCCC"/>
                </a:solidFill>
              </a:rPr>
              <a:t>TIP</a:t>
            </a:r>
            <a:r>
              <a:rPr lang="en-US" cap="none" sz="1000" b="0" i="0" u="none" baseline="0">
                <a:solidFill>
                  <a:srgbClr val="000000"/>
                </a:solidFill>
              </a:rPr>
              <a:t>
</a:t>
            </a:r>
            <a:r>
              <a:rPr lang="en-US" cap="none" sz="1100" b="0" i="0" u="none" baseline="0">
                <a:solidFill>
                  <a:srgbClr val="000000"/>
                </a:solidFill>
                <a:latin typeface="Arial"/>
                <a:ea typeface="Arial"/>
                <a:cs typeface="Arial"/>
              </a:rPr>
              <a:t>Regularly produce profit and loss information </a:t>
            </a:r>
            <a:r>
              <a:rPr lang="en-US" cap="none" sz="1000" b="0" i="0" u="none" baseline="0">
                <a:solidFill>
                  <a:srgbClr val="000000"/>
                </a:solidFill>
              </a:rPr>
              <a:t>(monthly) </a:t>
            </a:r>
            <a:r>
              <a:rPr lang="en-US" cap="none" sz="1100" b="0" i="0" u="none" baseline="0">
                <a:solidFill>
                  <a:srgbClr val="000000"/>
                </a:solidFill>
                <a:latin typeface="Arial"/>
                <a:ea typeface="Arial"/>
                <a:cs typeface="Arial"/>
              </a:rPr>
              <a:t> and compare against previous month’s activities to ensure your profit expectations are being met.</a:t>
            </a:r>
            <a:r>
              <a:rPr lang="en-US" cap="none" sz="1000" b="0" i="0" u="none" baseline="0">
                <a:solidFill>
                  <a:srgbClr val="000000"/>
                </a:solidFill>
              </a:rPr>
              <a:t>
</a:t>
            </a:r>
            <a:r>
              <a:rPr lang="en-US" cap="none" sz="1100" b="0" i="0" u="none" baseline="0">
                <a:solidFill>
                  <a:srgbClr val="000000"/>
                </a:solidFill>
              </a:rPr>
              <a:t> </a:t>
            </a:r>
          </a:p>
        </xdr:txBody>
      </xdr:sp>
      <xdr:sp>
        <xdr:nvSpPr>
          <xdr:cNvPr id="24" name="AutoShape 30"/>
          <xdr:cNvSpPr>
            <a:spLocks/>
          </xdr:cNvSpPr>
        </xdr:nvSpPr>
        <xdr:spPr>
          <a:xfrm>
            <a:off x="5478" y="9242"/>
            <a:ext cx="2149" cy="252"/>
          </a:xfrm>
          <a:prstGeom prst="flowChartProcess">
            <a:avLst/>
          </a:prstGeom>
          <a:solidFill>
            <a:srgbClr val="4BACC6"/>
          </a:solidFill>
          <a:ln w="38100" cmpd="sng">
            <a:solidFill>
              <a:srgbClr val="F2F2F2"/>
            </a:solidFill>
            <a:headEnd type="none"/>
            <a:tailEnd type="none"/>
          </a:ln>
        </xdr:spPr>
        <xdr:txBody>
          <a:bodyPr vertOverflow="clip" wrap="square" lIns="93269" tIns="46634" rIns="93269" bIns="46634"/>
          <a:p>
            <a:pPr algn="l">
              <a:defRPr/>
            </a:pPr>
            <a:r>
              <a:rPr lang="en-US" cap="none" sz="1200" b="0" i="0" u="none" baseline="0">
                <a:solidFill>
                  <a:srgbClr val="FFFFFF"/>
                </a:solidFill>
              </a:rPr>
              <a:t>Closing</a:t>
            </a:r>
            <a:r>
              <a:rPr lang="en-US" cap="none" sz="1450" b="0" i="0" u="none" baseline="0">
                <a:solidFill>
                  <a:srgbClr val="FFFFFF"/>
                </a:solidFill>
              </a:rPr>
              <a:t> </a:t>
            </a:r>
            <a:r>
              <a:rPr lang="en-US" cap="none" sz="1200" b="0" i="0" u="none" baseline="0">
                <a:solidFill>
                  <a:srgbClr val="FFFFFF"/>
                </a:solidFill>
              </a:rPr>
              <a:t>Stock</a:t>
            </a:r>
          </a:p>
        </xdr:txBody>
      </xdr:sp>
    </xdr:grpSp>
    <xdr:clientData/>
  </xdr:twoCellAnchor>
  <xdr:twoCellAnchor>
    <xdr:from>
      <xdr:col>7</xdr:col>
      <xdr:colOff>123825</xdr:colOff>
      <xdr:row>28</xdr:row>
      <xdr:rowOff>142875</xdr:rowOff>
    </xdr:from>
    <xdr:to>
      <xdr:col>10</xdr:col>
      <xdr:colOff>0</xdr:colOff>
      <xdr:row>47</xdr:row>
      <xdr:rowOff>133350</xdr:rowOff>
    </xdr:to>
    <xdr:sp>
      <xdr:nvSpPr>
        <xdr:cNvPr id="25" name="Text Box 53"/>
        <xdr:cNvSpPr txBox="1">
          <a:spLocks noChangeArrowheads="1"/>
        </xdr:cNvSpPr>
      </xdr:nvSpPr>
      <xdr:spPr>
        <a:xfrm>
          <a:off x="4391025" y="5572125"/>
          <a:ext cx="1704975" cy="483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Calculating the cost of goods sold varies depending on whether the business is retail, wholesale, manufacturing, or a service business. In retailing and wholesaling, computing the cost of goods sold during the reporting period involves beginning and ending inventories. This, of course, includes purchases made during the reporting period. In manufacturing</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Arial"/>
              <a:ea typeface="Arial"/>
              <a:cs typeface="Arial"/>
            </a:rPr>
            <a:t> it involves finished-goods inventories, plus raw materials inventories, goods-in-process inventories, direct labour, and direct factory overhead costs.
</a:t>
          </a:r>
          <a:r>
            <a:rPr lang="en-US" cap="none" sz="1000" b="0" i="0" u="none" baseline="0">
              <a:solidFill>
                <a:srgbClr val="000000"/>
              </a:solidFill>
              <a:latin typeface="Arial"/>
              <a:ea typeface="Arial"/>
              <a:cs typeface="Arial"/>
            </a:rPr>
            <a:t>In the case of a service business, the revenue is being derived from the activities of individuals rather than the sale of a product and hence the calculation of cost of goods sold is a smaller task due to the low-level use of materials required to earn the income.
</a:t>
          </a:r>
        </a:p>
      </xdr:txBody>
    </xdr:sp>
    <xdr:clientData/>
  </xdr:twoCellAnchor>
  <xdr:twoCellAnchor>
    <xdr:from>
      <xdr:col>0</xdr:col>
      <xdr:colOff>571500</xdr:colOff>
      <xdr:row>38</xdr:row>
      <xdr:rowOff>219075</xdr:rowOff>
    </xdr:from>
    <xdr:to>
      <xdr:col>2</xdr:col>
      <xdr:colOff>28575</xdr:colOff>
      <xdr:row>38</xdr:row>
      <xdr:rowOff>552450</xdr:rowOff>
    </xdr:to>
    <xdr:sp>
      <xdr:nvSpPr>
        <xdr:cNvPr id="26" name="Text Box 36"/>
        <xdr:cNvSpPr txBox="1">
          <a:spLocks noChangeArrowheads="1"/>
        </xdr:cNvSpPr>
      </xdr:nvSpPr>
      <xdr:spPr>
        <a:xfrm>
          <a:off x="571500" y="8258175"/>
          <a:ext cx="676275" cy="333375"/>
        </a:xfrm>
        <a:prstGeom prst="rect">
          <a:avLst/>
        </a:prstGeom>
        <a:gradFill rotWithShape="1">
          <a:gsLst>
            <a:gs pos="0">
              <a:srgbClr val="95B3D7"/>
            </a:gs>
            <a:gs pos="50000">
              <a:srgbClr val="DBE5F1"/>
            </a:gs>
            <a:gs pos="100000">
              <a:srgbClr val="95B3D7"/>
            </a:gs>
          </a:gsLst>
          <a:lin ang="18900000" scaled="1"/>
        </a:gradFill>
        <a:ln w="12700" cmpd="sng">
          <a:solidFill>
            <a:srgbClr val="95B3D7"/>
          </a:solidFill>
          <a:headEnd type="none"/>
          <a:tailEnd type="none"/>
        </a:ln>
      </xdr:spPr>
      <xdr:txBody>
        <a:bodyPr vertOverflow="clip" wrap="square" lIns="93269" tIns="46634" rIns="93269" bIns="46634"/>
        <a:p>
          <a:pPr algn="l">
            <a:defRPr/>
          </a:pPr>
          <a:r>
            <a:rPr lang="en-US" cap="none" sz="1200" b="0" i="0" u="none" baseline="0">
              <a:solidFill>
                <a:srgbClr val="000000"/>
              </a:solidFill>
            </a:rPr>
            <a:t>Equals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2</xdr:row>
      <xdr:rowOff>0</xdr:rowOff>
    </xdr:from>
    <xdr:to>
      <xdr:col>11</xdr:col>
      <xdr:colOff>200025</xdr:colOff>
      <xdr:row>34</xdr:row>
      <xdr:rowOff>104775</xdr:rowOff>
    </xdr:to>
    <xdr:pic>
      <xdr:nvPicPr>
        <xdr:cNvPr id="1" name="table"/>
        <xdr:cNvPicPr preferRelativeResize="1">
          <a:picLocks noChangeAspect="1"/>
        </xdr:cNvPicPr>
      </xdr:nvPicPr>
      <xdr:blipFill>
        <a:blip r:embed="rId1"/>
        <a:stretch>
          <a:fillRect/>
        </a:stretch>
      </xdr:blipFill>
      <xdr:spPr>
        <a:xfrm>
          <a:off x="3533775" y="323850"/>
          <a:ext cx="3371850" cy="5286375"/>
        </a:xfrm>
        <a:prstGeom prst="rect">
          <a:avLst/>
        </a:prstGeom>
        <a:noFill/>
        <a:ln w="9525" cmpd="sng">
          <a:noFill/>
        </a:ln>
      </xdr:spPr>
    </xdr:pic>
    <xdr:clientData/>
  </xdr:twoCellAnchor>
  <xdr:twoCellAnchor editAs="oneCell">
    <xdr:from>
      <xdr:col>11</xdr:col>
      <xdr:colOff>257175</xdr:colOff>
      <xdr:row>2</xdr:row>
      <xdr:rowOff>0</xdr:rowOff>
    </xdr:from>
    <xdr:to>
      <xdr:col>15</xdr:col>
      <xdr:colOff>333375</xdr:colOff>
      <xdr:row>31</xdr:row>
      <xdr:rowOff>19050</xdr:rowOff>
    </xdr:to>
    <xdr:pic>
      <xdr:nvPicPr>
        <xdr:cNvPr id="2" name="table"/>
        <xdr:cNvPicPr preferRelativeResize="1">
          <a:picLocks noChangeAspect="1"/>
        </xdr:cNvPicPr>
      </xdr:nvPicPr>
      <xdr:blipFill>
        <a:blip r:embed="rId2"/>
        <a:stretch>
          <a:fillRect/>
        </a:stretch>
      </xdr:blipFill>
      <xdr:spPr>
        <a:xfrm>
          <a:off x="6962775" y="323850"/>
          <a:ext cx="2514600" cy="4714875"/>
        </a:xfrm>
        <a:prstGeom prst="rect">
          <a:avLst/>
        </a:prstGeom>
        <a:noFill/>
        <a:ln w="9525" cmpd="sng">
          <a:noFill/>
        </a:ln>
      </xdr:spPr>
    </xdr:pic>
    <xdr:clientData/>
  </xdr:twoCellAnchor>
  <xdr:twoCellAnchor editAs="oneCell">
    <xdr:from>
      <xdr:col>1</xdr:col>
      <xdr:colOff>0</xdr:colOff>
      <xdr:row>2</xdr:row>
      <xdr:rowOff>0</xdr:rowOff>
    </xdr:from>
    <xdr:to>
      <xdr:col>5</xdr:col>
      <xdr:colOff>495300</xdr:colOff>
      <xdr:row>33</xdr:row>
      <xdr:rowOff>0</xdr:rowOff>
    </xdr:to>
    <xdr:pic>
      <xdr:nvPicPr>
        <xdr:cNvPr id="3" name="table"/>
        <xdr:cNvPicPr preferRelativeResize="1">
          <a:picLocks noChangeAspect="1"/>
        </xdr:cNvPicPr>
      </xdr:nvPicPr>
      <xdr:blipFill>
        <a:blip r:embed="rId3"/>
        <a:stretch>
          <a:fillRect/>
        </a:stretch>
      </xdr:blipFill>
      <xdr:spPr>
        <a:xfrm>
          <a:off x="609600" y="323850"/>
          <a:ext cx="2933700" cy="5019675"/>
        </a:xfrm>
        <a:prstGeom prst="rect">
          <a:avLst/>
        </a:prstGeom>
        <a:noFill/>
        <a:ln w="9525" cmpd="sng">
          <a:noFill/>
        </a:ln>
      </xdr:spPr>
    </xdr:pic>
    <xdr:clientData/>
  </xdr:twoCellAnchor>
  <xdr:twoCellAnchor>
    <xdr:from>
      <xdr:col>10</xdr:col>
      <xdr:colOff>180975</xdr:colOff>
      <xdr:row>9</xdr:row>
      <xdr:rowOff>9525</xdr:rowOff>
    </xdr:from>
    <xdr:to>
      <xdr:col>14</xdr:col>
      <xdr:colOff>304800</xdr:colOff>
      <xdr:row>9</xdr:row>
      <xdr:rowOff>76200</xdr:rowOff>
    </xdr:to>
    <xdr:sp>
      <xdr:nvSpPr>
        <xdr:cNvPr id="4" name="Straight Arrow Connector 4"/>
        <xdr:cNvSpPr>
          <a:spLocks/>
        </xdr:cNvSpPr>
      </xdr:nvSpPr>
      <xdr:spPr>
        <a:xfrm rot="10800000">
          <a:off x="6276975" y="1466850"/>
          <a:ext cx="2562225" cy="66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95250</xdr:colOff>
      <xdr:row>10</xdr:row>
      <xdr:rowOff>57150</xdr:rowOff>
    </xdr:from>
    <xdr:to>
      <xdr:col>14</xdr:col>
      <xdr:colOff>323850</xdr:colOff>
      <xdr:row>27</xdr:row>
      <xdr:rowOff>66675</xdr:rowOff>
    </xdr:to>
    <xdr:sp>
      <xdr:nvSpPr>
        <xdr:cNvPr id="5" name="Straight Arrow Connector 5"/>
        <xdr:cNvSpPr>
          <a:spLocks/>
        </xdr:cNvSpPr>
      </xdr:nvSpPr>
      <xdr:spPr>
        <a:xfrm rot="16200000" flipV="1">
          <a:off x="6191250" y="1676400"/>
          <a:ext cx="2667000" cy="2762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409575</xdr:colOff>
      <xdr:row>7</xdr:row>
      <xdr:rowOff>28575</xdr:rowOff>
    </xdr:from>
    <xdr:to>
      <xdr:col>9</xdr:col>
      <xdr:colOff>114300</xdr:colOff>
      <xdr:row>11</xdr:row>
      <xdr:rowOff>19050</xdr:rowOff>
    </xdr:to>
    <xdr:sp>
      <xdr:nvSpPr>
        <xdr:cNvPr id="6" name="Straight Arrow Connector 6"/>
        <xdr:cNvSpPr>
          <a:spLocks/>
        </xdr:cNvSpPr>
      </xdr:nvSpPr>
      <xdr:spPr>
        <a:xfrm>
          <a:off x="2238375" y="1162050"/>
          <a:ext cx="3362325" cy="638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123825</xdr:colOff>
      <xdr:row>12</xdr:row>
      <xdr:rowOff>76200</xdr:rowOff>
    </xdr:from>
    <xdr:to>
      <xdr:col>14</xdr:col>
      <xdr:colOff>114300</xdr:colOff>
      <xdr:row>16</xdr:row>
      <xdr:rowOff>142875</xdr:rowOff>
    </xdr:to>
    <xdr:sp>
      <xdr:nvSpPr>
        <xdr:cNvPr id="7" name="Straight Arrow Connector 7"/>
        <xdr:cNvSpPr>
          <a:spLocks/>
        </xdr:cNvSpPr>
      </xdr:nvSpPr>
      <xdr:spPr>
        <a:xfrm rot="10800000">
          <a:off x="6219825" y="2019300"/>
          <a:ext cx="2428875"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13</xdr:row>
      <xdr:rowOff>114300</xdr:rowOff>
    </xdr:from>
    <xdr:to>
      <xdr:col>9</xdr:col>
      <xdr:colOff>304800</xdr:colOff>
      <xdr:row>19</xdr:row>
      <xdr:rowOff>142875</xdr:rowOff>
    </xdr:to>
    <xdr:sp>
      <xdr:nvSpPr>
        <xdr:cNvPr id="8" name="Straight Arrow Connector 8"/>
        <xdr:cNvSpPr>
          <a:spLocks/>
        </xdr:cNvSpPr>
      </xdr:nvSpPr>
      <xdr:spPr>
        <a:xfrm flipV="1">
          <a:off x="2286000" y="2219325"/>
          <a:ext cx="3505200" cy="1000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495300</xdr:colOff>
      <xdr:row>18</xdr:row>
      <xdr:rowOff>152400</xdr:rowOff>
    </xdr:from>
    <xdr:to>
      <xdr:col>9</xdr:col>
      <xdr:colOff>342900</xdr:colOff>
      <xdr:row>25</xdr:row>
      <xdr:rowOff>19050</xdr:rowOff>
    </xdr:to>
    <xdr:sp>
      <xdr:nvSpPr>
        <xdr:cNvPr id="9" name="Straight Arrow Connector 9"/>
        <xdr:cNvSpPr>
          <a:spLocks/>
        </xdr:cNvSpPr>
      </xdr:nvSpPr>
      <xdr:spPr>
        <a:xfrm>
          <a:off x="2324100" y="3067050"/>
          <a:ext cx="3505200" cy="1000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381000</xdr:colOff>
      <xdr:row>14</xdr:row>
      <xdr:rowOff>123825</xdr:rowOff>
    </xdr:from>
    <xdr:to>
      <xdr:col>9</xdr:col>
      <xdr:colOff>123825</xdr:colOff>
      <xdr:row>19</xdr:row>
      <xdr:rowOff>28575</xdr:rowOff>
    </xdr:to>
    <xdr:sp>
      <xdr:nvSpPr>
        <xdr:cNvPr id="10" name="Straight Arrow Connector 10"/>
        <xdr:cNvSpPr>
          <a:spLocks/>
        </xdr:cNvSpPr>
      </xdr:nvSpPr>
      <xdr:spPr>
        <a:xfrm>
          <a:off x="2819400" y="2390775"/>
          <a:ext cx="2790825"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485775</xdr:colOff>
      <xdr:row>28</xdr:row>
      <xdr:rowOff>28575</xdr:rowOff>
    </xdr:from>
    <xdr:to>
      <xdr:col>9</xdr:col>
      <xdr:colOff>219075</xdr:colOff>
      <xdr:row>29</xdr:row>
      <xdr:rowOff>152400</xdr:rowOff>
    </xdr:to>
    <xdr:sp>
      <xdr:nvSpPr>
        <xdr:cNvPr id="11" name="Straight Arrow Connector 11"/>
        <xdr:cNvSpPr>
          <a:spLocks/>
        </xdr:cNvSpPr>
      </xdr:nvSpPr>
      <xdr:spPr>
        <a:xfrm flipV="1">
          <a:off x="2924175" y="4562475"/>
          <a:ext cx="278130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O39"/>
  <sheetViews>
    <sheetView zoomScalePageLayoutView="0" workbookViewId="0" topLeftCell="A10">
      <selection activeCell="L6" sqref="L6:O6"/>
    </sheetView>
  </sheetViews>
  <sheetFormatPr defaultColWidth="9.140625" defaultRowHeight="12.75"/>
  <cols>
    <col min="11" max="11" width="6.57421875" style="0" customWidth="1"/>
    <col min="12" max="12" width="14.7109375" style="0" customWidth="1"/>
    <col min="13" max="13" width="27.7109375" style="0" customWidth="1"/>
    <col min="14" max="14" width="18.28125" style="0" customWidth="1"/>
    <col min="15" max="15" width="19.421875" style="0" customWidth="1"/>
  </cols>
  <sheetData>
    <row r="2" ht="18" customHeight="1" thickBot="1">
      <c r="A2" s="125" t="s">
        <v>145</v>
      </c>
    </row>
    <row r="3" spans="1:15" ht="15" customHeight="1">
      <c r="A3" s="197" t="s">
        <v>146</v>
      </c>
      <c r="B3" s="197"/>
      <c r="C3" s="197"/>
      <c r="D3" s="197"/>
      <c r="E3" s="197"/>
      <c r="F3" s="197"/>
      <c r="G3" s="197"/>
      <c r="H3" s="197"/>
      <c r="I3" s="197"/>
      <c r="L3" s="209" t="s">
        <v>147</v>
      </c>
      <c r="M3" s="210"/>
      <c r="N3" s="210"/>
      <c r="O3" s="211"/>
    </row>
    <row r="4" spans="1:15" ht="15" customHeight="1">
      <c r="A4" s="197"/>
      <c r="B4" s="197"/>
      <c r="C4" s="197"/>
      <c r="D4" s="197"/>
      <c r="E4" s="197"/>
      <c r="F4" s="197"/>
      <c r="G4" s="197"/>
      <c r="H4" s="197"/>
      <c r="I4" s="197"/>
      <c r="L4" s="182" t="s">
        <v>148</v>
      </c>
      <c r="M4" s="183"/>
      <c r="N4" s="183"/>
      <c r="O4" s="184"/>
    </row>
    <row r="5" spans="1:15" ht="15" customHeight="1">
      <c r="A5" s="197"/>
      <c r="B5" s="197"/>
      <c r="C5" s="197"/>
      <c r="D5" s="197"/>
      <c r="E5" s="197"/>
      <c r="F5" s="197"/>
      <c r="G5" s="197"/>
      <c r="H5" s="197"/>
      <c r="I5" s="197"/>
      <c r="L5" s="182" t="s">
        <v>224</v>
      </c>
      <c r="M5" s="183"/>
      <c r="N5" s="183"/>
      <c r="O5" s="184"/>
    </row>
    <row r="6" spans="1:15" ht="12.75">
      <c r="A6" s="197"/>
      <c r="B6" s="197"/>
      <c r="C6" s="197"/>
      <c r="D6" s="197"/>
      <c r="E6" s="197"/>
      <c r="F6" s="197"/>
      <c r="G6" s="197"/>
      <c r="H6" s="197"/>
      <c r="I6" s="197"/>
      <c r="L6" s="185"/>
      <c r="M6" s="186"/>
      <c r="N6" s="186"/>
      <c r="O6" s="187"/>
    </row>
    <row r="7" spans="1:15" ht="15">
      <c r="A7" s="197"/>
      <c r="B7" s="197"/>
      <c r="C7" s="197"/>
      <c r="D7" s="197"/>
      <c r="E7" s="197"/>
      <c r="F7" s="197"/>
      <c r="G7" s="197"/>
      <c r="H7" s="197"/>
      <c r="I7" s="197"/>
      <c r="L7" s="132" t="s">
        <v>1</v>
      </c>
      <c r="M7" s="127"/>
      <c r="N7" s="127"/>
      <c r="O7" s="133"/>
    </row>
    <row r="8" spans="1:15" ht="26.25" thickBot="1">
      <c r="A8" s="197"/>
      <c r="B8" s="197"/>
      <c r="C8" s="197"/>
      <c r="D8" s="197"/>
      <c r="E8" s="197"/>
      <c r="F8" s="197"/>
      <c r="G8" s="197"/>
      <c r="H8" s="197"/>
      <c r="I8" s="197"/>
      <c r="L8" s="134"/>
      <c r="M8" s="127" t="s">
        <v>2</v>
      </c>
      <c r="N8" s="128">
        <v>52000</v>
      </c>
      <c r="O8" s="138" t="s">
        <v>150</v>
      </c>
    </row>
    <row r="9" spans="12:15" ht="15.75" thickBot="1">
      <c r="L9" s="134"/>
      <c r="M9" s="126" t="s">
        <v>151</v>
      </c>
      <c r="N9" s="129">
        <v>52000</v>
      </c>
      <c r="O9" s="135"/>
    </row>
    <row r="10" spans="12:15" ht="15">
      <c r="L10" s="134"/>
      <c r="M10" s="126"/>
      <c r="N10" s="131"/>
      <c r="O10" s="135"/>
    </row>
    <row r="11" spans="12:15" ht="15">
      <c r="L11" s="201" t="s">
        <v>152</v>
      </c>
      <c r="M11" s="202"/>
      <c r="N11" s="131"/>
      <c r="O11" s="135"/>
    </row>
    <row r="12" spans="12:15" ht="15">
      <c r="L12" s="132"/>
      <c r="M12" s="127" t="s">
        <v>56</v>
      </c>
      <c r="N12" s="131" t="s">
        <v>153</v>
      </c>
      <c r="O12" s="135"/>
    </row>
    <row r="13" spans="12:15" ht="14.25">
      <c r="L13" s="134"/>
      <c r="M13" s="127" t="s">
        <v>154</v>
      </c>
      <c r="N13" s="128">
        <v>34320</v>
      </c>
      <c r="O13" s="135"/>
    </row>
    <row r="14" spans="12:15" ht="15" thickBot="1">
      <c r="L14" s="134"/>
      <c r="M14" s="127" t="s">
        <v>58</v>
      </c>
      <c r="N14" s="128">
        <v>3120</v>
      </c>
      <c r="O14" s="135"/>
    </row>
    <row r="15" spans="12:15" ht="15">
      <c r="L15" s="201"/>
      <c r="M15" s="202"/>
      <c r="N15" s="205">
        <v>31200</v>
      </c>
      <c r="O15" s="133"/>
    </row>
    <row r="16" spans="12:15" ht="15" customHeight="1" thickBot="1">
      <c r="L16" s="203" t="s">
        <v>155</v>
      </c>
      <c r="M16" s="204"/>
      <c r="N16" s="206"/>
      <c r="O16" s="133" t="s">
        <v>156</v>
      </c>
    </row>
    <row r="17" spans="12:15" ht="15.75" thickBot="1">
      <c r="L17" s="132"/>
      <c r="M17" s="126"/>
      <c r="N17" s="131"/>
      <c r="O17" s="133"/>
    </row>
    <row r="18" spans="12:15" ht="15.75" thickBot="1">
      <c r="L18" s="201" t="s">
        <v>6</v>
      </c>
      <c r="M18" s="202"/>
      <c r="N18" s="129">
        <v>20800</v>
      </c>
      <c r="O18" s="135"/>
    </row>
    <row r="19" spans="12:15" ht="15">
      <c r="L19" s="132"/>
      <c r="M19" s="126"/>
      <c r="N19" s="131"/>
      <c r="O19" s="135"/>
    </row>
    <row r="20" spans="12:15" ht="15">
      <c r="L20" s="132" t="s">
        <v>157</v>
      </c>
      <c r="M20" s="127"/>
      <c r="N20" s="131"/>
      <c r="O20" s="135"/>
    </row>
    <row r="21" spans="12:15" ht="14.25">
      <c r="L21" s="134"/>
      <c r="M21" s="127" t="s">
        <v>14</v>
      </c>
      <c r="N21" s="128">
        <v>500</v>
      </c>
      <c r="O21" s="135"/>
    </row>
    <row r="22" spans="12:15" ht="14.25">
      <c r="L22" s="134"/>
      <c r="M22" s="127" t="s">
        <v>158</v>
      </c>
      <c r="N22" s="128">
        <v>120</v>
      </c>
      <c r="O22" s="135"/>
    </row>
    <row r="23" spans="12:15" ht="14.25">
      <c r="L23" s="134"/>
      <c r="M23" s="127" t="s">
        <v>62</v>
      </c>
      <c r="N23" s="128">
        <v>500</v>
      </c>
      <c r="O23" s="135"/>
    </row>
    <row r="24" spans="12:15" ht="14.25">
      <c r="L24" s="134"/>
      <c r="M24" s="127" t="s">
        <v>159</v>
      </c>
      <c r="N24" s="128">
        <v>13000</v>
      </c>
      <c r="O24" s="135"/>
    </row>
    <row r="25" spans="12:15" ht="14.25">
      <c r="L25" s="134"/>
      <c r="M25" s="127" t="s">
        <v>160</v>
      </c>
      <c r="N25" s="128">
        <v>200</v>
      </c>
      <c r="O25" s="135"/>
    </row>
    <row r="26" spans="12:15" ht="14.25">
      <c r="L26" s="134"/>
      <c r="M26" s="127" t="s">
        <v>161</v>
      </c>
      <c r="N26" s="128">
        <v>800</v>
      </c>
      <c r="O26" s="135"/>
    </row>
    <row r="27" spans="12:15" ht="15" thickBot="1">
      <c r="L27" s="134"/>
      <c r="M27" s="127" t="s">
        <v>162</v>
      </c>
      <c r="N27" s="128">
        <v>480</v>
      </c>
      <c r="O27" s="135"/>
    </row>
    <row r="28" spans="12:15" ht="15.75" thickBot="1">
      <c r="L28" s="134"/>
      <c r="M28" s="126" t="s">
        <v>163</v>
      </c>
      <c r="N28" s="129">
        <v>15600</v>
      </c>
      <c r="O28" s="135"/>
    </row>
    <row r="29" spans="12:15" ht="15">
      <c r="L29" s="134"/>
      <c r="M29" s="126"/>
      <c r="N29" s="131"/>
      <c r="O29" s="135"/>
    </row>
    <row r="30" spans="12:15" ht="15.75" thickBot="1">
      <c r="L30" s="207" t="s">
        <v>164</v>
      </c>
      <c r="M30" s="208"/>
      <c r="N30" s="136">
        <v>5200</v>
      </c>
      <c r="O30" s="137"/>
    </row>
    <row r="31" spans="12:15" ht="15" customHeight="1">
      <c r="L31" s="198" t="s">
        <v>165</v>
      </c>
      <c r="M31" s="199"/>
      <c r="N31" s="199"/>
      <c r="O31" s="200"/>
    </row>
    <row r="32" spans="12:15" ht="44.25" customHeight="1">
      <c r="L32" s="194" t="s">
        <v>166</v>
      </c>
      <c r="M32" s="195"/>
      <c r="N32" s="195"/>
      <c r="O32" s="196"/>
    </row>
    <row r="33" spans="12:15" ht="15" customHeight="1">
      <c r="L33" s="191" t="s">
        <v>167</v>
      </c>
      <c r="M33" s="192"/>
      <c r="N33" s="192"/>
      <c r="O33" s="193"/>
    </row>
    <row r="34" spans="12:15" ht="14.25" customHeight="1">
      <c r="L34" s="194" t="s">
        <v>170</v>
      </c>
      <c r="M34" s="195"/>
      <c r="N34" s="195"/>
      <c r="O34" s="196"/>
    </row>
    <row r="35" spans="12:15" ht="28.5" customHeight="1">
      <c r="L35" s="194" t="s">
        <v>171</v>
      </c>
      <c r="M35" s="195"/>
      <c r="N35" s="195"/>
      <c r="O35" s="196"/>
    </row>
    <row r="36" spans="12:15" ht="20.25" customHeight="1">
      <c r="L36" s="194" t="s">
        <v>168</v>
      </c>
      <c r="M36" s="195"/>
      <c r="N36" s="195"/>
      <c r="O36" s="196"/>
    </row>
    <row r="37" spans="12:15" ht="23.25" customHeight="1">
      <c r="L37" s="194" t="s">
        <v>172</v>
      </c>
      <c r="M37" s="195"/>
      <c r="N37" s="195"/>
      <c r="O37" s="196"/>
    </row>
    <row r="38" spans="12:15" ht="14.25" customHeight="1">
      <c r="L38" s="194" t="s">
        <v>173</v>
      </c>
      <c r="M38" s="195"/>
      <c r="N38" s="195"/>
      <c r="O38" s="196"/>
    </row>
    <row r="39" spans="12:15" ht="74.25" customHeight="1" thickBot="1">
      <c r="L39" s="188" t="s">
        <v>169</v>
      </c>
      <c r="M39" s="189"/>
      <c r="N39" s="189"/>
      <c r="O39" s="190"/>
    </row>
  </sheetData>
  <sheetProtection/>
  <mergeCells count="20">
    <mergeCell ref="A3:I8"/>
    <mergeCell ref="L31:O31"/>
    <mergeCell ref="L32:O32"/>
    <mergeCell ref="L11:M11"/>
    <mergeCell ref="L15:M15"/>
    <mergeCell ref="L16:M16"/>
    <mergeCell ref="N15:N16"/>
    <mergeCell ref="L18:M18"/>
    <mergeCell ref="L30:M30"/>
    <mergeCell ref="L3:O3"/>
    <mergeCell ref="L4:O4"/>
    <mergeCell ref="L5:O5"/>
    <mergeCell ref="L6:O6"/>
    <mergeCell ref="L39:O39"/>
    <mergeCell ref="L33:O33"/>
    <mergeCell ref="L34:O34"/>
    <mergeCell ref="L35:O35"/>
    <mergeCell ref="L36:O36"/>
    <mergeCell ref="L37:O37"/>
    <mergeCell ref="L38:O38"/>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19"/>
  <sheetViews>
    <sheetView zoomScalePageLayoutView="0" workbookViewId="0" topLeftCell="A70">
      <selection activeCell="A119" sqref="A119:B119"/>
    </sheetView>
  </sheetViews>
  <sheetFormatPr defaultColWidth="9.140625" defaultRowHeight="12.75"/>
  <cols>
    <col min="2" max="2" width="44.00390625" style="0" customWidth="1"/>
  </cols>
  <sheetData>
    <row r="1" spans="1:13" ht="12.75">
      <c r="A1" s="35" t="s">
        <v>30</v>
      </c>
      <c r="B1" s="36"/>
      <c r="C1" s="36"/>
      <c r="D1" s="36"/>
      <c r="E1" s="36"/>
      <c r="F1" s="36"/>
      <c r="G1" s="36"/>
      <c r="H1" s="36"/>
      <c r="I1" s="36"/>
      <c r="J1" s="36"/>
      <c r="K1" s="36"/>
      <c r="L1" s="36"/>
      <c r="M1" s="36"/>
    </row>
    <row r="2" spans="1:13" ht="27.75" customHeight="1">
      <c r="A2" s="37" t="s">
        <v>31</v>
      </c>
      <c r="B2" s="36"/>
      <c r="C2" s="36"/>
      <c r="D2" s="36"/>
      <c r="E2" s="36"/>
      <c r="F2" s="36"/>
      <c r="G2" s="36"/>
      <c r="H2" s="36"/>
      <c r="I2" s="36"/>
      <c r="J2" s="36"/>
      <c r="K2" s="36"/>
      <c r="L2" s="36"/>
      <c r="M2" s="36"/>
    </row>
    <row r="3" spans="1:13" ht="28.5" customHeight="1">
      <c r="A3" s="212" t="s">
        <v>49</v>
      </c>
      <c r="B3" s="213"/>
      <c r="C3" s="213"/>
      <c r="D3" s="213"/>
      <c r="E3" s="213"/>
      <c r="F3" s="213"/>
      <c r="G3" s="213"/>
      <c r="H3" s="213"/>
      <c r="I3" s="213"/>
      <c r="J3" s="213"/>
      <c r="K3" s="213"/>
      <c r="L3" s="213"/>
      <c r="M3" s="213"/>
    </row>
    <row r="5" spans="1:14" ht="14.25">
      <c r="A5" s="217" t="s">
        <v>0</v>
      </c>
      <c r="B5" s="218"/>
      <c r="C5" s="1">
        <v>41275</v>
      </c>
      <c r="D5" s="2">
        <f>DATE(YEAR(C5),MONTH(C5)+1,1)</f>
        <v>41306</v>
      </c>
      <c r="E5" s="2">
        <f>DATE(YEAR(C5),MONTH(C5)+2,1)</f>
        <v>41334</v>
      </c>
      <c r="F5" s="2">
        <f>DATE(YEAR(C5),MONTH(C5)+3,1)</f>
        <v>41365</v>
      </c>
      <c r="G5" s="2">
        <f>DATE(YEAR(C5),MONTH(C5)+4,1)</f>
        <v>41395</v>
      </c>
      <c r="H5" s="2">
        <f>DATE(YEAR(C5),MONTH(C5)+5,1)</f>
        <v>41426</v>
      </c>
      <c r="I5" s="2">
        <f>DATE(YEAR(C5),MONTH(C5)+6,1)</f>
        <v>41456</v>
      </c>
      <c r="J5" s="2">
        <f>DATE(YEAR(C5),MONTH(C5)+7,1)</f>
        <v>41487</v>
      </c>
      <c r="K5" s="2">
        <f>DATE(YEAR(C5),MONTH(C5)+8,1)</f>
        <v>41518</v>
      </c>
      <c r="L5" s="2">
        <f>DATE(YEAR(C5),MONTH(C5)+9,1)</f>
        <v>41548</v>
      </c>
      <c r="M5" s="2">
        <f>DATE(YEAR(C5),MONTH(C5)+10,1)</f>
        <v>41579</v>
      </c>
      <c r="N5" s="3">
        <f>DATE(YEAR(C5),MONTH(C5)+11,1)</f>
        <v>41609</v>
      </c>
    </row>
    <row r="6" spans="1:14" ht="14.25">
      <c r="A6" s="219" t="s">
        <v>1</v>
      </c>
      <c r="B6" s="220"/>
      <c r="C6" s="220"/>
      <c r="D6" s="220"/>
      <c r="E6" s="220"/>
      <c r="F6" s="220"/>
      <c r="G6" s="220"/>
      <c r="H6" s="220"/>
      <c r="I6" s="220"/>
      <c r="J6" s="220"/>
      <c r="K6" s="220"/>
      <c r="L6" s="220"/>
      <c r="M6" s="220"/>
      <c r="N6" s="221"/>
    </row>
    <row r="7" spans="1:14" ht="14.25">
      <c r="A7" s="4"/>
      <c r="B7" s="5" t="s">
        <v>2</v>
      </c>
      <c r="C7" s="6"/>
      <c r="D7" s="6"/>
      <c r="E7" s="6"/>
      <c r="F7" s="6"/>
      <c r="G7" s="6"/>
      <c r="H7" s="6"/>
      <c r="I7" s="6"/>
      <c r="J7" s="6"/>
      <c r="K7" s="6"/>
      <c r="L7" s="6"/>
      <c r="M7" s="6"/>
      <c r="N7" s="7"/>
    </row>
    <row r="8" spans="1:14" ht="14.25">
      <c r="A8" s="8"/>
      <c r="B8" s="9" t="s">
        <v>32</v>
      </c>
      <c r="C8" s="10"/>
      <c r="D8" s="10"/>
      <c r="E8" s="10"/>
      <c r="F8" s="10"/>
      <c r="G8" s="10"/>
      <c r="H8" s="10"/>
      <c r="I8" s="10"/>
      <c r="J8" s="10"/>
      <c r="K8" s="10"/>
      <c r="L8" s="10"/>
      <c r="M8" s="10"/>
      <c r="N8" s="11"/>
    </row>
    <row r="9" spans="1:14" ht="29.25" customHeight="1">
      <c r="A9" s="8"/>
      <c r="B9" s="178" t="s">
        <v>75</v>
      </c>
      <c r="C9" s="10"/>
      <c r="D9" s="10"/>
      <c r="E9" s="10"/>
      <c r="F9" s="10"/>
      <c r="G9" s="10"/>
      <c r="H9" s="10"/>
      <c r="I9" s="10"/>
      <c r="J9" s="10"/>
      <c r="K9" s="10"/>
      <c r="L9" s="10"/>
      <c r="M9" s="10"/>
      <c r="N9" s="11"/>
    </row>
    <row r="10" spans="1:14" ht="14.25">
      <c r="A10" s="12"/>
      <c r="B10" s="13" t="s">
        <v>3</v>
      </c>
      <c r="C10" s="14"/>
      <c r="D10" s="14"/>
      <c r="E10" s="14"/>
      <c r="F10" s="14"/>
      <c r="G10" s="14"/>
      <c r="H10" s="14"/>
      <c r="I10" s="14"/>
      <c r="J10" s="14"/>
      <c r="K10" s="14"/>
      <c r="L10" s="14"/>
      <c r="M10" s="14"/>
      <c r="N10" s="15"/>
    </row>
    <row r="11" spans="1:14" ht="14.25">
      <c r="A11" s="16"/>
      <c r="B11" s="17" t="s">
        <v>50</v>
      </c>
      <c r="C11" s="18">
        <f aca="true" t="shared" si="0" ref="C11:N11">SUM(C7:C10)</f>
        <v>0</v>
      </c>
      <c r="D11" s="18">
        <f t="shared" si="0"/>
        <v>0</v>
      </c>
      <c r="E11" s="18">
        <f t="shared" si="0"/>
        <v>0</v>
      </c>
      <c r="F11" s="18">
        <f t="shared" si="0"/>
        <v>0</v>
      </c>
      <c r="G11" s="18">
        <f t="shared" si="0"/>
        <v>0</v>
      </c>
      <c r="H11" s="18">
        <f t="shared" si="0"/>
        <v>0</v>
      </c>
      <c r="I11" s="18">
        <f t="shared" si="0"/>
        <v>0</v>
      </c>
      <c r="J11" s="18">
        <f t="shared" si="0"/>
        <v>0</v>
      </c>
      <c r="K11" s="18">
        <f t="shared" si="0"/>
        <v>0</v>
      </c>
      <c r="L11" s="18">
        <f t="shared" si="0"/>
        <v>0</v>
      </c>
      <c r="M11" s="18">
        <f t="shared" si="0"/>
        <v>0</v>
      </c>
      <c r="N11" s="19">
        <f t="shared" si="0"/>
        <v>0</v>
      </c>
    </row>
    <row r="12" spans="1:14" ht="14.25">
      <c r="A12" s="20"/>
      <c r="B12" s="33"/>
      <c r="C12" s="18"/>
      <c r="D12" s="18"/>
      <c r="E12" s="18"/>
      <c r="F12" s="18"/>
      <c r="G12" s="18"/>
      <c r="H12" s="18"/>
      <c r="I12" s="18"/>
      <c r="J12" s="18"/>
      <c r="K12" s="18"/>
      <c r="L12" s="18"/>
      <c r="M12" s="18"/>
      <c r="N12" s="19"/>
    </row>
    <row r="13" spans="1:14" ht="14.25">
      <c r="A13" s="20"/>
      <c r="B13" s="33" t="s">
        <v>53</v>
      </c>
      <c r="C13" s="18"/>
      <c r="D13" s="18"/>
      <c r="E13" s="18"/>
      <c r="F13" s="18"/>
      <c r="G13" s="18"/>
      <c r="H13" s="18"/>
      <c r="I13" s="18"/>
      <c r="J13" s="18"/>
      <c r="K13" s="18"/>
      <c r="L13" s="18"/>
      <c r="M13" s="18"/>
      <c r="N13" s="19"/>
    </row>
    <row r="14" spans="1:14" ht="14.25">
      <c r="A14" s="8"/>
      <c r="B14" s="9" t="s">
        <v>51</v>
      </c>
      <c r="C14" s="10"/>
      <c r="D14" s="10"/>
      <c r="E14" s="10"/>
      <c r="F14" s="10"/>
      <c r="G14" s="10"/>
      <c r="H14" s="10"/>
      <c r="I14" s="10"/>
      <c r="J14" s="10"/>
      <c r="K14" s="10"/>
      <c r="L14" s="10"/>
      <c r="M14" s="10"/>
      <c r="N14" s="11"/>
    </row>
    <row r="15" spans="1:14" ht="14.25">
      <c r="A15" s="8"/>
      <c r="B15" s="9" t="s">
        <v>52</v>
      </c>
      <c r="C15" s="14"/>
      <c r="D15" s="14"/>
      <c r="E15" s="14"/>
      <c r="F15" s="14"/>
      <c r="G15" s="14"/>
      <c r="H15" s="14"/>
      <c r="I15" s="14"/>
      <c r="J15" s="14"/>
      <c r="K15" s="14"/>
      <c r="L15" s="14"/>
      <c r="M15" s="14"/>
      <c r="N15" s="14"/>
    </row>
    <row r="16" spans="1:14" ht="14.25">
      <c r="A16" s="20"/>
      <c r="B16" s="17" t="s">
        <v>54</v>
      </c>
      <c r="C16" s="18">
        <f>SUM(C14:C15)</f>
        <v>0</v>
      </c>
      <c r="D16" s="18">
        <f aca="true" t="shared" si="1" ref="D16:N16">SUM(D14:D15)</f>
        <v>0</v>
      </c>
      <c r="E16" s="18">
        <f t="shared" si="1"/>
        <v>0</v>
      </c>
      <c r="F16" s="18">
        <f t="shared" si="1"/>
        <v>0</v>
      </c>
      <c r="G16" s="18">
        <f t="shared" si="1"/>
        <v>0</v>
      </c>
      <c r="H16" s="18">
        <f t="shared" si="1"/>
        <v>0</v>
      </c>
      <c r="I16" s="18">
        <f t="shared" si="1"/>
        <v>0</v>
      </c>
      <c r="J16" s="18">
        <f t="shared" si="1"/>
        <v>0</v>
      </c>
      <c r="K16" s="18">
        <f t="shared" si="1"/>
        <v>0</v>
      </c>
      <c r="L16" s="18">
        <f t="shared" si="1"/>
        <v>0</v>
      </c>
      <c r="M16" s="18">
        <f t="shared" si="1"/>
        <v>0</v>
      </c>
      <c r="N16" s="19">
        <f t="shared" si="1"/>
        <v>0</v>
      </c>
    </row>
    <row r="17" spans="1:14" ht="14.25">
      <c r="A17" s="20"/>
      <c r="B17" s="42"/>
      <c r="C17" s="14"/>
      <c r="D17" s="14"/>
      <c r="E17" s="14"/>
      <c r="F17" s="14"/>
      <c r="G17" s="14"/>
      <c r="H17" s="14"/>
      <c r="I17" s="14"/>
      <c r="J17" s="14"/>
      <c r="K17" s="14"/>
      <c r="L17" s="14"/>
      <c r="M17" s="14"/>
      <c r="N17" s="14"/>
    </row>
    <row r="18" spans="1:14" ht="14.25">
      <c r="A18" s="44" t="s">
        <v>55</v>
      </c>
      <c r="B18" s="17"/>
      <c r="C18" s="18">
        <f>C11-C16</f>
        <v>0</v>
      </c>
      <c r="D18" s="18">
        <f aca="true" t="shared" si="2" ref="D18:N18">D11-D16</f>
        <v>0</v>
      </c>
      <c r="E18" s="18">
        <f t="shared" si="2"/>
        <v>0</v>
      </c>
      <c r="F18" s="18">
        <f t="shared" si="2"/>
        <v>0</v>
      </c>
      <c r="G18" s="18">
        <f t="shared" si="2"/>
        <v>0</v>
      </c>
      <c r="H18" s="18">
        <f t="shared" si="2"/>
        <v>0</v>
      </c>
      <c r="I18" s="18">
        <f t="shared" si="2"/>
        <v>0</v>
      </c>
      <c r="J18" s="18">
        <f t="shared" si="2"/>
        <v>0</v>
      </c>
      <c r="K18" s="18">
        <f t="shared" si="2"/>
        <v>0</v>
      </c>
      <c r="L18" s="18">
        <f t="shared" si="2"/>
        <v>0</v>
      </c>
      <c r="M18" s="18">
        <f t="shared" si="2"/>
        <v>0</v>
      </c>
      <c r="N18" s="19">
        <f t="shared" si="2"/>
        <v>0</v>
      </c>
    </row>
    <row r="19" spans="1:14" ht="13.5" customHeight="1">
      <c r="A19" s="20"/>
      <c r="B19" s="33"/>
      <c r="C19" s="18"/>
      <c r="D19" s="18"/>
      <c r="E19" s="18"/>
      <c r="F19" s="18"/>
      <c r="G19" s="18"/>
      <c r="H19" s="18"/>
      <c r="I19" s="18"/>
      <c r="J19" s="18"/>
      <c r="K19" s="18"/>
      <c r="L19" s="18"/>
      <c r="M19" s="18"/>
      <c r="N19" s="19"/>
    </row>
    <row r="20" spans="1:14" ht="14.25">
      <c r="A20" s="20"/>
      <c r="B20" s="21"/>
      <c r="C20" s="22"/>
      <c r="D20" s="22"/>
      <c r="E20" s="22"/>
      <c r="F20" s="22"/>
      <c r="G20" s="22"/>
      <c r="H20" s="22"/>
      <c r="I20" s="22"/>
      <c r="J20" s="22"/>
      <c r="K20" s="22"/>
      <c r="L20" s="22"/>
      <c r="M20" s="22"/>
      <c r="N20" s="23"/>
    </row>
    <row r="21" spans="1:14" ht="14.25">
      <c r="A21" s="214" t="s">
        <v>4</v>
      </c>
      <c r="B21" s="215"/>
      <c r="C21" s="215"/>
      <c r="D21" s="215"/>
      <c r="E21" s="215"/>
      <c r="F21" s="215"/>
      <c r="G21" s="215"/>
      <c r="H21" s="215"/>
      <c r="I21" s="215"/>
      <c r="J21" s="215"/>
      <c r="K21" s="215"/>
      <c r="L21" s="215"/>
      <c r="M21" s="215"/>
      <c r="N21" s="216"/>
    </row>
    <row r="22" spans="1:14" ht="14.25">
      <c r="A22" s="38"/>
      <c r="B22" s="9" t="s">
        <v>56</v>
      </c>
      <c r="C22" s="10"/>
      <c r="D22" s="10"/>
      <c r="E22" s="10"/>
      <c r="F22" s="10"/>
      <c r="G22" s="10"/>
      <c r="H22" s="10"/>
      <c r="I22" s="10"/>
      <c r="J22" s="10"/>
      <c r="K22" s="10"/>
      <c r="L22" s="10"/>
      <c r="M22" s="10"/>
      <c r="N22" s="11"/>
    </row>
    <row r="23" spans="1:14" ht="14.25">
      <c r="A23" s="38"/>
      <c r="B23" s="9" t="s">
        <v>57</v>
      </c>
      <c r="C23" s="10"/>
      <c r="D23" s="10"/>
      <c r="E23" s="10"/>
      <c r="F23" s="10"/>
      <c r="G23" s="10"/>
      <c r="H23" s="10"/>
      <c r="I23" s="10"/>
      <c r="J23" s="10"/>
      <c r="K23" s="10"/>
      <c r="L23" s="10"/>
      <c r="M23" s="10"/>
      <c r="N23" s="11"/>
    </row>
    <row r="24" spans="1:14" ht="14.25">
      <c r="A24" s="38"/>
      <c r="B24" s="39"/>
      <c r="C24" s="10">
        <f>SUM(C22:C23)</f>
        <v>0</v>
      </c>
      <c r="D24" s="10">
        <f aca="true" t="shared" si="3" ref="D24:N24">SUM(D22:D23)</f>
        <v>0</v>
      </c>
      <c r="E24" s="10">
        <f t="shared" si="3"/>
        <v>0</v>
      </c>
      <c r="F24" s="10">
        <f t="shared" si="3"/>
        <v>0</v>
      </c>
      <c r="G24" s="10">
        <f t="shared" si="3"/>
        <v>0</v>
      </c>
      <c r="H24" s="10">
        <f t="shared" si="3"/>
        <v>0</v>
      </c>
      <c r="I24" s="10">
        <f t="shared" si="3"/>
        <v>0</v>
      </c>
      <c r="J24" s="10">
        <f t="shared" si="3"/>
        <v>0</v>
      </c>
      <c r="K24" s="10">
        <f t="shared" si="3"/>
        <v>0</v>
      </c>
      <c r="L24" s="10">
        <f t="shared" si="3"/>
        <v>0</v>
      </c>
      <c r="M24" s="10">
        <f t="shared" si="3"/>
        <v>0</v>
      </c>
      <c r="N24" s="11">
        <f t="shared" si="3"/>
        <v>0</v>
      </c>
    </row>
    <row r="25" spans="1:14" ht="14.25">
      <c r="A25" s="38"/>
      <c r="B25" s="9" t="s">
        <v>58</v>
      </c>
      <c r="C25" s="10"/>
      <c r="D25" s="10"/>
      <c r="E25" s="10"/>
      <c r="F25" s="10"/>
      <c r="G25" s="10"/>
      <c r="H25" s="10"/>
      <c r="I25" s="10"/>
      <c r="J25" s="10"/>
      <c r="K25" s="10"/>
      <c r="L25" s="10"/>
      <c r="M25" s="10"/>
      <c r="N25" s="11"/>
    </row>
    <row r="26" spans="1:14" ht="14.25">
      <c r="A26" s="16"/>
      <c r="B26" s="17" t="s">
        <v>5</v>
      </c>
      <c r="C26" s="17">
        <f>C24-C25</f>
        <v>0</v>
      </c>
      <c r="D26" s="17">
        <f aca="true" t="shared" si="4" ref="D26:N26">D24-D25</f>
        <v>0</v>
      </c>
      <c r="E26" s="17">
        <f t="shared" si="4"/>
        <v>0</v>
      </c>
      <c r="F26" s="17">
        <f t="shared" si="4"/>
        <v>0</v>
      </c>
      <c r="G26" s="17">
        <f t="shared" si="4"/>
        <v>0</v>
      </c>
      <c r="H26" s="17">
        <f t="shared" si="4"/>
        <v>0</v>
      </c>
      <c r="I26" s="17">
        <f t="shared" si="4"/>
        <v>0</v>
      </c>
      <c r="J26" s="17">
        <f t="shared" si="4"/>
        <v>0</v>
      </c>
      <c r="K26" s="17">
        <f t="shared" si="4"/>
        <v>0</v>
      </c>
      <c r="L26" s="17">
        <f t="shared" si="4"/>
        <v>0</v>
      </c>
      <c r="M26" s="17">
        <f t="shared" si="4"/>
        <v>0</v>
      </c>
      <c r="N26" s="17">
        <f t="shared" si="4"/>
        <v>0</v>
      </c>
    </row>
    <row r="27" spans="1:14" ht="14.25">
      <c r="A27" s="20"/>
      <c r="B27" s="21"/>
      <c r="C27" s="24"/>
      <c r="D27" s="24"/>
      <c r="E27" s="24"/>
      <c r="F27" s="24"/>
      <c r="G27" s="24"/>
      <c r="H27" s="24"/>
      <c r="I27" s="24"/>
      <c r="J27" s="24"/>
      <c r="K27" s="24"/>
      <c r="L27" s="24"/>
      <c r="M27" s="24"/>
      <c r="N27" s="25"/>
    </row>
    <row r="28" spans="1:14" ht="14.25">
      <c r="A28" s="26" t="s">
        <v>6</v>
      </c>
      <c r="B28" s="27"/>
      <c r="C28" s="28">
        <f>C18-C26</f>
        <v>0</v>
      </c>
      <c r="D28" s="28">
        <f aca="true" t="shared" si="5" ref="D28:N28">D18-D26</f>
        <v>0</v>
      </c>
      <c r="E28" s="28">
        <f t="shared" si="5"/>
        <v>0</v>
      </c>
      <c r="F28" s="28">
        <f t="shared" si="5"/>
        <v>0</v>
      </c>
      <c r="G28" s="28">
        <f t="shared" si="5"/>
        <v>0</v>
      </c>
      <c r="H28" s="28">
        <f t="shared" si="5"/>
        <v>0</v>
      </c>
      <c r="I28" s="28">
        <f t="shared" si="5"/>
        <v>0</v>
      </c>
      <c r="J28" s="28">
        <f t="shared" si="5"/>
        <v>0</v>
      </c>
      <c r="K28" s="28">
        <f t="shared" si="5"/>
        <v>0</v>
      </c>
      <c r="L28" s="28">
        <f t="shared" si="5"/>
        <v>0</v>
      </c>
      <c r="M28" s="28">
        <f t="shared" si="5"/>
        <v>0</v>
      </c>
      <c r="N28" s="28">
        <f t="shared" si="5"/>
        <v>0</v>
      </c>
    </row>
    <row r="29" spans="1:14" ht="14.25">
      <c r="A29" s="20"/>
      <c r="B29" s="21"/>
      <c r="C29" s="22"/>
      <c r="D29" s="22"/>
      <c r="E29" s="22"/>
      <c r="F29" s="22"/>
      <c r="G29" s="22"/>
      <c r="H29" s="22"/>
      <c r="I29" s="22"/>
      <c r="J29" s="22"/>
      <c r="K29" s="22"/>
      <c r="L29" s="22"/>
      <c r="M29" s="22"/>
      <c r="N29" s="23"/>
    </row>
    <row r="30" spans="1:14" ht="14.25">
      <c r="A30" s="222" t="s">
        <v>7</v>
      </c>
      <c r="B30" s="223"/>
      <c r="C30" s="223"/>
      <c r="D30" s="223"/>
      <c r="E30" s="223"/>
      <c r="F30" s="223"/>
      <c r="G30" s="223"/>
      <c r="H30" s="223"/>
      <c r="I30" s="223"/>
      <c r="J30" s="223"/>
      <c r="K30" s="223"/>
      <c r="L30" s="223"/>
      <c r="M30" s="223"/>
      <c r="N30" s="224"/>
    </row>
    <row r="31" spans="1:14" ht="14.25">
      <c r="A31" s="214" t="s">
        <v>8</v>
      </c>
      <c r="B31" s="215"/>
      <c r="C31" s="215"/>
      <c r="D31" s="215"/>
      <c r="E31" s="215"/>
      <c r="F31" s="215"/>
      <c r="G31" s="215"/>
      <c r="H31" s="215"/>
      <c r="I31" s="215"/>
      <c r="J31" s="215"/>
      <c r="K31" s="215"/>
      <c r="L31" s="215"/>
      <c r="M31" s="215"/>
      <c r="N31" s="216"/>
    </row>
    <row r="32" spans="1:14" ht="14.25">
      <c r="A32" s="8"/>
      <c r="B32" s="9" t="s">
        <v>33</v>
      </c>
      <c r="C32" s="10"/>
      <c r="D32" s="10"/>
      <c r="E32" s="10"/>
      <c r="F32" s="10"/>
      <c r="G32" s="10"/>
      <c r="H32" s="10"/>
      <c r="I32" s="10"/>
      <c r="J32" s="10"/>
      <c r="K32" s="10"/>
      <c r="L32" s="10"/>
      <c r="M32" s="10"/>
      <c r="N32" s="11"/>
    </row>
    <row r="33" spans="1:14" ht="14.25">
      <c r="A33" s="8"/>
      <c r="B33" s="9" t="s">
        <v>9</v>
      </c>
      <c r="C33" s="10"/>
      <c r="D33" s="10"/>
      <c r="E33" s="10"/>
      <c r="F33" s="10"/>
      <c r="G33" s="10"/>
      <c r="H33" s="10"/>
      <c r="I33" s="10"/>
      <c r="J33" s="10"/>
      <c r="K33" s="10"/>
      <c r="L33" s="10"/>
      <c r="M33" s="10"/>
      <c r="N33" s="11"/>
    </row>
    <row r="34" spans="1:14" ht="14.25">
      <c r="A34" s="8"/>
      <c r="B34" s="9" t="s">
        <v>10</v>
      </c>
      <c r="C34" s="10"/>
      <c r="D34" s="10"/>
      <c r="E34" s="10"/>
      <c r="F34" s="10"/>
      <c r="G34" s="10"/>
      <c r="H34" s="10"/>
      <c r="I34" s="10"/>
      <c r="J34" s="10"/>
      <c r="K34" s="10"/>
      <c r="L34" s="10"/>
      <c r="M34" s="10"/>
      <c r="N34" s="11"/>
    </row>
    <row r="35" spans="1:14" ht="14.25">
      <c r="A35" s="8"/>
      <c r="B35" s="9" t="s">
        <v>11</v>
      </c>
      <c r="C35" s="10"/>
      <c r="D35" s="10"/>
      <c r="E35" s="10"/>
      <c r="F35" s="10"/>
      <c r="G35" s="10"/>
      <c r="H35" s="10"/>
      <c r="I35" s="10"/>
      <c r="J35" s="10"/>
      <c r="K35" s="10"/>
      <c r="L35" s="10"/>
      <c r="M35" s="10"/>
      <c r="N35" s="11"/>
    </row>
    <row r="36" spans="1:14" ht="14.25">
      <c r="A36" s="8"/>
      <c r="B36" s="9" t="s">
        <v>34</v>
      </c>
      <c r="C36" s="10"/>
      <c r="D36" s="10"/>
      <c r="E36" s="10"/>
      <c r="F36" s="10"/>
      <c r="G36" s="10"/>
      <c r="H36" s="10"/>
      <c r="I36" s="10"/>
      <c r="J36" s="10"/>
      <c r="K36" s="10"/>
      <c r="L36" s="10"/>
      <c r="M36" s="10"/>
      <c r="N36" s="11"/>
    </row>
    <row r="37" spans="1:14" ht="14.25">
      <c r="A37" s="8"/>
      <c r="B37" s="9" t="s">
        <v>35</v>
      </c>
      <c r="C37" s="10"/>
      <c r="D37" s="10"/>
      <c r="E37" s="10"/>
      <c r="F37" s="10"/>
      <c r="G37" s="10"/>
      <c r="H37" s="10"/>
      <c r="I37" s="10"/>
      <c r="J37" s="10"/>
      <c r="K37" s="10"/>
      <c r="L37" s="10"/>
      <c r="M37" s="10"/>
      <c r="N37" s="11"/>
    </row>
    <row r="38" spans="1:14" ht="14.25">
      <c r="A38" s="12"/>
      <c r="B38" s="13" t="s">
        <v>3</v>
      </c>
      <c r="C38" s="14"/>
      <c r="D38" s="14"/>
      <c r="E38" s="14"/>
      <c r="F38" s="14"/>
      <c r="G38" s="14"/>
      <c r="H38" s="14"/>
      <c r="I38" s="14"/>
      <c r="J38" s="14"/>
      <c r="K38" s="14"/>
      <c r="L38" s="14"/>
      <c r="M38" s="14"/>
      <c r="N38" s="15"/>
    </row>
    <row r="39" spans="1:14" ht="14.25">
      <c r="A39" s="16"/>
      <c r="B39" s="17" t="s">
        <v>12</v>
      </c>
      <c r="C39" s="18">
        <f>SUM(C32:C38)</f>
        <v>0</v>
      </c>
      <c r="D39" s="18">
        <f aca="true" t="shared" si="6" ref="D39:N39">SUM(D32:D38)</f>
        <v>0</v>
      </c>
      <c r="E39" s="18">
        <f t="shared" si="6"/>
        <v>0</v>
      </c>
      <c r="F39" s="18">
        <f t="shared" si="6"/>
        <v>0</v>
      </c>
      <c r="G39" s="18">
        <f t="shared" si="6"/>
        <v>0</v>
      </c>
      <c r="H39" s="18">
        <f t="shared" si="6"/>
        <v>0</v>
      </c>
      <c r="I39" s="18">
        <f t="shared" si="6"/>
        <v>0</v>
      </c>
      <c r="J39" s="18">
        <f t="shared" si="6"/>
        <v>0</v>
      </c>
      <c r="K39" s="18">
        <f t="shared" si="6"/>
        <v>0</v>
      </c>
      <c r="L39" s="18">
        <f t="shared" si="6"/>
        <v>0</v>
      </c>
      <c r="M39" s="18">
        <f t="shared" si="6"/>
        <v>0</v>
      </c>
      <c r="N39" s="18">
        <f t="shared" si="6"/>
        <v>0</v>
      </c>
    </row>
    <row r="40" spans="1:14" ht="14.25">
      <c r="A40" s="20"/>
      <c r="B40" s="21"/>
      <c r="C40" s="22"/>
      <c r="D40" s="22"/>
      <c r="E40" s="22"/>
      <c r="F40" s="22"/>
      <c r="G40" s="22"/>
      <c r="H40" s="22"/>
      <c r="I40" s="22"/>
      <c r="J40" s="22"/>
      <c r="K40" s="22"/>
      <c r="L40" s="22"/>
      <c r="M40" s="22"/>
      <c r="N40" s="23"/>
    </row>
    <row r="41" spans="1:14" ht="14.25">
      <c r="A41" s="214" t="s">
        <v>13</v>
      </c>
      <c r="B41" s="215"/>
      <c r="C41" s="215"/>
      <c r="D41" s="215"/>
      <c r="E41" s="215"/>
      <c r="F41" s="215"/>
      <c r="G41" s="215"/>
      <c r="H41" s="215"/>
      <c r="I41" s="215"/>
      <c r="J41" s="215"/>
      <c r="K41" s="215"/>
      <c r="L41" s="215"/>
      <c r="M41" s="215"/>
      <c r="N41" s="216"/>
    </row>
    <row r="42" spans="1:14" ht="14.25">
      <c r="A42" s="8"/>
      <c r="B42" s="9" t="s">
        <v>14</v>
      </c>
      <c r="C42" s="10"/>
      <c r="D42" s="10"/>
      <c r="E42" s="10"/>
      <c r="F42" s="10"/>
      <c r="G42" s="10"/>
      <c r="H42" s="10"/>
      <c r="I42" s="10"/>
      <c r="J42" s="10"/>
      <c r="K42" s="10"/>
      <c r="L42" s="10"/>
      <c r="M42" s="10"/>
      <c r="N42" s="11"/>
    </row>
    <row r="43" spans="1:14" ht="14.25">
      <c r="A43" s="8"/>
      <c r="B43" s="9" t="s">
        <v>36</v>
      </c>
      <c r="C43" s="10"/>
      <c r="D43" s="10"/>
      <c r="E43" s="10"/>
      <c r="F43" s="10"/>
      <c r="G43" s="10"/>
      <c r="H43" s="10"/>
      <c r="I43" s="10"/>
      <c r="J43" s="10"/>
      <c r="K43" s="10"/>
      <c r="L43" s="10"/>
      <c r="M43" s="10"/>
      <c r="N43" s="11"/>
    </row>
    <row r="44" spans="1:14" ht="14.25">
      <c r="A44" s="8"/>
      <c r="B44" s="9" t="s">
        <v>37</v>
      </c>
      <c r="C44" s="10"/>
      <c r="D44" s="10"/>
      <c r="E44" s="10"/>
      <c r="F44" s="10"/>
      <c r="G44" s="10"/>
      <c r="H44" s="10"/>
      <c r="I44" s="10"/>
      <c r="J44" s="10"/>
      <c r="K44" s="10"/>
      <c r="L44" s="10"/>
      <c r="M44" s="10"/>
      <c r="N44" s="11"/>
    </row>
    <row r="45" spans="1:14" ht="14.25">
      <c r="A45" s="12"/>
      <c r="B45" s="13" t="s">
        <v>3</v>
      </c>
      <c r="C45" s="14"/>
      <c r="D45" s="14"/>
      <c r="E45" s="14"/>
      <c r="F45" s="14"/>
      <c r="G45" s="14"/>
      <c r="H45" s="14"/>
      <c r="I45" s="14"/>
      <c r="J45" s="14"/>
      <c r="K45" s="14"/>
      <c r="L45" s="14"/>
      <c r="M45" s="14"/>
      <c r="N45" s="15"/>
    </row>
    <row r="46" spans="1:14" ht="14.25">
      <c r="A46" s="16"/>
      <c r="B46" s="17" t="s">
        <v>15</v>
      </c>
      <c r="C46" s="18">
        <f aca="true" t="shared" si="7" ref="C46:N46">SUM(C42:C45)</f>
        <v>0</v>
      </c>
      <c r="D46" s="18">
        <f t="shared" si="7"/>
        <v>0</v>
      </c>
      <c r="E46" s="18">
        <f t="shared" si="7"/>
        <v>0</v>
      </c>
      <c r="F46" s="18">
        <f t="shared" si="7"/>
        <v>0</v>
      </c>
      <c r="G46" s="18">
        <f t="shared" si="7"/>
        <v>0</v>
      </c>
      <c r="H46" s="18">
        <f t="shared" si="7"/>
        <v>0</v>
      </c>
      <c r="I46" s="18">
        <f t="shared" si="7"/>
        <v>0</v>
      </c>
      <c r="J46" s="18">
        <f t="shared" si="7"/>
        <v>0</v>
      </c>
      <c r="K46" s="18">
        <f t="shared" si="7"/>
        <v>0</v>
      </c>
      <c r="L46" s="18">
        <f t="shared" si="7"/>
        <v>0</v>
      </c>
      <c r="M46" s="18">
        <f t="shared" si="7"/>
        <v>0</v>
      </c>
      <c r="N46" s="19">
        <f t="shared" si="7"/>
        <v>0</v>
      </c>
    </row>
    <row r="47" spans="1:14" ht="14.25">
      <c r="A47" s="20"/>
      <c r="B47" s="21"/>
      <c r="C47" s="22"/>
      <c r="D47" s="22"/>
      <c r="E47" s="22"/>
      <c r="F47" s="22"/>
      <c r="G47" s="22"/>
      <c r="H47" s="22"/>
      <c r="I47" s="22"/>
      <c r="J47" s="22"/>
      <c r="K47" s="22"/>
      <c r="L47" s="22"/>
      <c r="M47" s="22"/>
      <c r="N47" s="23"/>
    </row>
    <row r="48" spans="1:14" ht="14.25">
      <c r="A48" s="214" t="s">
        <v>16</v>
      </c>
      <c r="B48" s="215"/>
      <c r="C48" s="215"/>
      <c r="D48" s="215"/>
      <c r="E48" s="215"/>
      <c r="F48" s="215"/>
      <c r="G48" s="215"/>
      <c r="H48" s="215"/>
      <c r="I48" s="215"/>
      <c r="J48" s="215"/>
      <c r="K48" s="215"/>
      <c r="L48" s="215"/>
      <c r="M48" s="215"/>
      <c r="N48" s="216"/>
    </row>
    <row r="49" spans="1:14" ht="14.25">
      <c r="A49" s="8"/>
      <c r="B49" s="9" t="s">
        <v>17</v>
      </c>
      <c r="C49" s="10"/>
      <c r="D49" s="10"/>
      <c r="E49" s="10"/>
      <c r="F49" s="10"/>
      <c r="G49" s="10"/>
      <c r="H49" s="10"/>
      <c r="I49" s="10"/>
      <c r="J49" s="10"/>
      <c r="K49" s="10"/>
      <c r="L49" s="10"/>
      <c r="M49" s="10"/>
      <c r="N49" s="11"/>
    </row>
    <row r="50" spans="1:14" ht="14.25">
      <c r="A50" s="8"/>
      <c r="B50" s="9" t="s">
        <v>73</v>
      </c>
      <c r="C50" s="10"/>
      <c r="D50" s="10"/>
      <c r="E50" s="10"/>
      <c r="F50" s="10"/>
      <c r="G50" s="10"/>
      <c r="H50" s="10"/>
      <c r="I50" s="10"/>
      <c r="J50" s="10"/>
      <c r="K50" s="10"/>
      <c r="L50" s="10"/>
      <c r="M50" s="10"/>
      <c r="N50" s="11"/>
    </row>
    <row r="51" spans="1:14" ht="14.25">
      <c r="A51" s="8"/>
      <c r="B51" s="9" t="s">
        <v>71</v>
      </c>
      <c r="C51" s="10"/>
      <c r="D51" s="10"/>
      <c r="E51" s="10"/>
      <c r="F51" s="10"/>
      <c r="G51" s="10"/>
      <c r="H51" s="10"/>
      <c r="I51" s="10"/>
      <c r="J51" s="10"/>
      <c r="K51" s="10"/>
      <c r="L51" s="10"/>
      <c r="M51" s="10"/>
      <c r="N51" s="11"/>
    </row>
    <row r="52" spans="1:14" ht="14.25">
      <c r="A52" s="8"/>
      <c r="B52" s="9" t="s">
        <v>72</v>
      </c>
      <c r="C52" s="10"/>
      <c r="D52" s="10"/>
      <c r="E52" s="10"/>
      <c r="F52" s="10"/>
      <c r="G52" s="10"/>
      <c r="H52" s="10"/>
      <c r="I52" s="10"/>
      <c r="J52" s="10"/>
      <c r="K52" s="10"/>
      <c r="L52" s="10"/>
      <c r="M52" s="10"/>
      <c r="N52" s="11"/>
    </row>
    <row r="53" spans="1:14" ht="14.25">
      <c r="A53" s="8"/>
      <c r="B53" s="9" t="s">
        <v>39</v>
      </c>
      <c r="C53" s="10"/>
      <c r="D53" s="10"/>
      <c r="E53" s="10"/>
      <c r="F53" s="10"/>
      <c r="G53" s="10"/>
      <c r="H53" s="10"/>
      <c r="I53" s="10"/>
      <c r="J53" s="10"/>
      <c r="K53" s="10"/>
      <c r="L53" s="10"/>
      <c r="M53" s="10"/>
      <c r="N53" s="11"/>
    </row>
    <row r="54" spans="1:14" ht="14.25">
      <c r="A54" s="8"/>
      <c r="B54" s="9" t="s">
        <v>40</v>
      </c>
      <c r="C54" s="10"/>
      <c r="D54" s="10"/>
      <c r="E54" s="10"/>
      <c r="F54" s="10"/>
      <c r="G54" s="10"/>
      <c r="H54" s="10"/>
      <c r="I54" s="10"/>
      <c r="J54" s="10"/>
      <c r="K54" s="10"/>
      <c r="L54" s="10"/>
      <c r="M54" s="10"/>
      <c r="N54" s="11"/>
    </row>
    <row r="55" spans="1:14" ht="14.25">
      <c r="A55" s="8"/>
      <c r="B55" s="9" t="s">
        <v>41</v>
      </c>
      <c r="C55" s="10"/>
      <c r="D55" s="10"/>
      <c r="E55" s="10"/>
      <c r="F55" s="10"/>
      <c r="G55" s="10"/>
      <c r="H55" s="10"/>
      <c r="I55" s="10"/>
      <c r="J55" s="10"/>
      <c r="K55" s="10"/>
      <c r="L55" s="10"/>
      <c r="M55" s="10"/>
      <c r="N55" s="11"/>
    </row>
    <row r="56" spans="1:14" ht="14.25">
      <c r="A56" s="8"/>
      <c r="B56" s="9" t="s">
        <v>18</v>
      </c>
      <c r="C56" s="10"/>
      <c r="D56" s="10"/>
      <c r="E56" s="10"/>
      <c r="F56" s="10"/>
      <c r="G56" s="10"/>
      <c r="H56" s="10"/>
      <c r="I56" s="10"/>
      <c r="J56" s="10"/>
      <c r="K56" s="10"/>
      <c r="L56" s="10"/>
      <c r="M56" s="10"/>
      <c r="N56" s="11"/>
    </row>
    <row r="57" spans="1:14" ht="14.25">
      <c r="A57" s="12"/>
      <c r="B57" s="13" t="s">
        <v>3</v>
      </c>
      <c r="C57" s="14"/>
      <c r="D57" s="14"/>
      <c r="E57" s="14"/>
      <c r="F57" s="14"/>
      <c r="G57" s="14"/>
      <c r="H57" s="14"/>
      <c r="I57" s="14"/>
      <c r="J57" s="14"/>
      <c r="K57" s="14"/>
      <c r="L57" s="14"/>
      <c r="M57" s="14"/>
      <c r="N57" s="15"/>
    </row>
    <row r="58" spans="1:14" ht="14.25">
      <c r="A58" s="16"/>
      <c r="B58" s="17" t="s">
        <v>19</v>
      </c>
      <c r="C58" s="18">
        <f>SUM(C49:C57)</f>
        <v>0</v>
      </c>
      <c r="D58" s="18">
        <f aca="true" t="shared" si="8" ref="D58:N58">SUM(D49:D57)</f>
        <v>0</v>
      </c>
      <c r="E58" s="18">
        <f t="shared" si="8"/>
        <v>0</v>
      </c>
      <c r="F58" s="18">
        <f t="shared" si="8"/>
        <v>0</v>
      </c>
      <c r="G58" s="18">
        <f t="shared" si="8"/>
        <v>0</v>
      </c>
      <c r="H58" s="18">
        <f t="shared" si="8"/>
        <v>0</v>
      </c>
      <c r="I58" s="18">
        <f t="shared" si="8"/>
        <v>0</v>
      </c>
      <c r="J58" s="18">
        <f t="shared" si="8"/>
        <v>0</v>
      </c>
      <c r="K58" s="18">
        <f t="shared" si="8"/>
        <v>0</v>
      </c>
      <c r="L58" s="18">
        <f t="shared" si="8"/>
        <v>0</v>
      </c>
      <c r="M58" s="18">
        <f t="shared" si="8"/>
        <v>0</v>
      </c>
      <c r="N58" s="18">
        <f t="shared" si="8"/>
        <v>0</v>
      </c>
    </row>
    <row r="59" spans="1:14" ht="14.25">
      <c r="A59" s="20"/>
      <c r="B59" s="33"/>
      <c r="C59" s="18"/>
      <c r="D59" s="18"/>
      <c r="E59" s="18"/>
      <c r="F59" s="18"/>
      <c r="G59" s="18"/>
      <c r="H59" s="18"/>
      <c r="I59" s="18"/>
      <c r="J59" s="18"/>
      <c r="K59" s="18"/>
      <c r="L59" s="18"/>
      <c r="M59" s="18"/>
      <c r="N59" s="19"/>
    </row>
    <row r="60" spans="1:14" ht="14.25">
      <c r="A60" s="214" t="s">
        <v>59</v>
      </c>
      <c r="B60" s="215"/>
      <c r="C60" s="215"/>
      <c r="D60" s="215"/>
      <c r="E60" s="215"/>
      <c r="F60" s="215"/>
      <c r="G60" s="215"/>
      <c r="H60" s="215"/>
      <c r="I60" s="215"/>
      <c r="J60" s="215"/>
      <c r="K60" s="215"/>
      <c r="L60" s="215"/>
      <c r="M60" s="215"/>
      <c r="N60" s="216"/>
    </row>
    <row r="61" spans="1:14" ht="14.25">
      <c r="A61" s="8"/>
      <c r="B61" s="9" t="s">
        <v>60</v>
      </c>
      <c r="C61" s="10"/>
      <c r="D61" s="10"/>
      <c r="E61" s="10"/>
      <c r="F61" s="10"/>
      <c r="G61" s="10"/>
      <c r="H61" s="10"/>
      <c r="I61" s="10"/>
      <c r="J61" s="10"/>
      <c r="K61" s="10"/>
      <c r="L61" s="10"/>
      <c r="M61" s="10"/>
      <c r="N61" s="11"/>
    </row>
    <row r="62" spans="1:14" ht="14.25">
      <c r="A62" s="8"/>
      <c r="B62" s="9" t="s">
        <v>61</v>
      </c>
      <c r="C62" s="10"/>
      <c r="D62" s="10"/>
      <c r="E62" s="10"/>
      <c r="F62" s="10"/>
      <c r="G62" s="10"/>
      <c r="H62" s="10"/>
      <c r="I62" s="10"/>
      <c r="J62" s="10"/>
      <c r="K62" s="10"/>
      <c r="L62" s="10"/>
      <c r="M62" s="10"/>
      <c r="N62" s="11"/>
    </row>
    <row r="63" spans="1:14" ht="14.25">
      <c r="A63" s="8"/>
      <c r="B63" s="9" t="s">
        <v>69</v>
      </c>
      <c r="C63" s="10"/>
      <c r="D63" s="10"/>
      <c r="E63" s="10"/>
      <c r="F63" s="10"/>
      <c r="G63" s="10"/>
      <c r="H63" s="10"/>
      <c r="I63" s="10"/>
      <c r="J63" s="10"/>
      <c r="K63" s="10"/>
      <c r="L63" s="10"/>
      <c r="M63" s="10"/>
      <c r="N63" s="11"/>
    </row>
    <row r="64" spans="1:14" ht="14.25">
      <c r="A64" s="8"/>
      <c r="B64" s="9" t="s">
        <v>62</v>
      </c>
      <c r="C64" s="10"/>
      <c r="D64" s="10"/>
      <c r="E64" s="10"/>
      <c r="F64" s="10"/>
      <c r="G64" s="10"/>
      <c r="H64" s="10"/>
      <c r="I64" s="10"/>
      <c r="J64" s="10"/>
      <c r="K64" s="10"/>
      <c r="L64" s="10"/>
      <c r="M64" s="10"/>
      <c r="N64" s="11"/>
    </row>
    <row r="65" spans="1:14" ht="14.25">
      <c r="A65" s="8"/>
      <c r="B65" s="9" t="s">
        <v>63</v>
      </c>
      <c r="C65" s="14"/>
      <c r="D65" s="14"/>
      <c r="E65" s="14"/>
      <c r="F65" s="14"/>
      <c r="G65" s="14"/>
      <c r="H65" s="14"/>
      <c r="I65" s="14"/>
      <c r="J65" s="14"/>
      <c r="K65" s="14"/>
      <c r="L65" s="14"/>
      <c r="M65" s="14"/>
      <c r="N65" s="15"/>
    </row>
    <row r="66" spans="1:14" ht="14.25">
      <c r="A66" s="16"/>
      <c r="B66" s="17" t="s">
        <v>68</v>
      </c>
      <c r="C66" s="43">
        <f>SUM(C61:C65)</f>
        <v>0</v>
      </c>
      <c r="D66" s="43">
        <f aca="true" t="shared" si="9" ref="D66:N66">SUM(D61:D65)</f>
        <v>0</v>
      </c>
      <c r="E66" s="43">
        <f t="shared" si="9"/>
        <v>0</v>
      </c>
      <c r="F66" s="43">
        <f t="shared" si="9"/>
        <v>0</v>
      </c>
      <c r="G66" s="43">
        <f t="shared" si="9"/>
        <v>0</v>
      </c>
      <c r="H66" s="43">
        <f t="shared" si="9"/>
        <v>0</v>
      </c>
      <c r="I66" s="43">
        <f t="shared" si="9"/>
        <v>0</v>
      </c>
      <c r="J66" s="43">
        <f t="shared" si="9"/>
        <v>0</v>
      </c>
      <c r="K66" s="43">
        <f t="shared" si="9"/>
        <v>0</v>
      </c>
      <c r="L66" s="43">
        <f t="shared" si="9"/>
        <v>0</v>
      </c>
      <c r="M66" s="43">
        <f t="shared" si="9"/>
        <v>0</v>
      </c>
      <c r="N66" s="43">
        <f t="shared" si="9"/>
        <v>0</v>
      </c>
    </row>
    <row r="67" spans="1:14" ht="14.25">
      <c r="A67" s="33"/>
      <c r="B67" s="33"/>
      <c r="C67" s="18"/>
      <c r="D67" s="18"/>
      <c r="E67" s="18"/>
      <c r="F67" s="18"/>
      <c r="G67" s="18"/>
      <c r="H67" s="18"/>
      <c r="I67" s="18"/>
      <c r="J67" s="18"/>
      <c r="K67" s="18"/>
      <c r="L67" s="18"/>
      <c r="M67" s="18"/>
      <c r="N67" s="19"/>
    </row>
    <row r="68" spans="1:14" ht="14.25">
      <c r="A68" s="214" t="s">
        <v>64</v>
      </c>
      <c r="B68" s="215"/>
      <c r="C68" s="215"/>
      <c r="D68" s="215"/>
      <c r="E68" s="215"/>
      <c r="F68" s="215"/>
      <c r="G68" s="215"/>
      <c r="H68" s="215"/>
      <c r="I68" s="215"/>
      <c r="J68" s="215"/>
      <c r="K68" s="215"/>
      <c r="L68" s="215"/>
      <c r="M68" s="215"/>
      <c r="N68" s="216"/>
    </row>
    <row r="69" spans="1:14" ht="14.25">
      <c r="A69" s="8"/>
      <c r="B69" s="9" t="s">
        <v>65</v>
      </c>
      <c r="C69" s="10"/>
      <c r="D69" s="10"/>
      <c r="E69" s="10"/>
      <c r="F69" s="10"/>
      <c r="G69" s="10"/>
      <c r="H69" s="10"/>
      <c r="I69" s="10"/>
      <c r="J69" s="10"/>
      <c r="K69" s="10"/>
      <c r="L69" s="10"/>
      <c r="M69" s="10"/>
      <c r="N69" s="11"/>
    </row>
    <row r="70" spans="1:14" ht="14.25">
      <c r="A70" s="8"/>
      <c r="B70" s="9" t="s">
        <v>66</v>
      </c>
      <c r="C70" s="10"/>
      <c r="D70" s="10"/>
      <c r="E70" s="10"/>
      <c r="F70" s="10"/>
      <c r="G70" s="10"/>
      <c r="H70" s="10"/>
      <c r="I70" s="10"/>
      <c r="J70" s="10"/>
      <c r="K70" s="10"/>
      <c r="L70" s="10"/>
      <c r="M70" s="10"/>
      <c r="N70" s="11"/>
    </row>
    <row r="71" spans="1:14" ht="14.25">
      <c r="A71" s="12"/>
      <c r="B71" s="13" t="s">
        <v>67</v>
      </c>
      <c r="C71" s="14"/>
      <c r="D71" s="14"/>
      <c r="E71" s="14"/>
      <c r="F71" s="14"/>
      <c r="G71" s="14"/>
      <c r="H71" s="14"/>
      <c r="I71" s="14"/>
      <c r="J71" s="14"/>
      <c r="K71" s="14"/>
      <c r="L71" s="14"/>
      <c r="M71" s="14"/>
      <c r="N71" s="15"/>
    </row>
    <row r="72" spans="1:14" ht="14.25">
      <c r="A72" s="16"/>
      <c r="B72" s="17" t="s">
        <v>70</v>
      </c>
      <c r="C72" s="43">
        <f>SUM(C69:C71)</f>
        <v>0</v>
      </c>
      <c r="D72" s="43">
        <f aca="true" t="shared" si="10" ref="D72:N72">SUM(D69:D71)</f>
        <v>0</v>
      </c>
      <c r="E72" s="43">
        <f t="shared" si="10"/>
        <v>0</v>
      </c>
      <c r="F72" s="43">
        <f t="shared" si="10"/>
        <v>0</v>
      </c>
      <c r="G72" s="43">
        <f t="shared" si="10"/>
        <v>0</v>
      </c>
      <c r="H72" s="43">
        <f t="shared" si="10"/>
        <v>0</v>
      </c>
      <c r="I72" s="43">
        <f t="shared" si="10"/>
        <v>0</v>
      </c>
      <c r="J72" s="43">
        <f t="shared" si="10"/>
        <v>0</v>
      </c>
      <c r="K72" s="43">
        <f t="shared" si="10"/>
        <v>0</v>
      </c>
      <c r="L72" s="43">
        <f t="shared" si="10"/>
        <v>0</v>
      </c>
      <c r="M72" s="43">
        <f t="shared" si="10"/>
        <v>0</v>
      </c>
      <c r="N72" s="43">
        <f t="shared" si="10"/>
        <v>0</v>
      </c>
    </row>
    <row r="73" spans="1:14" ht="14.25">
      <c r="A73" s="20"/>
      <c r="B73" s="21"/>
      <c r="C73" s="22"/>
      <c r="D73" s="22"/>
      <c r="E73" s="22"/>
      <c r="F73" s="22"/>
      <c r="G73" s="22"/>
      <c r="H73" s="22"/>
      <c r="I73" s="22"/>
      <c r="J73" s="22"/>
      <c r="K73" s="22"/>
      <c r="L73" s="22"/>
      <c r="M73" s="22"/>
      <c r="N73" s="19"/>
    </row>
    <row r="74" spans="1:14" ht="14.25">
      <c r="A74" s="214" t="s">
        <v>20</v>
      </c>
      <c r="B74" s="215"/>
      <c r="C74" s="215"/>
      <c r="D74" s="215"/>
      <c r="E74" s="215"/>
      <c r="F74" s="215"/>
      <c r="G74" s="215"/>
      <c r="H74" s="215"/>
      <c r="I74" s="215"/>
      <c r="J74" s="215"/>
      <c r="K74" s="215"/>
      <c r="L74" s="215"/>
      <c r="M74" s="215"/>
      <c r="N74" s="216"/>
    </row>
    <row r="75" spans="1:14" ht="14.25">
      <c r="A75" s="38" t="s">
        <v>42</v>
      </c>
      <c r="B75" s="39"/>
      <c r="C75" s="10"/>
      <c r="D75" s="10"/>
      <c r="E75" s="10"/>
      <c r="F75" s="10"/>
      <c r="G75" s="10"/>
      <c r="H75" s="10"/>
      <c r="I75" s="10"/>
      <c r="J75" s="10"/>
      <c r="K75" s="10"/>
      <c r="L75" s="10"/>
      <c r="M75" s="10"/>
      <c r="N75" s="11"/>
    </row>
    <row r="76" spans="1:14" ht="14.25">
      <c r="A76" s="38"/>
      <c r="B76" s="13" t="s">
        <v>76</v>
      </c>
      <c r="C76" s="10"/>
      <c r="D76" s="10"/>
      <c r="E76" s="10"/>
      <c r="F76" s="10"/>
      <c r="G76" s="10"/>
      <c r="H76" s="10"/>
      <c r="I76" s="10"/>
      <c r="J76" s="10"/>
      <c r="K76" s="10"/>
      <c r="L76" s="10"/>
      <c r="M76" s="10"/>
      <c r="N76" s="11"/>
    </row>
    <row r="77" spans="1:14" ht="14.25">
      <c r="A77" s="38"/>
      <c r="B77" s="13" t="s">
        <v>77</v>
      </c>
      <c r="C77" s="10"/>
      <c r="D77" s="10"/>
      <c r="E77" s="10"/>
      <c r="F77" s="10"/>
      <c r="G77" s="10"/>
      <c r="H77" s="10"/>
      <c r="I77" s="10"/>
      <c r="J77" s="10"/>
      <c r="K77" s="10"/>
      <c r="L77" s="10"/>
      <c r="M77" s="10"/>
      <c r="N77" s="11"/>
    </row>
    <row r="78" spans="1:14" ht="14.25">
      <c r="A78" s="38"/>
      <c r="B78" s="13" t="s">
        <v>21</v>
      </c>
      <c r="C78" s="10"/>
      <c r="D78" s="10"/>
      <c r="E78" s="10"/>
      <c r="F78" s="10"/>
      <c r="G78" s="10"/>
      <c r="H78" s="10"/>
      <c r="I78" s="10"/>
      <c r="J78" s="10"/>
      <c r="K78" s="10"/>
      <c r="L78" s="10"/>
      <c r="M78" s="10"/>
      <c r="N78" s="11"/>
    </row>
    <row r="79" spans="1:14" ht="14.25">
      <c r="A79" s="38"/>
      <c r="B79" s="13" t="s">
        <v>78</v>
      </c>
      <c r="C79" s="10"/>
      <c r="D79" s="10"/>
      <c r="E79" s="10"/>
      <c r="F79" s="10"/>
      <c r="G79" s="10"/>
      <c r="H79" s="10"/>
      <c r="I79" s="10"/>
      <c r="J79" s="10"/>
      <c r="K79" s="10"/>
      <c r="L79" s="10"/>
      <c r="M79" s="10"/>
      <c r="N79" s="11"/>
    </row>
    <row r="80" spans="1:14" ht="14.25">
      <c r="A80" s="38"/>
      <c r="B80" s="13" t="s">
        <v>38</v>
      </c>
      <c r="C80" s="14"/>
      <c r="D80" s="14"/>
      <c r="E80" s="14"/>
      <c r="F80" s="14"/>
      <c r="G80" s="14"/>
      <c r="H80" s="14"/>
      <c r="I80" s="14"/>
      <c r="J80" s="14"/>
      <c r="K80" s="14"/>
      <c r="L80" s="14"/>
      <c r="M80" s="14"/>
      <c r="N80" s="15"/>
    </row>
    <row r="81" spans="1:14" ht="14.25">
      <c r="A81" s="16"/>
      <c r="B81" s="17" t="s">
        <v>81</v>
      </c>
      <c r="C81" s="43">
        <f>SUM(C76:C80)</f>
        <v>0</v>
      </c>
      <c r="D81" s="43">
        <f aca="true" t="shared" si="11" ref="D81:N81">SUM(D76:D80)</f>
        <v>0</v>
      </c>
      <c r="E81" s="43">
        <f t="shared" si="11"/>
        <v>0</v>
      </c>
      <c r="F81" s="43">
        <f t="shared" si="11"/>
        <v>0</v>
      </c>
      <c r="G81" s="43">
        <f t="shared" si="11"/>
        <v>0</v>
      </c>
      <c r="H81" s="43">
        <f t="shared" si="11"/>
        <v>0</v>
      </c>
      <c r="I81" s="43">
        <f t="shared" si="11"/>
        <v>0</v>
      </c>
      <c r="J81" s="43">
        <f t="shared" si="11"/>
        <v>0</v>
      </c>
      <c r="K81" s="43">
        <f t="shared" si="11"/>
        <v>0</v>
      </c>
      <c r="L81" s="43">
        <f t="shared" si="11"/>
        <v>0</v>
      </c>
      <c r="M81" s="43">
        <f t="shared" si="11"/>
        <v>0</v>
      </c>
      <c r="N81" s="43">
        <f t="shared" si="11"/>
        <v>0</v>
      </c>
    </row>
    <row r="82" spans="1:14" ht="14.25">
      <c r="A82" s="38"/>
      <c r="B82" s="39"/>
      <c r="C82" s="39"/>
      <c r="D82" s="39"/>
      <c r="E82" s="39"/>
      <c r="F82" s="39"/>
      <c r="G82" s="39"/>
      <c r="H82" s="39"/>
      <c r="I82" s="39"/>
      <c r="J82" s="39"/>
      <c r="K82" s="39"/>
      <c r="L82" s="39"/>
      <c r="M82" s="39"/>
      <c r="N82" s="40"/>
    </row>
    <row r="83" spans="1:14" ht="14.25">
      <c r="A83" s="38" t="s">
        <v>43</v>
      </c>
      <c r="B83" s="39"/>
      <c r="C83" s="10"/>
      <c r="D83" s="10"/>
      <c r="E83" s="10"/>
      <c r="F83" s="10"/>
      <c r="G83" s="10"/>
      <c r="H83" s="10"/>
      <c r="I83" s="10"/>
      <c r="J83" s="10"/>
      <c r="K83" s="10"/>
      <c r="L83" s="10"/>
      <c r="M83" s="10"/>
      <c r="N83" s="11"/>
    </row>
    <row r="84" spans="1:14" ht="14.25">
      <c r="A84" s="38"/>
      <c r="B84" s="13" t="s">
        <v>76</v>
      </c>
      <c r="C84" s="10"/>
      <c r="D84" s="10"/>
      <c r="E84" s="10"/>
      <c r="F84" s="10"/>
      <c r="G84" s="10"/>
      <c r="H84" s="10"/>
      <c r="I84" s="10"/>
      <c r="J84" s="10"/>
      <c r="K84" s="10"/>
      <c r="L84" s="10"/>
      <c r="M84" s="10"/>
      <c r="N84" s="11"/>
    </row>
    <row r="85" spans="1:14" ht="14.25">
      <c r="A85" s="38"/>
      <c r="B85" s="13" t="s">
        <v>77</v>
      </c>
      <c r="C85" s="10"/>
      <c r="D85" s="10"/>
      <c r="E85" s="10"/>
      <c r="F85" s="10"/>
      <c r="G85" s="10"/>
      <c r="H85" s="10"/>
      <c r="I85" s="10"/>
      <c r="J85" s="10"/>
      <c r="K85" s="10"/>
      <c r="L85" s="10"/>
      <c r="M85" s="10"/>
      <c r="N85" s="11"/>
    </row>
    <row r="86" spans="1:14" ht="14.25">
      <c r="A86" s="38"/>
      <c r="B86" s="13" t="s">
        <v>21</v>
      </c>
      <c r="C86" s="10"/>
      <c r="D86" s="10"/>
      <c r="E86" s="10"/>
      <c r="F86" s="10"/>
      <c r="G86" s="10"/>
      <c r="H86" s="10"/>
      <c r="I86" s="10"/>
      <c r="J86" s="10"/>
      <c r="K86" s="10"/>
      <c r="L86" s="10"/>
      <c r="M86" s="10"/>
      <c r="N86" s="11"/>
    </row>
    <row r="87" spans="1:14" ht="14.25">
      <c r="A87" s="38"/>
      <c r="B87" s="13" t="s">
        <v>78</v>
      </c>
      <c r="C87" s="10"/>
      <c r="D87" s="10"/>
      <c r="E87" s="10"/>
      <c r="F87" s="10"/>
      <c r="G87" s="10"/>
      <c r="H87" s="10"/>
      <c r="I87" s="10"/>
      <c r="J87" s="10"/>
      <c r="K87" s="10"/>
      <c r="L87" s="10"/>
      <c r="M87" s="10"/>
      <c r="N87" s="11"/>
    </row>
    <row r="88" spans="1:14" ht="14.25">
      <c r="A88" s="8"/>
      <c r="B88" s="13" t="s">
        <v>38</v>
      </c>
      <c r="C88" s="14"/>
      <c r="D88" s="14"/>
      <c r="E88" s="14"/>
      <c r="F88" s="14"/>
      <c r="G88" s="14"/>
      <c r="H88" s="14"/>
      <c r="I88" s="14"/>
      <c r="J88" s="14"/>
      <c r="K88" s="14"/>
      <c r="L88" s="14"/>
      <c r="M88" s="14"/>
      <c r="N88" s="15"/>
    </row>
    <row r="89" spans="1:14" ht="14.25">
      <c r="A89" s="16"/>
      <c r="B89" s="17" t="s">
        <v>79</v>
      </c>
      <c r="C89" s="43">
        <f>SUM(C84:C88)</f>
        <v>0</v>
      </c>
      <c r="D89" s="43">
        <f aca="true" t="shared" si="12" ref="D89:N89">SUM(D84:D88)</f>
        <v>0</v>
      </c>
      <c r="E89" s="43">
        <f t="shared" si="12"/>
        <v>0</v>
      </c>
      <c r="F89" s="43">
        <f t="shared" si="12"/>
        <v>0</v>
      </c>
      <c r="G89" s="43">
        <f t="shared" si="12"/>
        <v>0</v>
      </c>
      <c r="H89" s="43">
        <f t="shared" si="12"/>
        <v>0</v>
      </c>
      <c r="I89" s="43">
        <f t="shared" si="12"/>
        <v>0</v>
      </c>
      <c r="J89" s="43">
        <f t="shared" si="12"/>
        <v>0</v>
      </c>
      <c r="K89" s="43">
        <f t="shared" si="12"/>
        <v>0</v>
      </c>
      <c r="L89" s="43">
        <f t="shared" si="12"/>
        <v>0</v>
      </c>
      <c r="M89" s="43">
        <f t="shared" si="12"/>
        <v>0</v>
      </c>
      <c r="N89" s="43">
        <f t="shared" si="12"/>
        <v>0</v>
      </c>
    </row>
    <row r="90" spans="1:14" ht="14.25">
      <c r="A90" s="12"/>
      <c r="B90" s="13" t="s">
        <v>80</v>
      </c>
      <c r="C90" s="14"/>
      <c r="D90" s="14"/>
      <c r="E90" s="14"/>
      <c r="F90" s="14"/>
      <c r="G90" s="14"/>
      <c r="H90" s="14"/>
      <c r="I90" s="14"/>
      <c r="J90" s="14"/>
      <c r="K90" s="14"/>
      <c r="L90" s="14"/>
      <c r="M90" s="14"/>
      <c r="N90" s="15"/>
    </row>
    <row r="91" spans="1:14" ht="14.25">
      <c r="A91" s="16"/>
      <c r="B91" s="17" t="s">
        <v>22</v>
      </c>
      <c r="C91" s="18">
        <f>C81+C89+C90</f>
        <v>0</v>
      </c>
      <c r="D91" s="18">
        <f aca="true" t="shared" si="13" ref="D91:N91">D81+D89+D90</f>
        <v>0</v>
      </c>
      <c r="E91" s="18">
        <f t="shared" si="13"/>
        <v>0</v>
      </c>
      <c r="F91" s="18">
        <f t="shared" si="13"/>
        <v>0</v>
      </c>
      <c r="G91" s="18">
        <f t="shared" si="13"/>
        <v>0</v>
      </c>
      <c r="H91" s="18">
        <f t="shared" si="13"/>
        <v>0</v>
      </c>
      <c r="I91" s="18">
        <f t="shared" si="13"/>
        <v>0</v>
      </c>
      <c r="J91" s="18">
        <f t="shared" si="13"/>
        <v>0</v>
      </c>
      <c r="K91" s="18">
        <f t="shared" si="13"/>
        <v>0</v>
      </c>
      <c r="L91" s="18">
        <f t="shared" si="13"/>
        <v>0</v>
      </c>
      <c r="M91" s="18">
        <f t="shared" si="13"/>
        <v>0</v>
      </c>
      <c r="N91" s="18">
        <f t="shared" si="13"/>
        <v>0</v>
      </c>
    </row>
    <row r="92" spans="1:14" ht="14.25">
      <c r="A92" s="20"/>
      <c r="B92" s="33"/>
      <c r="C92" s="18"/>
      <c r="D92" s="18"/>
      <c r="E92" s="18"/>
      <c r="F92" s="18"/>
      <c r="G92" s="18"/>
      <c r="H92" s="18"/>
      <c r="I92" s="18"/>
      <c r="J92" s="18"/>
      <c r="K92" s="18"/>
      <c r="L92" s="18"/>
      <c r="M92" s="18"/>
      <c r="N92" s="19"/>
    </row>
    <row r="93" spans="1:14" ht="14.25">
      <c r="A93" s="214" t="s">
        <v>23</v>
      </c>
      <c r="B93" s="215"/>
      <c r="C93" s="215"/>
      <c r="D93" s="215"/>
      <c r="E93" s="215"/>
      <c r="F93" s="215"/>
      <c r="G93" s="215"/>
      <c r="H93" s="215"/>
      <c r="I93" s="215"/>
      <c r="J93" s="215"/>
      <c r="K93" s="215"/>
      <c r="L93" s="215"/>
      <c r="M93" s="215"/>
      <c r="N93" s="216"/>
    </row>
    <row r="94" spans="1:14" ht="14.25">
      <c r="A94" s="8"/>
      <c r="B94" s="9" t="s">
        <v>74</v>
      </c>
      <c r="C94" s="10"/>
      <c r="D94" s="10"/>
      <c r="E94" s="10"/>
      <c r="F94" s="10"/>
      <c r="G94" s="10"/>
      <c r="H94" s="10"/>
      <c r="I94" s="10"/>
      <c r="J94" s="10"/>
      <c r="K94" s="10"/>
      <c r="L94" s="10"/>
      <c r="M94" s="10"/>
      <c r="N94" s="11"/>
    </row>
    <row r="95" spans="1:14" ht="14.25">
      <c r="A95" s="8"/>
      <c r="B95" s="9" t="s">
        <v>44</v>
      </c>
      <c r="C95" s="10"/>
      <c r="D95" s="10"/>
      <c r="E95" s="10"/>
      <c r="F95" s="10"/>
      <c r="G95" s="10"/>
      <c r="H95" s="10"/>
      <c r="I95" s="10"/>
      <c r="J95" s="10"/>
      <c r="K95" s="10"/>
      <c r="L95" s="10"/>
      <c r="M95" s="10"/>
      <c r="N95" s="11"/>
    </row>
    <row r="96" spans="1:14" ht="14.25">
      <c r="A96" s="8"/>
      <c r="B96" s="9" t="s">
        <v>24</v>
      </c>
      <c r="C96" s="10"/>
      <c r="D96" s="10"/>
      <c r="E96" s="10"/>
      <c r="F96" s="10"/>
      <c r="G96" s="10"/>
      <c r="H96" s="10"/>
      <c r="I96" s="10"/>
      <c r="J96" s="10"/>
      <c r="K96" s="10"/>
      <c r="L96" s="10"/>
      <c r="M96" s="10"/>
      <c r="N96" s="11"/>
    </row>
    <row r="97" spans="1:14" ht="14.25">
      <c r="A97" s="8"/>
      <c r="B97" s="9" t="s">
        <v>25</v>
      </c>
      <c r="C97" s="10"/>
      <c r="D97" s="10"/>
      <c r="E97" s="10"/>
      <c r="F97" s="10"/>
      <c r="G97" s="10"/>
      <c r="H97" s="10"/>
      <c r="I97" s="10"/>
      <c r="J97" s="10"/>
      <c r="K97" s="10"/>
      <c r="L97" s="10"/>
      <c r="M97" s="10"/>
      <c r="N97" s="11"/>
    </row>
    <row r="98" spans="1:14" ht="14.25">
      <c r="A98" s="8"/>
      <c r="B98" s="9" t="s">
        <v>45</v>
      </c>
      <c r="C98" s="10"/>
      <c r="D98" s="10"/>
      <c r="E98" s="10"/>
      <c r="F98" s="10"/>
      <c r="G98" s="10"/>
      <c r="H98" s="10"/>
      <c r="I98" s="10"/>
      <c r="J98" s="10"/>
      <c r="K98" s="10"/>
      <c r="L98" s="10"/>
      <c r="M98" s="10"/>
      <c r="N98" s="11"/>
    </row>
    <row r="99" spans="1:14" ht="14.25">
      <c r="A99" s="8"/>
      <c r="B99" s="9" t="s">
        <v>46</v>
      </c>
      <c r="C99" s="10"/>
      <c r="D99" s="10"/>
      <c r="E99" s="10"/>
      <c r="F99" s="10"/>
      <c r="G99" s="10"/>
      <c r="H99" s="10"/>
      <c r="I99" s="10"/>
      <c r="J99" s="10"/>
      <c r="K99" s="10"/>
      <c r="L99" s="10"/>
      <c r="M99" s="10"/>
      <c r="N99" s="11"/>
    </row>
    <row r="100" spans="1:14" ht="14.25">
      <c r="A100" s="8"/>
      <c r="B100" s="9" t="s">
        <v>47</v>
      </c>
      <c r="C100" s="10"/>
      <c r="D100" s="10"/>
      <c r="E100" s="10"/>
      <c r="F100" s="10"/>
      <c r="G100" s="10"/>
      <c r="H100" s="10"/>
      <c r="I100" s="10"/>
      <c r="J100" s="10"/>
      <c r="K100" s="10"/>
      <c r="L100" s="10"/>
      <c r="M100" s="10"/>
      <c r="N100" s="11"/>
    </row>
    <row r="101" spans="1:14" ht="14.25">
      <c r="A101" s="8"/>
      <c r="B101" s="9" t="s">
        <v>48</v>
      </c>
      <c r="C101" s="10"/>
      <c r="D101" s="10"/>
      <c r="E101" s="10"/>
      <c r="F101" s="10"/>
      <c r="G101" s="10"/>
      <c r="H101" s="10"/>
      <c r="I101" s="10"/>
      <c r="J101" s="10"/>
      <c r="K101" s="10"/>
      <c r="L101" s="10"/>
      <c r="M101" s="10"/>
      <c r="N101" s="11"/>
    </row>
    <row r="102" spans="1:14" ht="14.25">
      <c r="A102" s="12"/>
      <c r="B102" s="13" t="s">
        <v>3</v>
      </c>
      <c r="C102" s="14"/>
      <c r="D102" s="14"/>
      <c r="E102" s="14"/>
      <c r="F102" s="14"/>
      <c r="G102" s="14"/>
      <c r="H102" s="14"/>
      <c r="I102" s="14"/>
      <c r="J102" s="14"/>
      <c r="K102" s="14"/>
      <c r="L102" s="14"/>
      <c r="M102" s="14"/>
      <c r="N102" s="15"/>
    </row>
    <row r="103" spans="1:14" ht="14.25">
      <c r="A103" s="16"/>
      <c r="B103" s="17" t="s">
        <v>26</v>
      </c>
      <c r="C103" s="18">
        <f>SUM(C94:C102)</f>
        <v>0</v>
      </c>
      <c r="D103" s="18">
        <f aca="true" t="shared" si="14" ref="D103:N103">SUM(D94:D102)</f>
        <v>0</v>
      </c>
      <c r="E103" s="18">
        <f t="shared" si="14"/>
        <v>0</v>
      </c>
      <c r="F103" s="18">
        <f t="shared" si="14"/>
        <v>0</v>
      </c>
      <c r="G103" s="18">
        <f t="shared" si="14"/>
        <v>0</v>
      </c>
      <c r="H103" s="18">
        <f t="shared" si="14"/>
        <v>0</v>
      </c>
      <c r="I103" s="18">
        <f t="shared" si="14"/>
        <v>0</v>
      </c>
      <c r="J103" s="18">
        <f t="shared" si="14"/>
        <v>0</v>
      </c>
      <c r="K103" s="18">
        <f t="shared" si="14"/>
        <v>0</v>
      </c>
      <c r="L103" s="18">
        <f t="shared" si="14"/>
        <v>0</v>
      </c>
      <c r="M103" s="18">
        <f t="shared" si="14"/>
        <v>0</v>
      </c>
      <c r="N103" s="18">
        <f t="shared" si="14"/>
        <v>0</v>
      </c>
    </row>
    <row r="104" spans="1:14" ht="14.25">
      <c r="A104" s="20"/>
      <c r="B104" s="33"/>
      <c r="C104" s="18"/>
      <c r="D104" s="18"/>
      <c r="E104" s="18"/>
      <c r="F104" s="18"/>
      <c r="G104" s="18"/>
      <c r="H104" s="18"/>
      <c r="I104" s="18"/>
      <c r="J104" s="18"/>
      <c r="K104" s="18"/>
      <c r="L104" s="18"/>
      <c r="M104" s="18"/>
      <c r="N104" s="19"/>
    </row>
    <row r="105" spans="1:14" ht="14.25">
      <c r="A105" s="214" t="s">
        <v>28</v>
      </c>
      <c r="B105" s="215"/>
      <c r="C105" s="215"/>
      <c r="D105" s="215"/>
      <c r="E105" s="215"/>
      <c r="F105" s="215"/>
      <c r="G105" s="215"/>
      <c r="H105" s="215"/>
      <c r="I105" s="215"/>
      <c r="J105" s="215"/>
      <c r="K105" s="215"/>
      <c r="L105" s="215"/>
      <c r="M105" s="215"/>
      <c r="N105" s="216"/>
    </row>
    <row r="106" spans="1:14" ht="14.25">
      <c r="A106" s="8"/>
      <c r="B106" s="9"/>
      <c r="C106" s="10"/>
      <c r="D106" s="10"/>
      <c r="E106" s="10"/>
      <c r="F106" s="10"/>
      <c r="G106" s="10"/>
      <c r="H106" s="10"/>
      <c r="I106" s="10"/>
      <c r="J106" s="10"/>
      <c r="K106" s="10"/>
      <c r="L106" s="10"/>
      <c r="M106" s="10"/>
      <c r="N106" s="11"/>
    </row>
    <row r="107" spans="1:14" ht="14.25">
      <c r="A107" s="8"/>
      <c r="B107" s="9"/>
      <c r="C107" s="10"/>
      <c r="D107" s="10"/>
      <c r="E107" s="10"/>
      <c r="F107" s="10"/>
      <c r="G107" s="10"/>
      <c r="H107" s="10"/>
      <c r="I107" s="10"/>
      <c r="J107" s="10"/>
      <c r="K107" s="10"/>
      <c r="L107" s="10"/>
      <c r="M107" s="10"/>
      <c r="N107" s="11"/>
    </row>
    <row r="108" spans="1:14" ht="14.25">
      <c r="A108" s="8"/>
      <c r="B108" s="9"/>
      <c r="C108" s="10"/>
      <c r="D108" s="10"/>
      <c r="E108" s="10"/>
      <c r="F108" s="10"/>
      <c r="G108" s="10"/>
      <c r="H108" s="10"/>
      <c r="I108" s="10"/>
      <c r="J108" s="10"/>
      <c r="K108" s="10"/>
      <c r="L108" s="10"/>
      <c r="M108" s="10"/>
      <c r="N108" s="11"/>
    </row>
    <row r="109" spans="1:14" ht="14.25">
      <c r="A109" s="8"/>
      <c r="B109" s="9"/>
      <c r="C109" s="10"/>
      <c r="D109" s="10"/>
      <c r="E109" s="10"/>
      <c r="F109" s="10"/>
      <c r="G109" s="10"/>
      <c r="H109" s="10"/>
      <c r="I109" s="10"/>
      <c r="J109" s="10"/>
      <c r="K109" s="10"/>
      <c r="L109" s="10"/>
      <c r="M109" s="10"/>
      <c r="N109" s="11"/>
    </row>
    <row r="110" spans="1:14" ht="14.25">
      <c r="A110" s="8"/>
      <c r="B110" s="9"/>
      <c r="C110" s="10"/>
      <c r="D110" s="10"/>
      <c r="E110" s="10"/>
      <c r="F110" s="10"/>
      <c r="G110" s="10"/>
      <c r="H110" s="10"/>
      <c r="I110" s="10"/>
      <c r="J110" s="10"/>
      <c r="K110" s="10"/>
      <c r="L110" s="10"/>
      <c r="M110" s="10"/>
      <c r="N110" s="11"/>
    </row>
    <row r="111" spans="1:14" ht="14.25">
      <c r="A111" s="8"/>
      <c r="B111" s="9"/>
      <c r="C111" s="10"/>
      <c r="D111" s="10"/>
      <c r="E111" s="10"/>
      <c r="F111" s="10"/>
      <c r="G111" s="10"/>
      <c r="H111" s="10"/>
      <c r="I111" s="10"/>
      <c r="J111" s="10"/>
      <c r="K111" s="10"/>
      <c r="L111" s="10"/>
      <c r="M111" s="10"/>
      <c r="N111" s="11"/>
    </row>
    <row r="112" spans="1:14" ht="14.25">
      <c r="A112" s="12"/>
      <c r="B112" s="13"/>
      <c r="C112" s="14"/>
      <c r="D112" s="14"/>
      <c r="E112" s="14"/>
      <c r="F112" s="14"/>
      <c r="G112" s="14"/>
      <c r="H112" s="14"/>
      <c r="I112" s="14"/>
      <c r="J112" s="14"/>
      <c r="K112" s="14"/>
      <c r="L112" s="14"/>
      <c r="M112" s="14"/>
      <c r="N112" s="15"/>
    </row>
    <row r="113" spans="1:14" ht="14.25">
      <c r="A113" s="16"/>
      <c r="B113" s="17" t="s">
        <v>29</v>
      </c>
      <c r="C113" s="18">
        <f>SUM(C106:C112)</f>
        <v>0</v>
      </c>
      <c r="D113" s="18">
        <f aca="true" t="shared" si="15" ref="D113:N113">SUM(D106:D112)</f>
        <v>0</v>
      </c>
      <c r="E113" s="18">
        <f t="shared" si="15"/>
        <v>0</v>
      </c>
      <c r="F113" s="18">
        <f t="shared" si="15"/>
        <v>0</v>
      </c>
      <c r="G113" s="18">
        <f t="shared" si="15"/>
        <v>0</v>
      </c>
      <c r="H113" s="18">
        <f t="shared" si="15"/>
        <v>0</v>
      </c>
      <c r="I113" s="18">
        <f t="shared" si="15"/>
        <v>0</v>
      </c>
      <c r="J113" s="18">
        <f t="shared" si="15"/>
        <v>0</v>
      </c>
      <c r="K113" s="18">
        <f t="shared" si="15"/>
        <v>0</v>
      </c>
      <c r="L113" s="18">
        <f t="shared" si="15"/>
        <v>0</v>
      </c>
      <c r="M113" s="18">
        <f t="shared" si="15"/>
        <v>0</v>
      </c>
      <c r="N113" s="18">
        <f t="shared" si="15"/>
        <v>0</v>
      </c>
    </row>
    <row r="114" spans="1:14" ht="14.25">
      <c r="A114" s="20"/>
      <c r="B114" s="21"/>
      <c r="C114" s="24"/>
      <c r="D114" s="24"/>
      <c r="E114" s="24"/>
      <c r="F114" s="24"/>
      <c r="G114" s="24"/>
      <c r="H114" s="24"/>
      <c r="I114" s="24"/>
      <c r="J114" s="24"/>
      <c r="K114" s="24"/>
      <c r="L114" s="24"/>
      <c r="M114" s="24"/>
      <c r="N114" s="25"/>
    </row>
    <row r="115" spans="1:14" ht="14.25">
      <c r="A115" s="227" t="s">
        <v>27</v>
      </c>
      <c r="B115" s="228"/>
      <c r="C115" s="28">
        <f>C39+C46+C58+C66+C72+C91+C103+C113</f>
        <v>0</v>
      </c>
      <c r="D115" s="28">
        <f aca="true" t="shared" si="16" ref="D115:N115">D39+D46+D58+D91+D103</f>
        <v>0</v>
      </c>
      <c r="E115" s="28">
        <f t="shared" si="16"/>
        <v>0</v>
      </c>
      <c r="F115" s="28">
        <f t="shared" si="16"/>
        <v>0</v>
      </c>
      <c r="G115" s="28">
        <f t="shared" si="16"/>
        <v>0</v>
      </c>
      <c r="H115" s="28">
        <f t="shared" si="16"/>
        <v>0</v>
      </c>
      <c r="I115" s="28">
        <f t="shared" si="16"/>
        <v>0</v>
      </c>
      <c r="J115" s="28">
        <f t="shared" si="16"/>
        <v>0</v>
      </c>
      <c r="K115" s="28">
        <f t="shared" si="16"/>
        <v>0</v>
      </c>
      <c r="L115" s="28">
        <f t="shared" si="16"/>
        <v>0</v>
      </c>
      <c r="M115" s="28">
        <f t="shared" si="16"/>
        <v>0</v>
      </c>
      <c r="N115" s="29">
        <f t="shared" si="16"/>
        <v>0</v>
      </c>
    </row>
    <row r="116" spans="1:14" ht="14.25">
      <c r="A116" s="20"/>
      <c r="B116" s="21"/>
      <c r="C116" s="24"/>
      <c r="D116" s="24"/>
      <c r="E116" s="24"/>
      <c r="F116" s="24"/>
      <c r="G116" s="24"/>
      <c r="H116" s="24"/>
      <c r="I116" s="24"/>
      <c r="J116" s="24"/>
      <c r="K116" s="24"/>
      <c r="L116" s="24"/>
      <c r="M116" s="24"/>
      <c r="N116" s="25"/>
    </row>
    <row r="117" spans="1:14" ht="15" thickBot="1">
      <c r="A117" s="34" t="s">
        <v>221</v>
      </c>
      <c r="B117" s="30"/>
      <c r="C117" s="31">
        <f aca="true" t="shared" si="17" ref="C117:N117">C28-C115</f>
        <v>0</v>
      </c>
      <c r="D117" s="31">
        <f t="shared" si="17"/>
        <v>0</v>
      </c>
      <c r="E117" s="31">
        <f t="shared" si="17"/>
        <v>0</v>
      </c>
      <c r="F117" s="31">
        <f t="shared" si="17"/>
        <v>0</v>
      </c>
      <c r="G117" s="31">
        <f t="shared" si="17"/>
        <v>0</v>
      </c>
      <c r="H117" s="31">
        <f t="shared" si="17"/>
        <v>0</v>
      </c>
      <c r="I117" s="31">
        <f t="shared" si="17"/>
        <v>0</v>
      </c>
      <c r="J117" s="31">
        <f t="shared" si="17"/>
        <v>0</v>
      </c>
      <c r="K117" s="31">
        <f t="shared" si="17"/>
        <v>0</v>
      </c>
      <c r="L117" s="31">
        <f t="shared" si="17"/>
        <v>0</v>
      </c>
      <c r="M117" s="31">
        <f t="shared" si="17"/>
        <v>0</v>
      </c>
      <c r="N117" s="32">
        <f t="shared" si="17"/>
        <v>0</v>
      </c>
    </row>
    <row r="118" spans="1:14" ht="14.25">
      <c r="A118" s="20"/>
      <c r="B118" s="21"/>
      <c r="C118" s="22"/>
      <c r="D118" s="22"/>
      <c r="E118" s="22"/>
      <c r="F118" s="22"/>
      <c r="G118" s="22"/>
      <c r="H118" s="22"/>
      <c r="I118" s="22"/>
      <c r="J118" s="22"/>
      <c r="K118" s="22"/>
      <c r="L118" s="22"/>
      <c r="M118" s="22"/>
      <c r="N118" s="23"/>
    </row>
    <row r="119" spans="1:14" ht="30" customHeight="1" thickBot="1">
      <c r="A119" s="225" t="s">
        <v>222</v>
      </c>
      <c r="B119" s="226"/>
      <c r="C119" s="122">
        <f>C117</f>
        <v>0</v>
      </c>
      <c r="D119" s="122">
        <f>D117+C119</f>
        <v>0</v>
      </c>
      <c r="E119" s="122">
        <f aca="true" t="shared" si="18" ref="E119:N119">E117+D119</f>
        <v>0</v>
      </c>
      <c r="F119" s="122">
        <f t="shared" si="18"/>
        <v>0</v>
      </c>
      <c r="G119" s="122">
        <f t="shared" si="18"/>
        <v>0</v>
      </c>
      <c r="H119" s="122">
        <f t="shared" si="18"/>
        <v>0</v>
      </c>
      <c r="I119" s="122">
        <f t="shared" si="18"/>
        <v>0</v>
      </c>
      <c r="J119" s="122">
        <f t="shared" si="18"/>
        <v>0</v>
      </c>
      <c r="K119" s="122">
        <f t="shared" si="18"/>
        <v>0</v>
      </c>
      <c r="L119" s="122">
        <f t="shared" si="18"/>
        <v>0</v>
      </c>
      <c r="M119" s="122">
        <f t="shared" si="18"/>
        <v>0</v>
      </c>
      <c r="N119" s="122">
        <f t="shared" si="18"/>
        <v>0</v>
      </c>
    </row>
  </sheetData>
  <sheetProtection/>
  <mergeCells count="15">
    <mergeCell ref="A119:B119"/>
    <mergeCell ref="A115:B115"/>
    <mergeCell ref="A74:N74"/>
    <mergeCell ref="A60:N60"/>
    <mergeCell ref="A68:N68"/>
    <mergeCell ref="A105:N105"/>
    <mergeCell ref="A93:N93"/>
    <mergeCell ref="A3:M3"/>
    <mergeCell ref="A31:N31"/>
    <mergeCell ref="A41:N41"/>
    <mergeCell ref="A48:N48"/>
    <mergeCell ref="A5:B5"/>
    <mergeCell ref="A6:N6"/>
    <mergeCell ref="A21:N21"/>
    <mergeCell ref="A30:N30"/>
  </mergeCells>
  <printOptions/>
  <pageMargins left="0.7480314960629921" right="0.7480314960629921" top="0.984251968503937" bottom="0.984251968503937" header="0.5118110236220472" footer="0.5118110236220472"/>
  <pageSetup fitToHeight="2" fitToWidth="1" horizontalDpi="600" verticalDpi="600" orientation="landscape" paperSize="9" scale="52" r:id="rId3"/>
  <ignoredErrors>
    <ignoredError sqref="C24:N24 C81:N81 C72 D72:N72 C66:N66 C89:N89" unlockedFormula="1"/>
  </ignoredErrors>
  <legacy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31">
      <selection activeCell="C42" sqref="C42"/>
    </sheetView>
  </sheetViews>
  <sheetFormatPr defaultColWidth="9.140625" defaultRowHeight="12.75"/>
  <cols>
    <col min="1" max="1" width="4.57421875" style="0" customWidth="1"/>
    <col min="2" max="2" width="29.140625" style="0" customWidth="1"/>
    <col min="3" max="3" width="12.28125" style="0" bestFit="1" customWidth="1"/>
  </cols>
  <sheetData>
    <row r="1" spans="1:13" ht="12.75">
      <c r="A1" s="35" t="s">
        <v>30</v>
      </c>
      <c r="B1" s="36"/>
      <c r="C1" s="36"/>
      <c r="D1" s="36"/>
      <c r="E1" s="36"/>
      <c r="F1" s="36"/>
      <c r="G1" s="36"/>
      <c r="H1" s="36"/>
      <c r="I1" s="36"/>
      <c r="J1" s="36"/>
      <c r="K1" s="36"/>
      <c r="L1" s="36"/>
      <c r="M1" s="36"/>
    </row>
    <row r="2" spans="1:13" ht="27.75" customHeight="1">
      <c r="A2" s="37" t="s">
        <v>31</v>
      </c>
      <c r="B2" s="36"/>
      <c r="C2" s="36"/>
      <c r="D2" s="36"/>
      <c r="E2" s="36"/>
      <c r="F2" s="36"/>
      <c r="G2" s="36"/>
      <c r="H2" s="36"/>
      <c r="I2" s="36"/>
      <c r="J2" s="36"/>
      <c r="K2" s="36"/>
      <c r="L2" s="36"/>
      <c r="M2" s="36"/>
    </row>
    <row r="3" spans="1:13" ht="28.5" customHeight="1">
      <c r="A3" s="212" t="s">
        <v>49</v>
      </c>
      <c r="B3" s="213"/>
      <c r="C3" s="213"/>
      <c r="D3" s="213"/>
      <c r="E3" s="213"/>
      <c r="F3" s="213"/>
      <c r="G3" s="213"/>
      <c r="H3" s="213"/>
      <c r="I3" s="213"/>
      <c r="J3" s="213"/>
      <c r="K3" s="213"/>
      <c r="L3" s="213"/>
      <c r="M3" s="213"/>
    </row>
    <row r="5" spans="1:14" ht="14.25">
      <c r="A5" s="217" t="s">
        <v>0</v>
      </c>
      <c r="B5" s="218"/>
      <c r="C5" s="1">
        <v>41275</v>
      </c>
      <c r="D5" s="2">
        <f>DATE(YEAR(C5),MONTH(C5)+1,1)</f>
        <v>41306</v>
      </c>
      <c r="E5" s="2">
        <f>DATE(YEAR(C5),MONTH(C5)+2,1)</f>
        <v>41334</v>
      </c>
      <c r="F5" s="2">
        <f>DATE(YEAR(C5),MONTH(C5)+3,1)</f>
        <v>41365</v>
      </c>
      <c r="G5" s="2">
        <f>DATE(YEAR(C5),MONTH(C5)+4,1)</f>
        <v>41395</v>
      </c>
      <c r="H5" s="2">
        <f>DATE(YEAR(C5),MONTH(C5)+5,1)</f>
        <v>41426</v>
      </c>
      <c r="I5" s="2">
        <f>DATE(YEAR(C5),MONTH(C5)+6,1)</f>
        <v>41456</v>
      </c>
      <c r="J5" s="2">
        <f>DATE(YEAR(C5),MONTH(C5)+7,1)</f>
        <v>41487</v>
      </c>
      <c r="K5" s="2">
        <f>DATE(YEAR(C5),MONTH(C5)+8,1)</f>
        <v>41518</v>
      </c>
      <c r="L5" s="2">
        <f>DATE(YEAR(C5),MONTH(C5)+9,1)</f>
        <v>41548</v>
      </c>
      <c r="M5" s="2">
        <f>DATE(YEAR(C5),MONTH(C5)+10,1)</f>
        <v>41579</v>
      </c>
      <c r="N5" s="3">
        <f>DATE(YEAR(C5),MONTH(C5)+11,1)</f>
        <v>41609</v>
      </c>
    </row>
    <row r="6" spans="1:14" ht="14.25">
      <c r="A6" s="45" t="s">
        <v>1</v>
      </c>
      <c r="B6" s="14"/>
      <c r="C6" s="14"/>
      <c r="D6" s="14"/>
      <c r="E6" s="14"/>
      <c r="F6" s="14"/>
      <c r="G6" s="14"/>
      <c r="H6" s="14"/>
      <c r="I6" s="14"/>
      <c r="J6" s="14"/>
      <c r="K6" s="14"/>
      <c r="L6" s="14"/>
      <c r="M6" s="14"/>
      <c r="N6" s="14"/>
    </row>
    <row r="7" spans="1:14" ht="14.25">
      <c r="A7" s="16"/>
      <c r="B7" s="17" t="s">
        <v>50</v>
      </c>
      <c r="C7" s="10">
        <f>'Detailed P&amp;L'!C11</f>
        <v>0</v>
      </c>
      <c r="D7" s="10">
        <f>'Detailed P&amp;L'!D11</f>
        <v>0</v>
      </c>
      <c r="E7" s="10">
        <f>'Detailed P&amp;L'!E11</f>
        <v>0</v>
      </c>
      <c r="F7" s="10">
        <f>'Detailed P&amp;L'!F11</f>
        <v>0</v>
      </c>
      <c r="G7" s="10">
        <f>'Detailed P&amp;L'!G11</f>
        <v>0</v>
      </c>
      <c r="H7" s="10">
        <f>'Detailed P&amp;L'!H11</f>
        <v>0</v>
      </c>
      <c r="I7" s="10">
        <f>'Detailed P&amp;L'!I11</f>
        <v>0</v>
      </c>
      <c r="J7" s="10">
        <f>'Detailed P&amp;L'!J11</f>
        <v>0</v>
      </c>
      <c r="K7" s="10">
        <f>'Detailed P&amp;L'!K11</f>
        <v>0</v>
      </c>
      <c r="L7" s="10">
        <f>'Detailed P&amp;L'!L11</f>
        <v>0</v>
      </c>
      <c r="M7" s="10">
        <f>'Detailed P&amp;L'!M11</f>
        <v>0</v>
      </c>
      <c r="N7" s="10">
        <f>'Detailed P&amp;L'!N11</f>
        <v>0</v>
      </c>
    </row>
    <row r="8" spans="1:14" ht="14.25">
      <c r="A8" s="20"/>
      <c r="B8" s="33"/>
      <c r="C8" s="10"/>
      <c r="D8" s="10"/>
      <c r="E8" s="10"/>
      <c r="F8" s="10"/>
      <c r="G8" s="10"/>
      <c r="H8" s="10"/>
      <c r="I8" s="10"/>
      <c r="J8" s="10"/>
      <c r="K8" s="10"/>
      <c r="L8" s="10"/>
      <c r="M8" s="10"/>
      <c r="N8" s="19"/>
    </row>
    <row r="9" spans="1:14" ht="14.25">
      <c r="A9" s="20"/>
      <c r="B9" s="33" t="s">
        <v>82</v>
      </c>
      <c r="C9" s="10">
        <f>'Detailed P&amp;L'!C16</f>
        <v>0</v>
      </c>
      <c r="D9" s="10">
        <f>'Detailed P&amp;L'!D16</f>
        <v>0</v>
      </c>
      <c r="E9" s="10">
        <f>'Detailed P&amp;L'!E16</f>
        <v>0</v>
      </c>
      <c r="F9" s="10">
        <f>'Detailed P&amp;L'!F16</f>
        <v>0</v>
      </c>
      <c r="G9" s="10">
        <f>'Detailed P&amp;L'!G16</f>
        <v>0</v>
      </c>
      <c r="H9" s="10">
        <f>'Detailed P&amp;L'!H16</f>
        <v>0</v>
      </c>
      <c r="I9" s="10">
        <f>'Detailed P&amp;L'!I16</f>
        <v>0</v>
      </c>
      <c r="J9" s="10">
        <f>'Detailed P&amp;L'!J16</f>
        <v>0</v>
      </c>
      <c r="K9" s="10">
        <f>'Detailed P&amp;L'!K16</f>
        <v>0</v>
      </c>
      <c r="L9" s="10">
        <f>'Detailed P&amp;L'!L16</f>
        <v>0</v>
      </c>
      <c r="M9" s="10">
        <f>'Detailed P&amp;L'!M16</f>
        <v>0</v>
      </c>
      <c r="N9" s="10">
        <f>'Detailed P&amp;L'!N16</f>
        <v>0</v>
      </c>
    </row>
    <row r="10" spans="1:14" ht="14.25">
      <c r="A10" s="20"/>
      <c r="B10" s="42"/>
      <c r="C10" s="14"/>
      <c r="D10" s="14"/>
      <c r="E10" s="14"/>
      <c r="F10" s="14"/>
      <c r="G10" s="14"/>
      <c r="H10" s="14"/>
      <c r="I10" s="14"/>
      <c r="J10" s="14"/>
      <c r="K10" s="14"/>
      <c r="L10" s="14"/>
      <c r="M10" s="14"/>
      <c r="N10" s="14"/>
    </row>
    <row r="11" spans="1:14" ht="14.25">
      <c r="A11" s="26" t="s">
        <v>55</v>
      </c>
      <c r="B11" s="27"/>
      <c r="C11" s="28">
        <f>'Detailed P&amp;L'!C18</f>
        <v>0</v>
      </c>
      <c r="D11" s="28">
        <f>'Detailed P&amp;L'!D18</f>
        <v>0</v>
      </c>
      <c r="E11" s="28">
        <f>'Detailed P&amp;L'!E18</f>
        <v>0</v>
      </c>
      <c r="F11" s="28">
        <f>'Detailed P&amp;L'!F18</f>
        <v>0</v>
      </c>
      <c r="G11" s="28">
        <f>'Detailed P&amp;L'!G18</f>
        <v>0</v>
      </c>
      <c r="H11" s="28">
        <f>'Detailed P&amp;L'!H18</f>
        <v>0</v>
      </c>
      <c r="I11" s="28">
        <f>'Detailed P&amp;L'!I18</f>
        <v>0</v>
      </c>
      <c r="J11" s="28">
        <f>'Detailed P&amp;L'!J18</f>
        <v>0</v>
      </c>
      <c r="K11" s="28">
        <f>'Detailed P&amp;L'!K18</f>
        <v>0</v>
      </c>
      <c r="L11" s="28">
        <f>'Detailed P&amp;L'!L18</f>
        <v>0</v>
      </c>
      <c r="M11" s="28">
        <f>'Detailed P&amp;L'!M18</f>
        <v>0</v>
      </c>
      <c r="N11" s="28">
        <f>'Detailed P&amp;L'!N18</f>
        <v>0</v>
      </c>
    </row>
    <row r="12" spans="1:14" ht="13.5" customHeight="1">
      <c r="A12" s="20"/>
      <c r="B12" s="33"/>
      <c r="C12" s="18"/>
      <c r="D12" s="18"/>
      <c r="E12" s="18"/>
      <c r="F12" s="18"/>
      <c r="G12" s="18"/>
      <c r="H12" s="18"/>
      <c r="I12" s="18"/>
      <c r="J12" s="18"/>
      <c r="K12" s="18"/>
      <c r="L12" s="18"/>
      <c r="M12" s="18"/>
      <c r="N12" s="19"/>
    </row>
    <row r="13" spans="1:14" ht="12.75">
      <c r="A13" s="232" t="s">
        <v>144</v>
      </c>
      <c r="B13" s="233"/>
      <c r="C13" s="10">
        <f>'Detailed P&amp;L'!C26</f>
        <v>0</v>
      </c>
      <c r="D13" s="10">
        <f>'Detailed P&amp;L'!D26</f>
        <v>0</v>
      </c>
      <c r="E13" s="10">
        <f>'Detailed P&amp;L'!E26</f>
        <v>0</v>
      </c>
      <c r="F13" s="10">
        <f>'Detailed P&amp;L'!F26</f>
        <v>0</v>
      </c>
      <c r="G13" s="10">
        <f>'Detailed P&amp;L'!G26</f>
        <v>0</v>
      </c>
      <c r="H13" s="10">
        <f>'Detailed P&amp;L'!H26</f>
        <v>0</v>
      </c>
      <c r="I13" s="10">
        <f>'Detailed P&amp;L'!I26</f>
        <v>0</v>
      </c>
      <c r="J13" s="10">
        <f>'Detailed P&amp;L'!J26</f>
        <v>0</v>
      </c>
      <c r="K13" s="10">
        <f>'Detailed P&amp;L'!K26</f>
        <v>0</v>
      </c>
      <c r="L13" s="10">
        <f>'Detailed P&amp;L'!L26</f>
        <v>0</v>
      </c>
      <c r="M13" s="10">
        <f>'Detailed P&amp;L'!M26</f>
        <v>0</v>
      </c>
      <c r="N13" s="10">
        <f>'Detailed P&amp;L'!N26</f>
        <v>0</v>
      </c>
    </row>
    <row r="14" spans="1:14" ht="14.25">
      <c r="A14" s="20"/>
      <c r="B14" s="21"/>
      <c r="C14" s="10"/>
      <c r="D14" s="10"/>
      <c r="E14" s="10"/>
      <c r="F14" s="10"/>
      <c r="G14" s="10"/>
      <c r="H14" s="10"/>
      <c r="I14" s="10"/>
      <c r="J14" s="10"/>
      <c r="K14" s="24"/>
      <c r="L14" s="24"/>
      <c r="M14" s="24"/>
      <c r="N14" s="25"/>
    </row>
    <row r="15" spans="1:14" ht="14.25">
      <c r="A15" s="26" t="s">
        <v>6</v>
      </c>
      <c r="B15" s="27"/>
      <c r="C15" s="28">
        <f>'Detailed P&amp;L'!C28</f>
        <v>0</v>
      </c>
      <c r="D15" s="28">
        <f>'Detailed P&amp;L'!D28</f>
        <v>0</v>
      </c>
      <c r="E15" s="28">
        <f>'Detailed P&amp;L'!E28</f>
        <v>0</v>
      </c>
      <c r="F15" s="28">
        <f>'Detailed P&amp;L'!F28</f>
        <v>0</v>
      </c>
      <c r="G15" s="28">
        <f>'Detailed P&amp;L'!G28</f>
        <v>0</v>
      </c>
      <c r="H15" s="28">
        <f>'Detailed P&amp;L'!H28</f>
        <v>0</v>
      </c>
      <c r="I15" s="28">
        <f>'Detailed P&amp;L'!I28</f>
        <v>0</v>
      </c>
      <c r="J15" s="28">
        <f>'Detailed P&amp;L'!J28</f>
        <v>0</v>
      </c>
      <c r="K15" s="28">
        <f>'Detailed P&amp;L'!K28</f>
        <v>0</v>
      </c>
      <c r="L15" s="28">
        <f>'Detailed P&amp;L'!L28</f>
        <v>0</v>
      </c>
      <c r="M15" s="28">
        <f>'Detailed P&amp;L'!M28</f>
        <v>0</v>
      </c>
      <c r="N15" s="28">
        <f>'Detailed P&amp;L'!N28</f>
        <v>0</v>
      </c>
    </row>
    <row r="16" spans="1:14" ht="14.25">
      <c r="A16" s="20"/>
      <c r="B16" s="21"/>
      <c r="C16" s="22"/>
      <c r="D16" s="22"/>
      <c r="E16" s="22"/>
      <c r="F16" s="22"/>
      <c r="G16" s="22"/>
      <c r="H16" s="22"/>
      <c r="I16" s="22"/>
      <c r="J16" s="22"/>
      <c r="K16" s="22"/>
      <c r="L16" s="22"/>
      <c r="M16" s="22"/>
      <c r="N16" s="23"/>
    </row>
    <row r="17" spans="1:14" ht="14.25">
      <c r="A17" s="45" t="s">
        <v>7</v>
      </c>
      <c r="B17" s="47"/>
      <c r="C17" s="47"/>
      <c r="D17" s="47"/>
      <c r="E17" s="47"/>
      <c r="F17" s="47"/>
      <c r="G17" s="47"/>
      <c r="H17" s="47"/>
      <c r="I17" s="47"/>
      <c r="J17" s="47"/>
      <c r="K17" s="47"/>
      <c r="L17" s="47"/>
      <c r="M17" s="47"/>
      <c r="N17" s="47"/>
    </row>
    <row r="18" spans="2:14" ht="14.25">
      <c r="B18" s="46" t="s">
        <v>8</v>
      </c>
      <c r="C18" s="48">
        <f>'Detailed P&amp;L'!C39</f>
        <v>0</v>
      </c>
      <c r="D18" s="48">
        <f>'Detailed P&amp;L'!D39</f>
        <v>0</v>
      </c>
      <c r="E18" s="48">
        <f>'Detailed P&amp;L'!E39</f>
        <v>0</v>
      </c>
      <c r="F18" s="48">
        <f>'Detailed P&amp;L'!F39</f>
        <v>0</v>
      </c>
      <c r="G18" s="48">
        <f>'Detailed P&amp;L'!G39</f>
        <v>0</v>
      </c>
      <c r="H18" s="48">
        <f>'Detailed P&amp;L'!H39</f>
        <v>0</v>
      </c>
      <c r="I18" s="48">
        <f>'Detailed P&amp;L'!I39</f>
        <v>0</v>
      </c>
      <c r="J18" s="48">
        <f>'Detailed P&amp;L'!J39</f>
        <v>0</v>
      </c>
      <c r="K18" s="48">
        <f>'Detailed P&amp;L'!K39</f>
        <v>0</v>
      </c>
      <c r="L18" s="48">
        <f>'Detailed P&amp;L'!L39</f>
        <v>0</v>
      </c>
      <c r="M18" s="48">
        <f>'Detailed P&amp;L'!M39</f>
        <v>0</v>
      </c>
      <c r="N18" s="48">
        <f>'Detailed P&amp;L'!N39</f>
        <v>0</v>
      </c>
    </row>
    <row r="19" spans="2:14" ht="14.25">
      <c r="B19" s="46" t="s">
        <v>13</v>
      </c>
      <c r="C19" s="10">
        <f>'Detailed P&amp;L'!C46</f>
        <v>0</v>
      </c>
      <c r="D19" s="10">
        <f>'Detailed P&amp;L'!D46</f>
        <v>0</v>
      </c>
      <c r="E19" s="10">
        <f>'Detailed P&amp;L'!E46</f>
        <v>0</v>
      </c>
      <c r="F19" s="10">
        <f>'Detailed P&amp;L'!F46</f>
        <v>0</v>
      </c>
      <c r="G19" s="10">
        <f>'Detailed P&amp;L'!G46</f>
        <v>0</v>
      </c>
      <c r="H19" s="10">
        <f>'Detailed P&amp;L'!H46</f>
        <v>0</v>
      </c>
      <c r="I19" s="10">
        <f>'Detailed P&amp;L'!I46</f>
        <v>0</v>
      </c>
      <c r="J19" s="10">
        <f>'Detailed P&amp;L'!J46</f>
        <v>0</v>
      </c>
      <c r="K19" s="10">
        <f>'Detailed P&amp;L'!K46</f>
        <v>0</v>
      </c>
      <c r="L19" s="10">
        <f>'Detailed P&amp;L'!L46</f>
        <v>0</v>
      </c>
      <c r="M19" s="10">
        <f>'Detailed P&amp;L'!M46</f>
        <v>0</v>
      </c>
      <c r="N19" s="10">
        <f>'Detailed P&amp;L'!N46</f>
        <v>0</v>
      </c>
    </row>
    <row r="20" spans="2:14" ht="14.25">
      <c r="B20" s="46" t="s">
        <v>16</v>
      </c>
      <c r="C20" s="10">
        <f>'Detailed P&amp;L'!C58</f>
        <v>0</v>
      </c>
      <c r="D20" s="10">
        <f>'Detailed P&amp;L'!D58</f>
        <v>0</v>
      </c>
      <c r="E20" s="10">
        <f>'Detailed P&amp;L'!E58</f>
        <v>0</v>
      </c>
      <c r="F20" s="10">
        <f>'Detailed P&amp;L'!F58</f>
        <v>0</v>
      </c>
      <c r="G20" s="10">
        <f>'Detailed P&amp;L'!G58</f>
        <v>0</v>
      </c>
      <c r="H20" s="10">
        <f>'Detailed P&amp;L'!H58</f>
        <v>0</v>
      </c>
      <c r="I20" s="10">
        <f>'Detailed P&amp;L'!I58</f>
        <v>0</v>
      </c>
      <c r="J20" s="10">
        <f>'Detailed P&amp;L'!J58</f>
        <v>0</v>
      </c>
      <c r="K20" s="10">
        <f>'Detailed P&amp;L'!K58</f>
        <v>0</v>
      </c>
      <c r="L20" s="10">
        <f>'Detailed P&amp;L'!L58</f>
        <v>0</v>
      </c>
      <c r="M20" s="10">
        <f>'Detailed P&amp;L'!M58</f>
        <v>0</v>
      </c>
      <c r="N20" s="10">
        <f>'Detailed P&amp;L'!N58</f>
        <v>0</v>
      </c>
    </row>
    <row r="21" spans="2:14" ht="14.25">
      <c r="B21" s="46" t="s">
        <v>59</v>
      </c>
      <c r="C21" s="10">
        <f>'Detailed P&amp;L'!C66</f>
        <v>0</v>
      </c>
      <c r="D21" s="10">
        <f>'Detailed P&amp;L'!D66</f>
        <v>0</v>
      </c>
      <c r="E21" s="10">
        <f>'Detailed P&amp;L'!E66</f>
        <v>0</v>
      </c>
      <c r="F21" s="10">
        <f>'Detailed P&amp;L'!F66</f>
        <v>0</v>
      </c>
      <c r="G21" s="10">
        <f>'Detailed P&amp;L'!G66</f>
        <v>0</v>
      </c>
      <c r="H21" s="10">
        <f>'Detailed P&amp;L'!H66</f>
        <v>0</v>
      </c>
      <c r="I21" s="10">
        <f>'Detailed P&amp;L'!I66</f>
        <v>0</v>
      </c>
      <c r="J21" s="10">
        <f>'Detailed P&amp;L'!J66</f>
        <v>0</v>
      </c>
      <c r="K21" s="10">
        <f>'Detailed P&amp;L'!K66</f>
        <v>0</v>
      </c>
      <c r="L21" s="10">
        <f>'Detailed P&amp;L'!L66</f>
        <v>0</v>
      </c>
      <c r="M21" s="10">
        <f>'Detailed P&amp;L'!M66</f>
        <v>0</v>
      </c>
      <c r="N21" s="10">
        <f>'Detailed P&amp;L'!N66</f>
        <v>0</v>
      </c>
    </row>
    <row r="22" spans="2:14" ht="14.25">
      <c r="B22" s="46" t="s">
        <v>64</v>
      </c>
      <c r="C22" s="10">
        <f>'Detailed P&amp;L'!C72</f>
        <v>0</v>
      </c>
      <c r="D22" s="10">
        <f>'Detailed P&amp;L'!D72</f>
        <v>0</v>
      </c>
      <c r="E22" s="10">
        <f>'Detailed P&amp;L'!E72</f>
        <v>0</v>
      </c>
      <c r="F22" s="10">
        <f>'Detailed P&amp;L'!F72</f>
        <v>0</v>
      </c>
      <c r="G22" s="10">
        <f>'Detailed P&amp;L'!G72</f>
        <v>0</v>
      </c>
      <c r="H22" s="10">
        <f>'Detailed P&amp;L'!H72</f>
        <v>0</v>
      </c>
      <c r="I22" s="10">
        <f>'Detailed P&amp;L'!I72</f>
        <v>0</v>
      </c>
      <c r="J22" s="10">
        <f>'Detailed P&amp;L'!J72</f>
        <v>0</v>
      </c>
      <c r="K22" s="10">
        <f>'Detailed P&amp;L'!K72</f>
        <v>0</v>
      </c>
      <c r="L22" s="10">
        <f>'Detailed P&amp;L'!L72</f>
        <v>0</v>
      </c>
      <c r="M22" s="10">
        <f>'Detailed P&amp;L'!M72</f>
        <v>0</v>
      </c>
      <c r="N22" s="10">
        <f>'Detailed P&amp;L'!N72</f>
        <v>0</v>
      </c>
    </row>
    <row r="23" spans="2:14" ht="14.25">
      <c r="B23" s="46" t="s">
        <v>22</v>
      </c>
      <c r="C23" s="10">
        <f>'Detailed P&amp;L'!C91</f>
        <v>0</v>
      </c>
      <c r="D23" s="10">
        <f>'Detailed P&amp;L'!D91</f>
        <v>0</v>
      </c>
      <c r="E23" s="10">
        <f>'Detailed P&amp;L'!E91</f>
        <v>0</v>
      </c>
      <c r="F23" s="10">
        <f>'Detailed P&amp;L'!F91</f>
        <v>0</v>
      </c>
      <c r="G23" s="10">
        <f>'Detailed P&amp;L'!G91</f>
        <v>0</v>
      </c>
      <c r="H23" s="10">
        <f>'Detailed P&amp;L'!H91</f>
        <v>0</v>
      </c>
      <c r="I23" s="10">
        <f>'Detailed P&amp;L'!I91</f>
        <v>0</v>
      </c>
      <c r="J23" s="10">
        <f>'Detailed P&amp;L'!J91</f>
        <v>0</v>
      </c>
      <c r="K23" s="10">
        <f>'Detailed P&amp;L'!K91</f>
        <v>0</v>
      </c>
      <c r="L23" s="10">
        <f>'Detailed P&amp;L'!L91</f>
        <v>0</v>
      </c>
      <c r="M23" s="10">
        <f>'Detailed P&amp;L'!M91</f>
        <v>0</v>
      </c>
      <c r="N23" s="10">
        <f>'Detailed P&amp;L'!N91</f>
        <v>0</v>
      </c>
    </row>
    <row r="24" spans="2:14" ht="14.25">
      <c r="B24" s="46" t="s">
        <v>23</v>
      </c>
      <c r="C24" s="10">
        <f>'Detailed P&amp;L'!C103</f>
        <v>0</v>
      </c>
      <c r="D24" s="10">
        <f>'Detailed P&amp;L'!D103</f>
        <v>0</v>
      </c>
      <c r="E24" s="10">
        <f>'Detailed P&amp;L'!E103</f>
        <v>0</v>
      </c>
      <c r="F24" s="10">
        <f>'Detailed P&amp;L'!F103</f>
        <v>0</v>
      </c>
      <c r="G24" s="10">
        <f>'Detailed P&amp;L'!G103</f>
        <v>0</v>
      </c>
      <c r="H24" s="10">
        <f>'Detailed P&amp;L'!H103</f>
        <v>0</v>
      </c>
      <c r="I24" s="10">
        <f>'Detailed P&amp;L'!I103</f>
        <v>0</v>
      </c>
      <c r="J24" s="10">
        <f>'Detailed P&amp;L'!J103</f>
        <v>0</v>
      </c>
      <c r="K24" s="10">
        <f>'Detailed P&amp;L'!K103</f>
        <v>0</v>
      </c>
      <c r="L24" s="10">
        <f>'Detailed P&amp;L'!L103</f>
        <v>0</v>
      </c>
      <c r="M24" s="10">
        <f>'Detailed P&amp;L'!M103</f>
        <v>0</v>
      </c>
      <c r="N24" s="10">
        <f>'Detailed P&amp;L'!N103</f>
        <v>0</v>
      </c>
    </row>
    <row r="25" spans="2:14" ht="14.25">
      <c r="B25" s="46" t="s">
        <v>28</v>
      </c>
      <c r="C25" s="10">
        <f>'Detailed P&amp;L'!C113</f>
        <v>0</v>
      </c>
      <c r="D25" s="10">
        <f>'Detailed P&amp;L'!D113</f>
        <v>0</v>
      </c>
      <c r="E25" s="10">
        <f>'Detailed P&amp;L'!E113</f>
        <v>0</v>
      </c>
      <c r="F25" s="10">
        <f>'Detailed P&amp;L'!F113</f>
        <v>0</v>
      </c>
      <c r="G25" s="10">
        <f>'Detailed P&amp;L'!G113</f>
        <v>0</v>
      </c>
      <c r="H25" s="10">
        <f>'Detailed P&amp;L'!H113</f>
        <v>0</v>
      </c>
      <c r="I25" s="10">
        <f>'Detailed P&amp;L'!I113</f>
        <v>0</v>
      </c>
      <c r="J25" s="10">
        <f>'Detailed P&amp;L'!J113</f>
        <v>0</v>
      </c>
      <c r="K25" s="10">
        <f>'Detailed P&amp;L'!K113</f>
        <v>0</v>
      </c>
      <c r="L25" s="10">
        <f>'Detailed P&amp;L'!L113</f>
        <v>0</v>
      </c>
      <c r="M25" s="10">
        <f>'Detailed P&amp;L'!M113</f>
        <v>0</v>
      </c>
      <c r="N25" s="10">
        <f>'Detailed P&amp;L'!N113</f>
        <v>0</v>
      </c>
    </row>
    <row r="26" spans="1:14" ht="14.25">
      <c r="A26" s="20"/>
      <c r="B26" s="21"/>
      <c r="C26" s="24"/>
      <c r="D26" s="24"/>
      <c r="E26" s="24"/>
      <c r="F26" s="24"/>
      <c r="G26" s="24"/>
      <c r="H26" s="24"/>
      <c r="I26" s="24"/>
      <c r="J26" s="24"/>
      <c r="K26" s="24"/>
      <c r="L26" s="24"/>
      <c r="M26" s="24"/>
      <c r="N26" s="24"/>
    </row>
    <row r="27" spans="1:14" ht="14.25">
      <c r="A27" s="227" t="s">
        <v>27</v>
      </c>
      <c r="B27" s="228"/>
      <c r="C27" s="28">
        <f>'Detailed P&amp;L'!C115</f>
        <v>0</v>
      </c>
      <c r="D27" s="28">
        <f>'Detailed P&amp;L'!D115</f>
        <v>0</v>
      </c>
      <c r="E27" s="28">
        <f>'Detailed P&amp;L'!E115</f>
        <v>0</v>
      </c>
      <c r="F27" s="28">
        <f>'Detailed P&amp;L'!F115</f>
        <v>0</v>
      </c>
      <c r="G27" s="28">
        <f>'Detailed P&amp;L'!G115</f>
        <v>0</v>
      </c>
      <c r="H27" s="28">
        <f>'Detailed P&amp;L'!H115</f>
        <v>0</v>
      </c>
      <c r="I27" s="28">
        <f>'Detailed P&amp;L'!I115</f>
        <v>0</v>
      </c>
      <c r="J27" s="28">
        <f>'Detailed P&amp;L'!J115</f>
        <v>0</v>
      </c>
      <c r="K27" s="28">
        <f>'Detailed P&amp;L'!K115</f>
        <v>0</v>
      </c>
      <c r="L27" s="28">
        <f>'Detailed P&amp;L'!L115</f>
        <v>0</v>
      </c>
      <c r="M27" s="28">
        <f>'Detailed P&amp;L'!M115</f>
        <v>0</v>
      </c>
      <c r="N27" s="28">
        <f>'Detailed P&amp;L'!N115</f>
        <v>0</v>
      </c>
    </row>
    <row r="28" spans="1:15" ht="14.25">
      <c r="A28" s="20"/>
      <c r="B28" s="21"/>
      <c r="C28" s="212"/>
      <c r="D28" s="213"/>
      <c r="E28" s="213"/>
      <c r="F28" s="213"/>
      <c r="G28" s="213"/>
      <c r="H28" s="213"/>
      <c r="I28" s="213"/>
      <c r="J28" s="213"/>
      <c r="K28" s="213"/>
      <c r="L28" s="213"/>
      <c r="M28" s="213"/>
      <c r="N28" s="213"/>
      <c r="O28" s="213"/>
    </row>
    <row r="29" spans="1:14" ht="15" thickBot="1">
      <c r="A29" s="34" t="s">
        <v>139</v>
      </c>
      <c r="B29" s="30"/>
      <c r="C29" s="31">
        <f>'Detailed P&amp;L'!C117</f>
        <v>0</v>
      </c>
      <c r="D29" s="31">
        <f>'Detailed P&amp;L'!D117</f>
        <v>0</v>
      </c>
      <c r="E29" s="31">
        <f>'Detailed P&amp;L'!E117</f>
        <v>0</v>
      </c>
      <c r="F29" s="31">
        <f>'Detailed P&amp;L'!F117</f>
        <v>0</v>
      </c>
      <c r="G29" s="31">
        <f>'Detailed P&amp;L'!G117</f>
        <v>0</v>
      </c>
      <c r="H29" s="31">
        <f>'Detailed P&amp;L'!H117</f>
        <v>0</v>
      </c>
      <c r="I29" s="31">
        <f>'Detailed P&amp;L'!I117</f>
        <v>0</v>
      </c>
      <c r="J29" s="31">
        <f>'Detailed P&amp;L'!J117</f>
        <v>0</v>
      </c>
      <c r="K29" s="31">
        <f>'Detailed P&amp;L'!K117</f>
        <v>0</v>
      </c>
      <c r="L29" s="31">
        <f>'Detailed P&amp;L'!L117</f>
        <v>0</v>
      </c>
      <c r="M29" s="31">
        <f>'Detailed P&amp;L'!M117</f>
        <v>0</v>
      </c>
      <c r="N29" s="31">
        <f>'Detailed P&amp;L'!N117</f>
        <v>0</v>
      </c>
    </row>
    <row r="30" spans="1:14" ht="30" customHeight="1" thickBot="1">
      <c r="A30" s="225" t="s">
        <v>222</v>
      </c>
      <c r="B30" s="226"/>
      <c r="C30" s="122">
        <f>'Detailed P&amp;L'!C119</f>
        <v>0</v>
      </c>
      <c r="D30" s="122">
        <f>'Detailed P&amp;L'!D119</f>
        <v>0</v>
      </c>
      <c r="E30" s="122">
        <f>'Detailed P&amp;L'!E119</f>
        <v>0</v>
      </c>
      <c r="F30" s="122">
        <f>'Detailed P&amp;L'!F119</f>
        <v>0</v>
      </c>
      <c r="G30" s="122">
        <f>'Detailed P&amp;L'!G119</f>
        <v>0</v>
      </c>
      <c r="H30" s="122">
        <f>'Detailed P&amp;L'!H119</f>
        <v>0</v>
      </c>
      <c r="I30" s="122">
        <f>'Detailed P&amp;L'!I119</f>
        <v>0</v>
      </c>
      <c r="J30" s="122">
        <f>'Detailed P&amp;L'!J119</f>
        <v>0</v>
      </c>
      <c r="K30" s="122">
        <f>'Detailed P&amp;L'!K119</f>
        <v>0</v>
      </c>
      <c r="L30" s="122">
        <f>'Detailed P&amp;L'!L119</f>
        <v>0</v>
      </c>
      <c r="M30" s="122">
        <f>'Detailed P&amp;L'!M119</f>
        <v>0</v>
      </c>
      <c r="N30" s="122">
        <f>'Detailed P&amp;L'!N119</f>
        <v>0</v>
      </c>
    </row>
    <row r="31" spans="1:14" ht="14.25">
      <c r="A31" s="20"/>
      <c r="B31" s="21"/>
      <c r="C31" s="22"/>
      <c r="D31" s="22"/>
      <c r="E31" s="22"/>
      <c r="F31" s="22"/>
      <c r="G31" s="22"/>
      <c r="H31" s="22"/>
      <c r="I31" s="22"/>
      <c r="J31" s="22"/>
      <c r="K31" s="22"/>
      <c r="L31" s="22"/>
      <c r="M31" s="22"/>
      <c r="N31" s="23"/>
    </row>
    <row r="33" spans="1:2" ht="15">
      <c r="A33" s="229" t="s">
        <v>140</v>
      </c>
      <c r="B33" s="230"/>
    </row>
    <row r="35" spans="1:14" ht="24.75" customHeight="1">
      <c r="A35" s="235" t="s">
        <v>141</v>
      </c>
      <c r="B35" s="235"/>
      <c r="C35" s="180" t="e">
        <f>C15/C11</f>
        <v>#DIV/0!</v>
      </c>
      <c r="D35" s="180" t="e">
        <f aca="true" t="shared" si="0" ref="D35:N35">D15/D11</f>
        <v>#DIV/0!</v>
      </c>
      <c r="E35" s="180" t="e">
        <f t="shared" si="0"/>
        <v>#DIV/0!</v>
      </c>
      <c r="F35" s="180" t="e">
        <f t="shared" si="0"/>
        <v>#DIV/0!</v>
      </c>
      <c r="G35" s="180" t="e">
        <f t="shared" si="0"/>
        <v>#DIV/0!</v>
      </c>
      <c r="H35" s="180" t="e">
        <f t="shared" si="0"/>
        <v>#DIV/0!</v>
      </c>
      <c r="I35" s="180" t="e">
        <f t="shared" si="0"/>
        <v>#DIV/0!</v>
      </c>
      <c r="J35" s="180" t="e">
        <f t="shared" si="0"/>
        <v>#DIV/0!</v>
      </c>
      <c r="K35" s="180" t="e">
        <f t="shared" si="0"/>
        <v>#DIV/0!</v>
      </c>
      <c r="L35" s="180" t="e">
        <f t="shared" si="0"/>
        <v>#DIV/0!</v>
      </c>
      <c r="M35" s="180" t="e">
        <f t="shared" si="0"/>
        <v>#DIV/0!</v>
      </c>
      <c r="N35" s="180" t="e">
        <f t="shared" si="0"/>
        <v>#DIV/0!</v>
      </c>
    </row>
    <row r="36" spans="1:14" ht="26.25" customHeight="1">
      <c r="A36" s="231" t="s">
        <v>142</v>
      </c>
      <c r="B36" s="231"/>
      <c r="C36" s="181" t="e">
        <f>C29/C11</f>
        <v>#DIV/0!</v>
      </c>
      <c r="D36" s="181" t="e">
        <f aca="true" t="shared" si="1" ref="D36:N36">D29/D11</f>
        <v>#DIV/0!</v>
      </c>
      <c r="E36" s="181" t="e">
        <f t="shared" si="1"/>
        <v>#DIV/0!</v>
      </c>
      <c r="F36" s="181" t="e">
        <f t="shared" si="1"/>
        <v>#DIV/0!</v>
      </c>
      <c r="G36" s="181" t="e">
        <f t="shared" si="1"/>
        <v>#DIV/0!</v>
      </c>
      <c r="H36" s="181" t="e">
        <f t="shared" si="1"/>
        <v>#DIV/0!</v>
      </c>
      <c r="I36" s="181" t="e">
        <f t="shared" si="1"/>
        <v>#DIV/0!</v>
      </c>
      <c r="J36" s="181" t="e">
        <f t="shared" si="1"/>
        <v>#DIV/0!</v>
      </c>
      <c r="K36" s="181" t="e">
        <f t="shared" si="1"/>
        <v>#DIV/0!</v>
      </c>
      <c r="L36" s="181" t="e">
        <f t="shared" si="1"/>
        <v>#DIV/0!</v>
      </c>
      <c r="M36" s="181" t="e">
        <f t="shared" si="1"/>
        <v>#DIV/0!</v>
      </c>
      <c r="N36" s="181" t="e">
        <f t="shared" si="1"/>
        <v>#DIV/0!</v>
      </c>
    </row>
    <row r="37" spans="1:6" ht="12.75">
      <c r="A37" s="231"/>
      <c r="B37" s="234"/>
      <c r="C37" s="234"/>
      <c r="D37" s="119"/>
      <c r="E37" s="119"/>
      <c r="F37" s="119"/>
    </row>
    <row r="38" spans="1:14" ht="38.25" customHeight="1">
      <c r="A38" s="231" t="s">
        <v>143</v>
      </c>
      <c r="B38" s="231"/>
      <c r="C38" s="139" t="e">
        <f>(C11-C13)/C13</f>
        <v>#DIV/0!</v>
      </c>
      <c r="D38" s="139" t="e">
        <f aca="true" t="shared" si="2" ref="D38:N38">(D11-D13)/D13</f>
        <v>#DIV/0!</v>
      </c>
      <c r="E38" s="139" t="e">
        <f t="shared" si="2"/>
        <v>#DIV/0!</v>
      </c>
      <c r="F38" s="139" t="e">
        <f t="shared" si="2"/>
        <v>#DIV/0!</v>
      </c>
      <c r="G38" s="139" t="e">
        <f t="shared" si="2"/>
        <v>#DIV/0!</v>
      </c>
      <c r="H38" s="139" t="e">
        <f t="shared" si="2"/>
        <v>#DIV/0!</v>
      </c>
      <c r="I38" s="139" t="e">
        <f t="shared" si="2"/>
        <v>#DIV/0!</v>
      </c>
      <c r="J38" s="139" t="e">
        <f t="shared" si="2"/>
        <v>#DIV/0!</v>
      </c>
      <c r="K38" s="139" t="e">
        <f t="shared" si="2"/>
        <v>#DIV/0!</v>
      </c>
      <c r="L38" s="139" t="e">
        <f t="shared" si="2"/>
        <v>#DIV/0!</v>
      </c>
      <c r="M38" s="139" t="e">
        <f t="shared" si="2"/>
        <v>#DIV/0!</v>
      </c>
      <c r="N38" s="139" t="e">
        <f t="shared" si="2"/>
        <v>#DIV/0!</v>
      </c>
    </row>
    <row r="40" spans="1:14" ht="40.5" customHeight="1">
      <c r="A40" s="231" t="s">
        <v>223</v>
      </c>
      <c r="B40" s="231"/>
      <c r="C40" s="179" t="e">
        <f>C27/(1-(C13/C11))</f>
        <v>#DIV/0!</v>
      </c>
      <c r="D40" s="179" t="e">
        <f aca="true" t="shared" si="3" ref="D40:N40">D27/(1-(D13/D11))</f>
        <v>#DIV/0!</v>
      </c>
      <c r="E40" s="179" t="e">
        <f t="shared" si="3"/>
        <v>#DIV/0!</v>
      </c>
      <c r="F40" s="179" t="e">
        <f t="shared" si="3"/>
        <v>#DIV/0!</v>
      </c>
      <c r="G40" s="179" t="e">
        <f t="shared" si="3"/>
        <v>#DIV/0!</v>
      </c>
      <c r="H40" s="179" t="e">
        <f t="shared" si="3"/>
        <v>#DIV/0!</v>
      </c>
      <c r="I40" s="179" t="e">
        <f t="shared" si="3"/>
        <v>#DIV/0!</v>
      </c>
      <c r="J40" s="179" t="e">
        <f t="shared" si="3"/>
        <v>#DIV/0!</v>
      </c>
      <c r="K40" s="179" t="e">
        <f t="shared" si="3"/>
        <v>#DIV/0!</v>
      </c>
      <c r="L40" s="179" t="e">
        <f t="shared" si="3"/>
        <v>#DIV/0!</v>
      </c>
      <c r="M40" s="179" t="e">
        <f t="shared" si="3"/>
        <v>#DIV/0!</v>
      </c>
      <c r="N40" s="179" t="e">
        <f t="shared" si="3"/>
        <v>#DIV/0!</v>
      </c>
    </row>
    <row r="42" ht="12.75">
      <c r="B42" s="124"/>
    </row>
    <row r="43" ht="12.75">
      <c r="B43" s="124"/>
    </row>
  </sheetData>
  <sheetProtection/>
  <mergeCells count="12">
    <mergeCell ref="A38:B38"/>
    <mergeCell ref="A40:B40"/>
    <mergeCell ref="A13:B13"/>
    <mergeCell ref="A37:C37"/>
    <mergeCell ref="A35:B35"/>
    <mergeCell ref="A36:B36"/>
    <mergeCell ref="A33:B33"/>
    <mergeCell ref="A27:B27"/>
    <mergeCell ref="A3:M3"/>
    <mergeCell ref="A5:B5"/>
    <mergeCell ref="C28:O28"/>
    <mergeCell ref="A30:B30"/>
  </mergeCells>
  <printOptions/>
  <pageMargins left="0.26" right="0.14" top="0.984251968503937" bottom="0.984251968503937" header="0.5118110236220472" footer="0.5118110236220472"/>
  <pageSetup orientation="landscape" paperSize="9" r:id="rId3"/>
  <ignoredErrors>
    <ignoredError sqref="C13:N13 C9:N9 C7:N7 C18:C25 D18:N29" unlockedFormula="1"/>
    <ignoredError sqref="C35:C36 C40 C38 D35:N40" evalError="1"/>
  </ignoredErrors>
  <legacyDrawing r:id="rId2"/>
</worksheet>
</file>

<file path=xl/worksheets/sheet4.xml><?xml version="1.0" encoding="utf-8"?>
<worksheet xmlns="http://schemas.openxmlformats.org/spreadsheetml/2006/main" xmlns:r="http://schemas.openxmlformats.org/officeDocument/2006/relationships">
  <dimension ref="B1:F33"/>
  <sheetViews>
    <sheetView zoomScalePageLayoutView="0" workbookViewId="0" topLeftCell="A4">
      <selection activeCell="H17" sqref="H17"/>
    </sheetView>
  </sheetViews>
  <sheetFormatPr defaultColWidth="9.140625" defaultRowHeight="12.75"/>
  <cols>
    <col min="2" max="2" width="23.140625" style="0" customWidth="1"/>
    <col min="3" max="3" width="14.7109375" style="0" customWidth="1"/>
    <col min="4" max="4" width="11.7109375" style="0" customWidth="1"/>
    <col min="5" max="5" width="14.7109375" style="0" customWidth="1"/>
  </cols>
  <sheetData>
    <row r="1" spans="2:6" ht="15" customHeight="1">
      <c r="B1" s="249" t="s">
        <v>147</v>
      </c>
      <c r="C1" s="250"/>
      <c r="D1" s="250"/>
      <c r="E1" s="251"/>
      <c r="F1" s="160"/>
    </row>
    <row r="2" spans="2:6" ht="15" customHeight="1">
      <c r="B2" s="252" t="s">
        <v>207</v>
      </c>
      <c r="C2" s="253"/>
      <c r="D2" s="253"/>
      <c r="E2" s="254"/>
      <c r="F2" s="160"/>
    </row>
    <row r="3" spans="2:6" ht="15">
      <c r="B3" s="252" t="s">
        <v>149</v>
      </c>
      <c r="C3" s="253"/>
      <c r="D3" s="253"/>
      <c r="E3" s="254"/>
      <c r="F3" s="160"/>
    </row>
    <row r="4" spans="2:6" ht="9" customHeight="1">
      <c r="B4" s="252"/>
      <c r="C4" s="253"/>
      <c r="D4" s="253"/>
      <c r="E4" s="254"/>
      <c r="F4" s="160"/>
    </row>
    <row r="5" spans="2:6" ht="15" customHeight="1">
      <c r="B5" s="236" t="s">
        <v>86</v>
      </c>
      <c r="C5" s="237"/>
      <c r="D5" s="161"/>
      <c r="E5" s="162"/>
      <c r="F5" s="160"/>
    </row>
    <row r="6" spans="2:6" ht="15">
      <c r="B6" s="163" t="s">
        <v>208</v>
      </c>
      <c r="C6" s="128">
        <v>5100</v>
      </c>
      <c r="D6" s="161"/>
      <c r="E6" s="162"/>
      <c r="F6" s="160"/>
    </row>
    <row r="7" spans="2:6" ht="15">
      <c r="B7" s="163" t="s">
        <v>111</v>
      </c>
      <c r="C7" s="128">
        <v>18000</v>
      </c>
      <c r="D7" s="255"/>
      <c r="E7" s="257"/>
      <c r="F7" s="160"/>
    </row>
    <row r="8" spans="2:6" ht="15">
      <c r="B8" s="163" t="s">
        <v>209</v>
      </c>
      <c r="C8" s="128">
        <v>3120</v>
      </c>
      <c r="D8" s="255"/>
      <c r="E8" s="257"/>
      <c r="F8" s="160"/>
    </row>
    <row r="9" spans="2:6" ht="15.75" thickBot="1">
      <c r="B9" s="164"/>
      <c r="C9" s="130"/>
      <c r="D9" s="256"/>
      <c r="E9" s="257"/>
      <c r="F9" s="160"/>
    </row>
    <row r="10" spans="2:6" ht="17.25" customHeight="1" thickBot="1">
      <c r="B10" s="242" t="s">
        <v>93</v>
      </c>
      <c r="C10" s="243"/>
      <c r="D10" s="165">
        <v>26220</v>
      </c>
      <c r="E10" s="166"/>
      <c r="F10" s="160"/>
    </row>
    <row r="11" spans="2:6" ht="19.5" customHeight="1">
      <c r="B11" s="236" t="s">
        <v>210</v>
      </c>
      <c r="C11" s="237"/>
      <c r="D11" s="130"/>
      <c r="E11" s="166"/>
      <c r="F11" s="160"/>
    </row>
    <row r="12" spans="2:6" ht="18" customHeight="1">
      <c r="B12" s="163" t="s">
        <v>114</v>
      </c>
      <c r="C12" s="167">
        <v>5500</v>
      </c>
      <c r="D12" s="130"/>
      <c r="E12" s="166"/>
      <c r="F12" s="160"/>
    </row>
    <row r="13" spans="2:6" ht="19.5" customHeight="1">
      <c r="B13" s="163" t="s">
        <v>115</v>
      </c>
      <c r="C13" s="167">
        <v>8100</v>
      </c>
      <c r="D13" s="130"/>
      <c r="E13" s="166"/>
      <c r="F13" s="160"/>
    </row>
    <row r="14" spans="2:6" ht="18" customHeight="1">
      <c r="B14" s="244" t="s">
        <v>116</v>
      </c>
      <c r="C14" s="245">
        <v>15000</v>
      </c>
      <c r="D14" s="247"/>
      <c r="E14" s="248"/>
      <c r="F14" s="160"/>
    </row>
    <row r="15" spans="2:6" ht="8.25" customHeight="1" thickBot="1">
      <c r="B15" s="244"/>
      <c r="C15" s="246"/>
      <c r="D15" s="247"/>
      <c r="E15" s="248"/>
      <c r="F15" s="160"/>
    </row>
    <row r="16" spans="2:6" ht="21.75" customHeight="1" thickBot="1">
      <c r="B16" s="242" t="s">
        <v>211</v>
      </c>
      <c r="C16" s="243"/>
      <c r="D16" s="165">
        <v>28600</v>
      </c>
      <c r="E16" s="166"/>
      <c r="F16" s="160"/>
    </row>
    <row r="17" spans="2:6" ht="15.75" thickBot="1">
      <c r="B17" s="236" t="s">
        <v>212</v>
      </c>
      <c r="C17" s="237"/>
      <c r="D17" s="168">
        <v>54820</v>
      </c>
      <c r="E17" s="166"/>
      <c r="F17" s="160"/>
    </row>
    <row r="18" spans="2:6" ht="15">
      <c r="B18" s="169"/>
      <c r="C18" s="130"/>
      <c r="D18" s="130"/>
      <c r="E18" s="166"/>
      <c r="F18" s="160"/>
    </row>
    <row r="19" spans="2:6" ht="24" customHeight="1">
      <c r="B19" s="236" t="s">
        <v>101</v>
      </c>
      <c r="C19" s="237"/>
      <c r="D19" s="130"/>
      <c r="E19" s="166"/>
      <c r="F19" s="160"/>
    </row>
    <row r="20" spans="2:6" ht="20.25" customHeight="1">
      <c r="B20" s="163" t="s">
        <v>213</v>
      </c>
      <c r="C20" s="167">
        <v>5500</v>
      </c>
      <c r="D20" s="130"/>
      <c r="E20" s="166"/>
      <c r="F20" s="160"/>
    </row>
    <row r="21" spans="2:6" ht="18" customHeight="1" thickBot="1">
      <c r="B21" s="163" t="s">
        <v>119</v>
      </c>
      <c r="C21" s="167">
        <v>4120</v>
      </c>
      <c r="D21" s="130"/>
      <c r="E21" s="166"/>
      <c r="F21" s="160"/>
    </row>
    <row r="22" spans="2:6" ht="18.75" customHeight="1" thickBot="1">
      <c r="B22" s="242" t="s">
        <v>104</v>
      </c>
      <c r="C22" s="243"/>
      <c r="D22" s="170">
        <v>9620</v>
      </c>
      <c r="E22" s="166"/>
      <c r="F22" s="160"/>
    </row>
    <row r="23" spans="2:6" ht="15">
      <c r="B23" s="169"/>
      <c r="C23" s="130"/>
      <c r="D23" s="130"/>
      <c r="E23" s="166"/>
      <c r="F23" s="160"/>
    </row>
    <row r="24" spans="2:6" ht="23.25" customHeight="1">
      <c r="B24" s="236" t="s">
        <v>214</v>
      </c>
      <c r="C24" s="237"/>
      <c r="D24" s="130"/>
      <c r="E24" s="166"/>
      <c r="F24" s="160"/>
    </row>
    <row r="25" spans="2:6" ht="10.5" customHeight="1" thickBot="1">
      <c r="B25" s="163"/>
      <c r="C25" s="130"/>
      <c r="D25" s="130"/>
      <c r="E25" s="166"/>
      <c r="F25" s="160"/>
    </row>
    <row r="26" spans="2:6" ht="23.25" customHeight="1" thickBot="1">
      <c r="B26" s="242" t="s">
        <v>215</v>
      </c>
      <c r="C26" s="243"/>
      <c r="D26" s="171"/>
      <c r="E26" s="166"/>
      <c r="F26" s="160"/>
    </row>
    <row r="27" spans="2:6" ht="19.5" customHeight="1" thickBot="1">
      <c r="B27" s="236" t="s">
        <v>216</v>
      </c>
      <c r="C27" s="237"/>
      <c r="D27" s="168">
        <v>9620</v>
      </c>
      <c r="E27" s="166"/>
      <c r="F27" s="160"/>
    </row>
    <row r="28" spans="2:6" ht="15.75" thickBot="1">
      <c r="B28" s="238" t="s">
        <v>217</v>
      </c>
      <c r="C28" s="239"/>
      <c r="D28" s="172"/>
      <c r="E28" s="173">
        <v>45200</v>
      </c>
      <c r="F28" s="160"/>
    </row>
    <row r="29" spans="2:6" ht="15">
      <c r="B29" s="169"/>
      <c r="C29" s="130"/>
      <c r="D29" s="130"/>
      <c r="E29" s="174"/>
      <c r="F29" s="160"/>
    </row>
    <row r="30" spans="2:6" ht="18" customHeight="1">
      <c r="B30" s="236" t="s">
        <v>218</v>
      </c>
      <c r="C30" s="237"/>
      <c r="D30" s="130"/>
      <c r="E30" s="174"/>
      <c r="F30" s="160"/>
    </row>
    <row r="31" spans="2:6" ht="15" customHeight="1">
      <c r="B31" s="163" t="s">
        <v>219</v>
      </c>
      <c r="C31" s="175"/>
      <c r="D31" s="167">
        <v>40000</v>
      </c>
      <c r="E31" s="174"/>
      <c r="F31" s="160"/>
    </row>
    <row r="32" spans="2:6" ht="15" customHeight="1" thickBot="1">
      <c r="B32" s="163" t="s">
        <v>128</v>
      </c>
      <c r="C32" s="175"/>
      <c r="D32" s="167">
        <v>5200</v>
      </c>
      <c r="E32" s="176"/>
      <c r="F32" s="160"/>
    </row>
    <row r="33" spans="2:6" ht="30" customHeight="1" thickBot="1">
      <c r="B33" s="240" t="s">
        <v>220</v>
      </c>
      <c r="C33" s="241"/>
      <c r="D33" s="241"/>
      <c r="E33" s="177">
        <v>45200</v>
      </c>
      <c r="F33" s="160"/>
    </row>
  </sheetData>
  <sheetProtection/>
  <mergeCells count="22">
    <mergeCell ref="B19:C19"/>
    <mergeCell ref="B22:C22"/>
    <mergeCell ref="D14:D15"/>
    <mergeCell ref="E14:E15"/>
    <mergeCell ref="B1:E1"/>
    <mergeCell ref="B2:E2"/>
    <mergeCell ref="B3:E4"/>
    <mergeCell ref="B5:C5"/>
    <mergeCell ref="D7:D9"/>
    <mergeCell ref="E7:E9"/>
    <mergeCell ref="B10:C10"/>
    <mergeCell ref="B11:C11"/>
    <mergeCell ref="B14:B15"/>
    <mergeCell ref="C14:C15"/>
    <mergeCell ref="B16:C16"/>
    <mergeCell ref="B17:C17"/>
    <mergeCell ref="B27:C27"/>
    <mergeCell ref="B28:C28"/>
    <mergeCell ref="B30:C30"/>
    <mergeCell ref="B33:D33"/>
    <mergeCell ref="B24:C24"/>
    <mergeCell ref="B26:C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81"/>
  <sheetViews>
    <sheetView zoomScalePageLayoutView="0" workbookViewId="0" topLeftCell="A66">
      <selection activeCell="D71" sqref="D71"/>
    </sheetView>
  </sheetViews>
  <sheetFormatPr defaultColWidth="9.140625" defaultRowHeight="12.75"/>
  <cols>
    <col min="3" max="3" width="30.28125" style="0" customWidth="1"/>
    <col min="4" max="5" width="13.7109375" style="0" customWidth="1"/>
    <col min="6" max="6" width="13.421875" style="0" customWidth="1"/>
    <col min="7" max="7" width="14.28125" style="0" customWidth="1"/>
    <col min="8" max="8" width="5.28125" style="0" customWidth="1"/>
    <col min="9" max="10" width="14.28125" style="0" customWidth="1"/>
  </cols>
  <sheetData>
    <row r="1" spans="1:5" ht="12.75">
      <c r="A1" s="35" t="s">
        <v>30</v>
      </c>
      <c r="B1" s="35"/>
      <c r="C1" s="36"/>
      <c r="D1" s="36"/>
      <c r="E1" s="36"/>
    </row>
    <row r="2" spans="1:8" ht="23.25" customHeight="1">
      <c r="A2" s="273" t="s">
        <v>83</v>
      </c>
      <c r="B2" s="273"/>
      <c r="C2" s="273"/>
      <c r="D2" s="275" t="s">
        <v>129</v>
      </c>
      <c r="E2" s="275"/>
      <c r="F2" s="275"/>
      <c r="G2" s="123"/>
      <c r="H2" s="123"/>
    </row>
    <row r="3" spans="1:8" ht="46.5" customHeight="1">
      <c r="A3" s="274" t="s">
        <v>84</v>
      </c>
      <c r="B3" s="274"/>
      <c r="C3" s="274"/>
      <c r="D3" s="274"/>
      <c r="E3" s="274"/>
      <c r="F3" s="274"/>
      <c r="G3" s="41"/>
      <c r="H3" s="41"/>
    </row>
    <row r="4" spans="1:5" ht="13.5">
      <c r="A4" s="279" t="s">
        <v>85</v>
      </c>
      <c r="B4" s="279"/>
      <c r="C4" s="280"/>
      <c r="D4" s="280"/>
      <c r="E4" s="280"/>
    </row>
    <row r="6" spans="1:9" ht="28.5">
      <c r="A6" s="281" t="s">
        <v>0</v>
      </c>
      <c r="B6" s="282"/>
      <c r="C6" s="218"/>
      <c r="D6" s="49" t="s">
        <v>138</v>
      </c>
      <c r="E6" s="50">
        <f>'Summary P&amp;L'!H5</f>
        <v>41426</v>
      </c>
      <c r="F6" s="51">
        <f>'Summary P&amp;L'!N5</f>
        <v>41609</v>
      </c>
      <c r="G6" s="52"/>
      <c r="H6" s="52"/>
      <c r="I6" s="52"/>
    </row>
    <row r="7" spans="1:9" ht="15">
      <c r="A7" s="262" t="s">
        <v>117</v>
      </c>
      <c r="B7" s="277"/>
      <c r="C7" s="278"/>
      <c r="D7" s="96"/>
      <c r="E7" s="96"/>
      <c r="F7" s="96"/>
      <c r="G7" s="52"/>
      <c r="H7" s="52"/>
      <c r="I7" s="52"/>
    </row>
    <row r="8" spans="1:9" ht="15">
      <c r="A8" s="258" t="s">
        <v>86</v>
      </c>
      <c r="B8" s="259"/>
      <c r="C8" s="260"/>
      <c r="D8" s="260"/>
      <c r="E8" s="260"/>
      <c r="F8" s="261"/>
      <c r="G8" s="52"/>
      <c r="H8" s="52"/>
      <c r="I8" s="52"/>
    </row>
    <row r="9" spans="1:9" ht="14.25">
      <c r="A9" s="53"/>
      <c r="B9" s="268" t="s">
        <v>87</v>
      </c>
      <c r="C9" s="268"/>
      <c r="D9" s="54"/>
      <c r="E9" s="21"/>
      <c r="F9" s="55"/>
      <c r="G9" s="52"/>
      <c r="H9" s="52"/>
      <c r="I9" s="52"/>
    </row>
    <row r="10" spans="1:9" ht="14.25">
      <c r="A10" s="53"/>
      <c r="B10" s="268" t="s">
        <v>111</v>
      </c>
      <c r="C10" s="268"/>
      <c r="D10" s="54"/>
      <c r="E10" s="21"/>
      <c r="F10" s="55"/>
      <c r="G10" s="52"/>
      <c r="H10" s="52"/>
      <c r="I10" s="52"/>
    </row>
    <row r="11" spans="1:9" ht="14.25">
      <c r="A11" s="53"/>
      <c r="B11" s="269" t="s">
        <v>109</v>
      </c>
      <c r="C11" s="269"/>
      <c r="D11" s="60"/>
      <c r="E11" s="60"/>
      <c r="F11" s="61"/>
      <c r="G11" s="52"/>
      <c r="H11" s="52"/>
      <c r="I11" s="52"/>
    </row>
    <row r="12" spans="1:9" ht="14.25">
      <c r="A12" s="53"/>
      <c r="B12" s="84"/>
      <c r="C12" s="102" t="s">
        <v>88</v>
      </c>
      <c r="D12" s="46"/>
      <c r="E12" s="46"/>
      <c r="F12" s="56"/>
      <c r="G12" s="57"/>
      <c r="H12" s="57"/>
      <c r="I12" s="57"/>
    </row>
    <row r="13" spans="1:9" ht="14.25">
      <c r="A13" s="53"/>
      <c r="B13" s="84"/>
      <c r="C13" s="62" t="s">
        <v>25</v>
      </c>
      <c r="D13" s="46"/>
      <c r="E13" s="46"/>
      <c r="F13" s="56"/>
      <c r="G13" s="57"/>
      <c r="H13" s="57"/>
      <c r="I13" s="57"/>
    </row>
    <row r="14" spans="1:9" ht="14.25">
      <c r="A14" s="53"/>
      <c r="B14" s="84"/>
      <c r="C14" s="62" t="s">
        <v>89</v>
      </c>
      <c r="D14" s="46"/>
      <c r="E14" s="46"/>
      <c r="F14" s="56"/>
      <c r="G14" s="57"/>
      <c r="H14" s="57"/>
      <c r="I14" s="57"/>
    </row>
    <row r="15" spans="1:9" ht="14.25">
      <c r="A15" s="53"/>
      <c r="B15" s="84"/>
      <c r="C15" s="62" t="s">
        <v>62</v>
      </c>
      <c r="D15" s="46"/>
      <c r="E15" s="46"/>
      <c r="F15" s="56"/>
      <c r="G15" s="57"/>
      <c r="H15" s="57"/>
      <c r="I15" s="57"/>
    </row>
    <row r="16" spans="1:9" ht="14.25">
      <c r="A16" s="53"/>
      <c r="B16" s="84"/>
      <c r="C16" s="63" t="s">
        <v>3</v>
      </c>
      <c r="D16" s="64"/>
      <c r="E16" s="64"/>
      <c r="F16" s="65"/>
      <c r="G16" s="57"/>
      <c r="H16" s="57"/>
      <c r="I16" s="57"/>
    </row>
    <row r="17" spans="1:9" ht="14.25">
      <c r="A17" s="53"/>
      <c r="C17" s="33" t="s">
        <v>110</v>
      </c>
      <c r="D17" s="58">
        <f>SUM(D12:D16)</f>
        <v>0</v>
      </c>
      <c r="E17" s="58">
        <f>SUM(E12:E16)</f>
        <v>0</v>
      </c>
      <c r="F17" s="59">
        <f>SUM(F12:F16)</f>
        <v>0</v>
      </c>
      <c r="G17" s="52"/>
      <c r="H17" s="52"/>
      <c r="I17" s="52"/>
    </row>
    <row r="18" spans="1:9" ht="14.25">
      <c r="A18" s="53"/>
      <c r="B18" s="269" t="s">
        <v>90</v>
      </c>
      <c r="C18" s="269"/>
      <c r="D18" s="60"/>
      <c r="E18" s="60"/>
      <c r="F18" s="61"/>
      <c r="G18" s="52"/>
      <c r="H18" s="52"/>
      <c r="I18" s="52"/>
    </row>
    <row r="19" spans="1:9" ht="14.25">
      <c r="A19" s="53"/>
      <c r="B19" s="84"/>
      <c r="C19" s="105" t="s">
        <v>225</v>
      </c>
      <c r="D19" s="46"/>
      <c r="E19" s="46"/>
      <c r="F19" s="56"/>
      <c r="G19" s="57"/>
      <c r="H19" s="57"/>
      <c r="I19" s="57"/>
    </row>
    <row r="20" spans="1:9" ht="14.25">
      <c r="A20" s="53"/>
      <c r="B20" s="84"/>
      <c r="C20" s="9" t="s">
        <v>91</v>
      </c>
      <c r="D20" s="46"/>
      <c r="E20" s="46"/>
      <c r="F20" s="56"/>
      <c r="G20" s="57"/>
      <c r="H20" s="57"/>
      <c r="I20" s="57"/>
    </row>
    <row r="21" spans="1:9" ht="14.25">
      <c r="A21" s="53"/>
      <c r="B21" s="84"/>
      <c r="C21" s="68" t="s">
        <v>3</v>
      </c>
      <c r="D21" s="87"/>
      <c r="E21" s="87"/>
      <c r="F21" s="88"/>
      <c r="G21" s="57"/>
      <c r="H21" s="57"/>
      <c r="I21" s="57"/>
    </row>
    <row r="22" spans="1:9" ht="14.25">
      <c r="A22" s="53"/>
      <c r="C22" s="17" t="s">
        <v>92</v>
      </c>
      <c r="D22" s="89">
        <f>SUM(D19:D21)</f>
        <v>0</v>
      </c>
      <c r="E22" s="89">
        <f>SUM(E19:E21)</f>
        <v>0</v>
      </c>
      <c r="F22" s="90">
        <f>SUM(F19:F21)</f>
        <v>0</v>
      </c>
      <c r="G22" s="52"/>
      <c r="H22" s="52"/>
      <c r="I22" s="52"/>
    </row>
    <row r="23" spans="1:9" ht="14.25">
      <c r="A23" s="53"/>
      <c r="B23" s="268" t="s">
        <v>112</v>
      </c>
      <c r="C23" s="268"/>
      <c r="D23" s="58"/>
      <c r="E23" s="58"/>
      <c r="F23" s="59"/>
      <c r="G23" s="52"/>
      <c r="H23" s="52"/>
      <c r="I23" s="52"/>
    </row>
    <row r="24" spans="1:9" ht="14.25">
      <c r="A24" s="53"/>
      <c r="B24" s="268" t="s">
        <v>113</v>
      </c>
      <c r="C24" s="268"/>
      <c r="D24" s="58"/>
      <c r="E24" s="58"/>
      <c r="F24" s="59"/>
      <c r="G24" s="52"/>
      <c r="H24" s="52"/>
      <c r="I24" s="52"/>
    </row>
    <row r="25" spans="1:9" ht="15">
      <c r="A25" s="262" t="s">
        <v>93</v>
      </c>
      <c r="B25" s="263"/>
      <c r="C25" s="264"/>
      <c r="D25" s="99">
        <f>D9+D10+D17+D22+D23+D24</f>
        <v>0</v>
      </c>
      <c r="E25" s="99">
        <f>E9+E10+E17+E22+E23+E24</f>
        <v>0</v>
      </c>
      <c r="F25" s="100">
        <f>F9+F10+F17+F22+F23+F24</f>
        <v>0</v>
      </c>
      <c r="G25" s="52"/>
      <c r="H25" s="52"/>
      <c r="I25" s="52"/>
    </row>
    <row r="26" spans="1:9" ht="14.25">
      <c r="A26" s="53"/>
      <c r="B26" s="84"/>
      <c r="C26" s="21"/>
      <c r="D26" s="60"/>
      <c r="E26" s="60"/>
      <c r="F26" s="61"/>
      <c r="G26" s="52"/>
      <c r="H26" s="52"/>
      <c r="I26" s="52"/>
    </row>
    <row r="27" spans="1:9" ht="15">
      <c r="A27" s="270" t="s">
        <v>94</v>
      </c>
      <c r="B27" s="271"/>
      <c r="C27" s="272"/>
      <c r="D27" s="272"/>
      <c r="E27" s="272"/>
      <c r="F27" s="224"/>
      <c r="G27" s="52"/>
      <c r="H27" s="52"/>
      <c r="I27" s="52"/>
    </row>
    <row r="28" spans="1:9" ht="15">
      <c r="A28" s="71"/>
      <c r="B28" s="86" t="s">
        <v>114</v>
      </c>
      <c r="D28" s="46"/>
      <c r="E28" s="46"/>
      <c r="F28" s="56"/>
      <c r="G28" s="52"/>
      <c r="H28" s="52"/>
      <c r="I28" s="52"/>
    </row>
    <row r="29" spans="1:9" ht="15">
      <c r="A29" s="71"/>
      <c r="B29" s="86" t="s">
        <v>115</v>
      </c>
      <c r="D29" s="46"/>
      <c r="E29" s="46"/>
      <c r="F29" s="56"/>
      <c r="G29" s="52"/>
      <c r="H29" s="52"/>
      <c r="I29" s="52"/>
    </row>
    <row r="30" spans="1:9" ht="15">
      <c r="A30" s="71"/>
      <c r="B30" s="86" t="s">
        <v>116</v>
      </c>
      <c r="D30" s="46"/>
      <c r="E30" s="46"/>
      <c r="F30" s="56"/>
      <c r="G30" s="52"/>
      <c r="H30" s="52"/>
      <c r="I30" s="52"/>
    </row>
    <row r="31" spans="1:9" ht="15">
      <c r="A31" s="71"/>
      <c r="B31" s="86" t="s">
        <v>95</v>
      </c>
      <c r="D31" s="46"/>
      <c r="E31" s="46"/>
      <c r="F31" s="56"/>
      <c r="G31" s="57"/>
      <c r="H31" s="57"/>
      <c r="I31" s="57"/>
    </row>
    <row r="32" spans="1:9" ht="15">
      <c r="A32" s="71"/>
      <c r="B32" s="86" t="s">
        <v>96</v>
      </c>
      <c r="D32" s="46"/>
      <c r="E32" s="46"/>
      <c r="F32" s="56"/>
      <c r="G32" s="57"/>
      <c r="H32" s="57"/>
      <c r="I32" s="57"/>
    </row>
    <row r="33" spans="1:9" ht="15">
      <c r="A33" s="71"/>
      <c r="B33" s="86" t="s">
        <v>97</v>
      </c>
      <c r="D33" s="46"/>
      <c r="E33" s="46"/>
      <c r="F33" s="56"/>
      <c r="G33" s="57"/>
      <c r="H33" s="57"/>
      <c r="I33" s="57"/>
    </row>
    <row r="34" spans="1:9" ht="15">
      <c r="A34" s="71"/>
      <c r="B34" s="86" t="s">
        <v>3</v>
      </c>
      <c r="D34" s="64"/>
      <c r="E34" s="64"/>
      <c r="F34" s="65"/>
      <c r="G34" s="57"/>
      <c r="H34" s="57"/>
      <c r="I34" s="57"/>
    </row>
    <row r="35" spans="1:9" ht="15">
      <c r="A35" s="262" t="s">
        <v>98</v>
      </c>
      <c r="B35" s="263"/>
      <c r="C35" s="264"/>
      <c r="D35" s="66">
        <f>SUM(D31:D34)</f>
        <v>0</v>
      </c>
      <c r="E35" s="66">
        <f>SUM(E31:E34)</f>
        <v>0</v>
      </c>
      <c r="F35" s="67">
        <f>SUM(F31:F34)</f>
        <v>0</v>
      </c>
      <c r="G35" s="52"/>
      <c r="H35" s="52"/>
      <c r="I35" s="52"/>
    </row>
    <row r="36" spans="1:9" ht="15" thickBot="1">
      <c r="A36" s="53"/>
      <c r="B36" s="84"/>
      <c r="C36" s="21"/>
      <c r="D36" s="69"/>
      <c r="E36" s="69"/>
      <c r="F36" s="70"/>
      <c r="G36" s="52"/>
      <c r="H36" s="52"/>
      <c r="I36" s="52"/>
    </row>
    <row r="37" spans="1:9" ht="23.25" customHeight="1">
      <c r="A37" s="91" t="s">
        <v>99</v>
      </c>
      <c r="B37" s="92"/>
      <c r="C37" s="93"/>
      <c r="D37" s="94">
        <f>D25+D35</f>
        <v>0</v>
      </c>
      <c r="E37" s="94">
        <f>E25+E35</f>
        <v>0</v>
      </c>
      <c r="F37" s="95">
        <f>F25+F35</f>
        <v>0</v>
      </c>
      <c r="G37" s="52"/>
      <c r="H37" s="52"/>
      <c r="I37" s="52"/>
    </row>
    <row r="38" spans="1:9" ht="12.75">
      <c r="A38" s="52"/>
      <c r="B38" s="52"/>
      <c r="C38" s="52"/>
      <c r="D38" s="52"/>
      <c r="E38" s="52"/>
      <c r="F38" s="52"/>
      <c r="G38" s="52"/>
      <c r="H38" s="52"/>
      <c r="I38" s="52"/>
    </row>
    <row r="39" spans="1:9" ht="12.75">
      <c r="A39" s="84"/>
      <c r="B39" s="52"/>
      <c r="C39" s="52"/>
      <c r="D39" s="52"/>
      <c r="E39" s="52"/>
      <c r="F39" s="52"/>
      <c r="G39" s="52"/>
      <c r="H39" s="52"/>
      <c r="I39" s="52"/>
    </row>
    <row r="40" spans="1:9" ht="15">
      <c r="A40" s="265" t="s">
        <v>100</v>
      </c>
      <c r="B40" s="266"/>
      <c r="C40" s="267"/>
      <c r="D40" s="60"/>
      <c r="E40" s="60"/>
      <c r="F40" s="60"/>
      <c r="G40" s="52"/>
      <c r="H40" s="52"/>
      <c r="I40" s="52"/>
    </row>
    <row r="41" spans="1:9" ht="15">
      <c r="A41" s="271" t="s">
        <v>101</v>
      </c>
      <c r="B41" s="271"/>
      <c r="C41" s="272"/>
      <c r="D41" s="272"/>
      <c r="E41" s="272"/>
      <c r="F41" s="224"/>
      <c r="G41" s="52"/>
      <c r="H41" s="52"/>
      <c r="I41" s="52"/>
    </row>
    <row r="42" spans="1:9" ht="15">
      <c r="A42" s="71"/>
      <c r="B42" s="86" t="s">
        <v>118</v>
      </c>
      <c r="D42" s="120"/>
      <c r="E42" s="120"/>
      <c r="F42" s="121"/>
      <c r="G42" s="57"/>
      <c r="H42" s="57"/>
      <c r="I42" s="57"/>
    </row>
    <row r="43" spans="1:9" ht="15">
      <c r="A43" s="71"/>
      <c r="B43" s="86" t="s">
        <v>120</v>
      </c>
      <c r="C43" s="86"/>
      <c r="D43" s="46"/>
      <c r="E43" s="46"/>
      <c r="F43" s="56"/>
      <c r="G43" s="57"/>
      <c r="H43" s="57"/>
      <c r="I43" s="57"/>
    </row>
    <row r="44" spans="1:9" ht="15">
      <c r="A44" s="71"/>
      <c r="B44" s="268" t="s">
        <v>119</v>
      </c>
      <c r="C44" s="295"/>
      <c r="D44" s="46"/>
      <c r="E44" s="46"/>
      <c r="F44" s="56"/>
      <c r="G44" s="57"/>
      <c r="H44" s="57"/>
      <c r="I44" s="57"/>
    </row>
    <row r="45" spans="1:9" ht="15">
      <c r="A45" s="71"/>
      <c r="B45" s="268" t="s">
        <v>102</v>
      </c>
      <c r="C45" s="295"/>
      <c r="D45" s="46"/>
      <c r="E45" s="46"/>
      <c r="F45" s="56"/>
      <c r="G45" s="57"/>
      <c r="H45" s="57"/>
      <c r="I45" s="57"/>
    </row>
    <row r="46" spans="1:9" ht="15">
      <c r="A46" s="71"/>
      <c r="B46" s="268" t="s">
        <v>21</v>
      </c>
      <c r="C46" s="295"/>
      <c r="D46" s="46"/>
      <c r="E46" s="46"/>
      <c r="F46" s="56"/>
      <c r="G46" s="57"/>
      <c r="H46" s="57"/>
      <c r="I46" s="57"/>
    </row>
    <row r="47" spans="1:9" ht="15">
      <c r="A47" s="71"/>
      <c r="B47" s="268" t="s">
        <v>103</v>
      </c>
      <c r="C47" s="295"/>
      <c r="D47" s="46"/>
      <c r="E47" s="46"/>
      <c r="F47" s="56"/>
      <c r="G47" s="57"/>
      <c r="H47" s="57"/>
      <c r="I47" s="57"/>
    </row>
    <row r="48" spans="1:9" ht="15">
      <c r="A48" s="71"/>
      <c r="B48" s="268" t="s">
        <v>121</v>
      </c>
      <c r="C48" s="295"/>
      <c r="D48" s="46"/>
      <c r="E48" s="46"/>
      <c r="F48" s="56"/>
      <c r="G48" s="57"/>
      <c r="H48" s="57"/>
      <c r="I48" s="57"/>
    </row>
    <row r="49" spans="1:9" ht="15">
      <c r="A49" s="71"/>
      <c r="B49" s="268" t="s">
        <v>122</v>
      </c>
      <c r="C49" s="295"/>
      <c r="D49" s="46"/>
      <c r="E49" s="46"/>
      <c r="F49" s="56"/>
      <c r="G49" s="57"/>
      <c r="H49" s="57"/>
      <c r="I49" s="57"/>
    </row>
    <row r="50" spans="1:9" ht="15">
      <c r="A50" s="71"/>
      <c r="B50" s="86" t="s">
        <v>3</v>
      </c>
      <c r="C50" s="42"/>
      <c r="D50" s="46"/>
      <c r="E50" s="46"/>
      <c r="F50" s="56"/>
      <c r="G50" s="57"/>
      <c r="H50" s="57"/>
      <c r="I50" s="57"/>
    </row>
    <row r="51" spans="1:9" ht="15">
      <c r="A51" s="71"/>
      <c r="D51" s="97"/>
      <c r="E51" s="97"/>
      <c r="F51" s="98"/>
      <c r="G51" s="52"/>
      <c r="H51" s="52"/>
      <c r="I51" s="52"/>
    </row>
    <row r="52" spans="1:9" ht="15">
      <c r="A52" s="262" t="s">
        <v>104</v>
      </c>
      <c r="B52" s="263" t="s">
        <v>104</v>
      </c>
      <c r="C52" s="264"/>
      <c r="D52" s="99">
        <f>SUM(D42:D51)</f>
        <v>0</v>
      </c>
      <c r="E52" s="99">
        <f>SUM(E42:E51)</f>
        <v>0</v>
      </c>
      <c r="F52" s="100">
        <f>SUM(F42:F51)</f>
        <v>0</v>
      </c>
      <c r="G52" s="52"/>
      <c r="H52" s="52"/>
      <c r="I52" s="52"/>
    </row>
    <row r="53" spans="1:9" ht="14.25">
      <c r="A53" s="53"/>
      <c r="B53" s="84"/>
      <c r="D53" s="58"/>
      <c r="E53" s="58"/>
      <c r="F53" s="58"/>
      <c r="G53" s="52"/>
      <c r="H53" s="52"/>
      <c r="I53" s="52"/>
    </row>
    <row r="54" spans="1:9" ht="15">
      <c r="A54" s="287" t="s">
        <v>105</v>
      </c>
      <c r="B54" s="287"/>
      <c r="C54" s="288"/>
      <c r="D54" s="288"/>
      <c r="E54" s="288"/>
      <c r="F54" s="288"/>
      <c r="G54" s="52"/>
      <c r="H54" s="52"/>
      <c r="I54" s="52"/>
    </row>
    <row r="55" spans="1:9" ht="15">
      <c r="A55" s="71"/>
      <c r="B55" s="86" t="s">
        <v>124</v>
      </c>
      <c r="C55" s="106"/>
      <c r="D55" s="103"/>
      <c r="E55" s="103"/>
      <c r="F55" s="104"/>
      <c r="G55" s="57"/>
      <c r="H55" s="57"/>
      <c r="I55" s="57"/>
    </row>
    <row r="56" spans="1:9" ht="15">
      <c r="A56" s="71"/>
      <c r="B56" s="86" t="s">
        <v>125</v>
      </c>
      <c r="C56" s="107"/>
      <c r="D56" s="72"/>
      <c r="E56" s="72"/>
      <c r="F56" s="73"/>
      <c r="G56" s="57"/>
      <c r="H56" s="57"/>
      <c r="I56" s="57"/>
    </row>
    <row r="57" spans="1:9" ht="15">
      <c r="A57" s="71"/>
      <c r="B57" s="86" t="s">
        <v>123</v>
      </c>
      <c r="D57" s="72"/>
      <c r="E57" s="72"/>
      <c r="F57" s="73"/>
      <c r="G57" s="57"/>
      <c r="H57" s="57"/>
      <c r="I57" s="57"/>
    </row>
    <row r="58" spans="1:9" ht="15">
      <c r="A58" s="71"/>
      <c r="B58" s="86"/>
      <c r="D58" s="101"/>
      <c r="E58" s="101"/>
      <c r="F58" s="108"/>
      <c r="G58" s="57"/>
      <c r="H58" s="57"/>
      <c r="I58" s="57"/>
    </row>
    <row r="59" spans="1:9" ht="15">
      <c r="A59" s="262" t="s">
        <v>106</v>
      </c>
      <c r="B59" s="263"/>
      <c r="C59" s="264"/>
      <c r="D59" s="99">
        <f>SUM(D55:D58)</f>
        <v>0</v>
      </c>
      <c r="E59" s="99">
        <f>SUM(E55:E58)</f>
        <v>0</v>
      </c>
      <c r="F59" s="100">
        <f>SUM(F55:F58)</f>
        <v>0</v>
      </c>
      <c r="G59" s="52"/>
      <c r="H59" s="52"/>
      <c r="I59" s="52"/>
    </row>
    <row r="60" spans="1:9" ht="14.25">
      <c r="A60" s="74"/>
      <c r="B60" s="85"/>
      <c r="C60" s="75"/>
      <c r="D60" s="76"/>
      <c r="E60" s="76"/>
      <c r="F60" s="77"/>
      <c r="G60" s="52"/>
      <c r="H60" s="52"/>
      <c r="I60" s="52"/>
    </row>
    <row r="61" spans="1:9" ht="21" customHeight="1">
      <c r="A61" s="111" t="s">
        <v>107</v>
      </c>
      <c r="B61" s="112"/>
      <c r="C61" s="113"/>
      <c r="D61" s="109">
        <f>D52+D59</f>
        <v>0</v>
      </c>
      <c r="E61" s="109">
        <f>E52+E59</f>
        <v>0</v>
      </c>
      <c r="F61" s="110">
        <f>F52+F59</f>
        <v>0</v>
      </c>
      <c r="G61" s="52"/>
      <c r="H61" s="52"/>
      <c r="I61" s="52"/>
    </row>
    <row r="62" spans="1:9" ht="14.25">
      <c r="A62" s="74"/>
      <c r="B62" s="85"/>
      <c r="C62" s="75"/>
      <c r="D62" s="80"/>
      <c r="E62" s="80"/>
      <c r="F62" s="81"/>
      <c r="G62" s="52"/>
      <c r="H62" s="52"/>
      <c r="I62" s="52"/>
    </row>
    <row r="63" spans="1:9" ht="24.75" customHeight="1">
      <c r="A63" s="290" t="s">
        <v>108</v>
      </c>
      <c r="B63" s="291"/>
      <c r="C63" s="291"/>
      <c r="D63" s="78">
        <f>D37-D61</f>
        <v>0</v>
      </c>
      <c r="E63" s="78">
        <f>E37-E61</f>
        <v>0</v>
      </c>
      <c r="F63" s="79">
        <f>F37-F61</f>
        <v>0</v>
      </c>
      <c r="G63" s="52"/>
      <c r="H63" s="52"/>
      <c r="I63" s="52"/>
    </row>
    <row r="64" spans="1:9" ht="14.25">
      <c r="A64" s="52"/>
      <c r="B64" s="52"/>
      <c r="C64" s="82"/>
      <c r="D64" s="83"/>
      <c r="E64" s="83"/>
      <c r="F64" s="83"/>
      <c r="G64" s="57"/>
      <c r="H64" s="57"/>
      <c r="I64" s="57"/>
    </row>
    <row r="65" spans="1:9" ht="15">
      <c r="A65" s="276" t="s">
        <v>136</v>
      </c>
      <c r="B65" s="277"/>
      <c r="C65" s="278"/>
      <c r="D65" s="83"/>
      <c r="E65" s="83"/>
      <c r="F65" s="83"/>
      <c r="G65" s="52"/>
      <c r="H65" s="52"/>
      <c r="I65" s="52"/>
    </row>
    <row r="66" spans="1:9" ht="14.25">
      <c r="A66" s="114"/>
      <c r="B66" s="114"/>
      <c r="C66" s="115"/>
      <c r="D66" s="116"/>
      <c r="E66" s="116"/>
      <c r="F66" s="117"/>
      <c r="G66" s="52"/>
      <c r="H66" s="52"/>
      <c r="I66" s="52"/>
    </row>
    <row r="67" spans="1:9" ht="14.25">
      <c r="A67" s="52"/>
      <c r="B67" s="86" t="s">
        <v>126</v>
      </c>
      <c r="C67" s="107"/>
      <c r="D67" s="72"/>
      <c r="E67" s="72"/>
      <c r="F67" s="73"/>
      <c r="G67" s="52"/>
      <c r="H67" s="52"/>
      <c r="I67" s="52"/>
    </row>
    <row r="68" spans="2:6" ht="14.25">
      <c r="B68" s="86" t="s">
        <v>127</v>
      </c>
      <c r="C68" s="107"/>
      <c r="D68" s="72"/>
      <c r="E68" s="72"/>
      <c r="F68" s="73"/>
    </row>
    <row r="69" spans="2:6" ht="14.25">
      <c r="B69" s="86" t="s">
        <v>128</v>
      </c>
      <c r="D69" s="72"/>
      <c r="E69" s="72"/>
      <c r="F69" s="73"/>
    </row>
    <row r="70" ht="12.75">
      <c r="F70" s="118"/>
    </row>
    <row r="71" spans="1:6" ht="23.25" customHeight="1">
      <c r="A71" s="283" t="s">
        <v>137</v>
      </c>
      <c r="B71" s="284"/>
      <c r="C71" s="284"/>
      <c r="D71" s="78">
        <f>SUM(D67:D69)</f>
        <v>0</v>
      </c>
      <c r="E71" s="78">
        <f>SUM(E67:E69)</f>
        <v>0</v>
      </c>
      <c r="F71" s="79">
        <f>SUM(F67:F69)</f>
        <v>0</v>
      </c>
    </row>
    <row r="74" spans="1:3" ht="15">
      <c r="A74" s="290" t="s">
        <v>130</v>
      </c>
      <c r="B74" s="291"/>
      <c r="C74" s="291"/>
    </row>
    <row r="76" spans="1:6" ht="20.25" customHeight="1">
      <c r="A76" s="289" t="s">
        <v>131</v>
      </c>
      <c r="B76" s="289"/>
      <c r="C76" s="289"/>
      <c r="D76" t="e">
        <f>D25/D52</f>
        <v>#DIV/0!</v>
      </c>
      <c r="E76" t="e">
        <f>E25/E52</f>
        <v>#DIV/0!</v>
      </c>
      <c r="F76" t="e">
        <f>F25/F52</f>
        <v>#DIV/0!</v>
      </c>
    </row>
    <row r="77" spans="1:6" ht="27" customHeight="1">
      <c r="A77" s="231" t="s">
        <v>132</v>
      </c>
      <c r="B77" s="234"/>
      <c r="C77" s="234"/>
      <c r="D77" s="119" t="e">
        <f>(D25-D22)/(D52-D42)</f>
        <v>#DIV/0!</v>
      </c>
      <c r="E77" s="119" t="e">
        <f>(E25-E22)/(E52-E42)</f>
        <v>#DIV/0!</v>
      </c>
      <c r="F77" s="119" t="e">
        <f>(F25-F22)/(F52-F42)</f>
        <v>#DIV/0!</v>
      </c>
    </row>
    <row r="78" spans="1:6" ht="24" customHeight="1">
      <c r="A78" s="231" t="s">
        <v>135</v>
      </c>
      <c r="B78" s="234"/>
      <c r="C78" s="234"/>
      <c r="D78" s="119">
        <f>D25-D52</f>
        <v>0</v>
      </c>
      <c r="E78" s="119">
        <f>E25-E52</f>
        <v>0</v>
      </c>
      <c r="F78" s="119">
        <f>F25-F52</f>
        <v>0</v>
      </c>
    </row>
    <row r="79" spans="1:6" ht="20.25" customHeight="1">
      <c r="A79" s="292" t="s">
        <v>133</v>
      </c>
      <c r="B79" s="293"/>
      <c r="C79" s="293"/>
      <c r="D79" t="e">
        <f>D61/D37</f>
        <v>#DIV/0!</v>
      </c>
      <c r="E79" t="e">
        <f>E61/E37</f>
        <v>#DIV/0!</v>
      </c>
      <c r="F79" t="e">
        <f>F61/F37</f>
        <v>#DIV/0!</v>
      </c>
    </row>
    <row r="80" spans="1:6" ht="27" customHeight="1">
      <c r="A80" s="285" t="s">
        <v>134</v>
      </c>
      <c r="B80" s="286"/>
      <c r="C80" s="286"/>
      <c r="D80" t="e">
        <f>D61/D71</f>
        <v>#DIV/0!</v>
      </c>
      <c r="E80" t="e">
        <f>E61/E71</f>
        <v>#DIV/0!</v>
      </c>
      <c r="F80" t="e">
        <f>F61/F71</f>
        <v>#DIV/0!</v>
      </c>
    </row>
    <row r="81" spans="1:3" ht="12.75">
      <c r="A81" s="294"/>
      <c r="B81" s="294"/>
      <c r="C81" s="294"/>
    </row>
  </sheetData>
  <sheetProtection/>
  <mergeCells count="37">
    <mergeCell ref="A74:C74"/>
    <mergeCell ref="A79:C79"/>
    <mergeCell ref="A81:C81"/>
    <mergeCell ref="B44:C44"/>
    <mergeCell ref="B45:C45"/>
    <mergeCell ref="B46:C46"/>
    <mergeCell ref="B47:C47"/>
    <mergeCell ref="B48:C48"/>
    <mergeCell ref="B49:C49"/>
    <mergeCell ref="A63:C63"/>
    <mergeCell ref="A71:C71"/>
    <mergeCell ref="B24:C24"/>
    <mergeCell ref="A80:C80"/>
    <mergeCell ref="A7:C7"/>
    <mergeCell ref="A41:F41"/>
    <mergeCell ref="A52:C52"/>
    <mergeCell ref="A54:F54"/>
    <mergeCell ref="A59:C59"/>
    <mergeCell ref="A76:C76"/>
    <mergeCell ref="A77:C77"/>
    <mergeCell ref="A78:C78"/>
    <mergeCell ref="A2:C2"/>
    <mergeCell ref="A3:F3"/>
    <mergeCell ref="D2:F2"/>
    <mergeCell ref="B11:C11"/>
    <mergeCell ref="B9:C9"/>
    <mergeCell ref="B23:C23"/>
    <mergeCell ref="A65:C65"/>
    <mergeCell ref="A4:E4"/>
    <mergeCell ref="A6:C6"/>
    <mergeCell ref="A8:F8"/>
    <mergeCell ref="A25:C25"/>
    <mergeCell ref="A40:C40"/>
    <mergeCell ref="B10:C10"/>
    <mergeCell ref="B18:C18"/>
    <mergeCell ref="A27:F27"/>
    <mergeCell ref="A35:C35"/>
  </mergeCells>
  <printOptions/>
  <pageMargins left="0.49" right="0.25" top="0.984251968503937" bottom="0.984251968503937" header="0.51" footer="0.5118110236220472"/>
  <pageSetup orientation="portrait" paperSize="9" r:id="rId3"/>
  <ignoredErrors>
    <ignoredError sqref="D76:D77 E76:F76 E77:F77 D79:F80" evalError="1"/>
  </ignoredErrors>
  <legacyDrawing r:id="rId2"/>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22" sqref="Q2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C43"/>
  <sheetViews>
    <sheetView zoomScalePageLayoutView="0" workbookViewId="0" topLeftCell="A1">
      <selection activeCell="C4" sqref="C4"/>
    </sheetView>
  </sheetViews>
  <sheetFormatPr defaultColWidth="9.140625" defaultRowHeight="12.75"/>
  <cols>
    <col min="1" max="1" width="21.7109375" style="0" customWidth="1"/>
    <col min="2" max="2" width="46.00390625" style="0" customWidth="1"/>
    <col min="3" max="3" width="16.140625" style="0" customWidth="1"/>
  </cols>
  <sheetData>
    <row r="2" spans="1:3" ht="20.25">
      <c r="A2" s="296" t="s">
        <v>174</v>
      </c>
      <c r="B2" s="296"/>
      <c r="C2" s="296"/>
    </row>
    <row r="3" spans="1:3" ht="12.75">
      <c r="A3" s="297"/>
      <c r="B3" s="297"/>
      <c r="C3" s="297"/>
    </row>
    <row r="4" spans="1:3" ht="14.25">
      <c r="A4" s="140"/>
      <c r="B4" s="141" t="s">
        <v>175</v>
      </c>
      <c r="C4" s="51"/>
    </row>
    <row r="5" spans="1:3" ht="12.75">
      <c r="A5" s="142"/>
      <c r="B5" s="141" t="s">
        <v>176</v>
      </c>
      <c r="C5" s="143"/>
    </row>
    <row r="6" spans="1:3" ht="12.75">
      <c r="A6" s="142"/>
      <c r="B6" s="142"/>
      <c r="C6" s="142"/>
    </row>
    <row r="7" spans="1:3" ht="15.75">
      <c r="A7" s="151" t="s">
        <v>192</v>
      </c>
      <c r="B7" s="152"/>
      <c r="C7" s="153"/>
    </row>
    <row r="8" spans="1:3" ht="14.25">
      <c r="A8" s="158" t="s">
        <v>177</v>
      </c>
      <c r="B8" s="158"/>
      <c r="C8" s="143"/>
    </row>
    <row r="9" spans="1:3" ht="14.25">
      <c r="A9" s="159" t="s">
        <v>206</v>
      </c>
      <c r="B9" s="46" t="s">
        <v>193</v>
      </c>
      <c r="C9" s="143"/>
    </row>
    <row r="10" spans="1:3" ht="14.25">
      <c r="A10" s="46"/>
      <c r="B10" s="46" t="s">
        <v>194</v>
      </c>
      <c r="C10" s="143"/>
    </row>
    <row r="11" spans="1:3" ht="14.25">
      <c r="A11" s="46"/>
      <c r="B11" s="46"/>
      <c r="C11" s="143"/>
    </row>
    <row r="12" spans="1:3" ht="14.25">
      <c r="A12" s="158" t="s">
        <v>196</v>
      </c>
      <c r="C12" s="143"/>
    </row>
    <row r="13" spans="1:3" ht="14.25">
      <c r="A13" s="120"/>
      <c r="B13" s="46" t="s">
        <v>197</v>
      </c>
      <c r="C13" s="143"/>
    </row>
    <row r="14" spans="1:3" ht="14.25">
      <c r="A14" s="158" t="s">
        <v>178</v>
      </c>
      <c r="B14" s="140"/>
      <c r="C14" s="143"/>
    </row>
    <row r="15" spans="1:3" ht="14.25">
      <c r="A15" s="159" t="s">
        <v>205</v>
      </c>
      <c r="B15" s="46" t="s">
        <v>27</v>
      </c>
      <c r="C15" s="143"/>
    </row>
    <row r="16" spans="1:3" ht="14.25">
      <c r="A16" s="46"/>
      <c r="B16" s="46" t="s">
        <v>195</v>
      </c>
      <c r="C16" s="143"/>
    </row>
    <row r="17" spans="1:3" ht="14.25">
      <c r="A17" s="97"/>
      <c r="B17" s="46"/>
      <c r="C17" s="143"/>
    </row>
    <row r="18" spans="1:3" ht="14.25">
      <c r="A18" s="158" t="s">
        <v>198</v>
      </c>
      <c r="C18" s="143"/>
    </row>
    <row r="19" spans="1:3" ht="14.25">
      <c r="A19" s="142"/>
      <c r="B19" s="46" t="s">
        <v>199</v>
      </c>
      <c r="C19" s="143"/>
    </row>
    <row r="20" spans="1:3" ht="15.75">
      <c r="A20" s="145" t="s">
        <v>179</v>
      </c>
      <c r="B20" s="146"/>
      <c r="C20" s="147">
        <f>SUM(C9:C19)</f>
        <v>0</v>
      </c>
    </row>
    <row r="21" spans="1:3" ht="12.75">
      <c r="A21" s="142"/>
      <c r="B21" s="142"/>
      <c r="C21" s="142"/>
    </row>
    <row r="22" spans="1:3" ht="15.75">
      <c r="A22" s="151" t="s">
        <v>180</v>
      </c>
      <c r="B22" s="152"/>
      <c r="C22" s="153"/>
    </row>
    <row r="23" spans="1:3" ht="14.25">
      <c r="A23" s="158" t="s">
        <v>181</v>
      </c>
      <c r="B23" s="140"/>
      <c r="C23" s="144"/>
    </row>
    <row r="24" spans="1:3" ht="14.25">
      <c r="A24" s="159" t="s">
        <v>206</v>
      </c>
      <c r="B24" s="46" t="s">
        <v>182</v>
      </c>
      <c r="C24" s="143"/>
    </row>
    <row r="25" spans="1:3" ht="14.25">
      <c r="A25" s="142"/>
      <c r="B25" s="46" t="s">
        <v>200</v>
      </c>
      <c r="C25" s="143"/>
    </row>
    <row r="26" spans="1:3" ht="14.25">
      <c r="A26" s="158" t="s">
        <v>178</v>
      </c>
      <c r="B26" s="46"/>
      <c r="C26" s="144"/>
    </row>
    <row r="27" spans="1:3" ht="14.25">
      <c r="A27" s="159" t="s">
        <v>205</v>
      </c>
      <c r="B27" s="46" t="s">
        <v>183</v>
      </c>
      <c r="C27" s="143"/>
    </row>
    <row r="28" spans="1:3" ht="14.25">
      <c r="A28" s="142"/>
      <c r="B28" s="46" t="s">
        <v>201</v>
      </c>
      <c r="C28" s="143"/>
    </row>
    <row r="29" spans="1:3" ht="15.75">
      <c r="A29" s="148" t="s">
        <v>184</v>
      </c>
      <c r="B29" s="146"/>
      <c r="C29" s="147">
        <f>SUM(C23:C28)</f>
        <v>0</v>
      </c>
    </row>
    <row r="30" spans="1:3" ht="12.75">
      <c r="A30" s="149" t="s">
        <v>185</v>
      </c>
      <c r="B30" s="142"/>
      <c r="C30" s="142"/>
    </row>
    <row r="31" spans="1:3" ht="15.75">
      <c r="A31" s="151" t="s">
        <v>186</v>
      </c>
      <c r="B31" s="152"/>
      <c r="C31" s="153"/>
    </row>
    <row r="32" spans="1:3" ht="14.25">
      <c r="A32" s="158" t="s">
        <v>181</v>
      </c>
      <c r="B32" s="140"/>
      <c r="C32" s="144"/>
    </row>
    <row r="33" spans="1:3" ht="14.25">
      <c r="A33" s="159" t="s">
        <v>206</v>
      </c>
      <c r="B33" s="46" t="s">
        <v>202</v>
      </c>
      <c r="C33" s="143"/>
    </row>
    <row r="34" spans="1:3" ht="14.25">
      <c r="A34" s="142"/>
      <c r="B34" s="46" t="s">
        <v>203</v>
      </c>
      <c r="C34" s="143"/>
    </row>
    <row r="35" spans="1:3" ht="14.25">
      <c r="A35" s="142"/>
      <c r="B35" s="46" t="s">
        <v>204</v>
      </c>
      <c r="C35" s="157"/>
    </row>
    <row r="36" spans="1:3" ht="14.25">
      <c r="A36" s="158" t="s">
        <v>178</v>
      </c>
      <c r="B36" s="46"/>
      <c r="C36" s="144"/>
    </row>
    <row r="37" spans="1:3" ht="14.25">
      <c r="A37" s="159" t="s">
        <v>205</v>
      </c>
      <c r="B37" s="46" t="s">
        <v>187</v>
      </c>
      <c r="C37" s="143"/>
    </row>
    <row r="38" spans="1:3" ht="14.25">
      <c r="A38" s="142"/>
      <c r="B38" s="46" t="s">
        <v>188</v>
      </c>
      <c r="C38" s="143"/>
    </row>
    <row r="39" spans="1:3" ht="15.75">
      <c r="A39" s="148" t="s">
        <v>189</v>
      </c>
      <c r="B39" s="146"/>
      <c r="C39" s="147">
        <f>SUM(C33:C38)</f>
        <v>0</v>
      </c>
    </row>
    <row r="40" spans="1:3" ht="12.75">
      <c r="A40" s="142"/>
      <c r="B40" s="142"/>
      <c r="C40" s="142"/>
    </row>
    <row r="41" spans="1:3" ht="16.5" thickBot="1">
      <c r="A41" s="154" t="s">
        <v>190</v>
      </c>
      <c r="B41" s="155"/>
      <c r="C41" s="156">
        <f>C20+C29+C39</f>
        <v>0</v>
      </c>
    </row>
    <row r="42" spans="1:3" ht="13.5" thickTop="1">
      <c r="A42" s="142"/>
      <c r="B42" s="142"/>
      <c r="C42" s="142"/>
    </row>
    <row r="43" spans="1:3" ht="12.75">
      <c r="A43" s="142"/>
      <c r="B43" s="141" t="s">
        <v>191</v>
      </c>
      <c r="C43" s="150">
        <f>C5+C41</f>
        <v>0</v>
      </c>
    </row>
  </sheetData>
  <sheetProtection/>
  <mergeCells count="2">
    <mergeCell ref="A2:C2"/>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DIIRD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Statement Template</dc:title>
  <dc:subject>Financial Management</dc:subject>
  <dc:creator>Small Business Victoria</dc:creator>
  <cp:keywords>profit &amp; loss statement, profit &amp; loss statement template, profit &amp; loss, profit, loss</cp:keywords>
  <dc:description/>
  <cp:lastModifiedBy>Regents Park Publishers</cp:lastModifiedBy>
  <cp:lastPrinted>2010-09-19T01:18:54Z</cp:lastPrinted>
  <dcterms:created xsi:type="dcterms:W3CDTF">2008-10-14T04:14:55Z</dcterms:created>
  <dcterms:modified xsi:type="dcterms:W3CDTF">2014-05-04T13:43:56Z</dcterms:modified>
  <cp:category/>
  <cp:version/>
  <cp:contentType/>
  <cp:contentStatus/>
</cp:coreProperties>
</file>