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Ex1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18.xml" ContentType="application/vnd.openxmlformats-officedocument.drawing+xml"/>
  <Override PartName="/xl/charts/chart6.xml" ContentType="application/vnd.openxmlformats-officedocument.drawingml.chart+xml"/>
  <Override PartName="/xl/drawings/drawing19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7563F90A-742B-4BA1-86CA-A75E185CCD04}" xr6:coauthVersionLast="45" xr6:coauthVersionMax="45" xr10:uidLastSave="{00000000-0000-0000-0000-000000000000}"/>
  <bookViews>
    <workbookView showSheetTabs="0" xWindow="-108" yWindow="-108" windowWidth="23256" windowHeight="12576" xr2:uid="{00000000-000D-0000-FFFF-FFFF00000000}"/>
  </bookViews>
  <sheets>
    <sheet name="First Page" sheetId="49" r:id="rId1"/>
    <sheet name="Content" sheetId="4" r:id="rId2"/>
    <sheet name="18" sheetId="42" r:id="rId3"/>
    <sheet name="17" sheetId="43" r:id="rId4"/>
    <sheet name="16" sheetId="48" r:id="rId5"/>
    <sheet name="14" sheetId="46" r:id="rId6"/>
    <sheet name="13" sheetId="47" r:id="rId7"/>
    <sheet name="12" sheetId="41" r:id="rId8"/>
    <sheet name="11" sheetId="38" r:id="rId9"/>
    <sheet name="10" sheetId="37" r:id="rId10"/>
    <sheet name="9" sheetId="36" r:id="rId11"/>
    <sheet name="8" sheetId="34" r:id="rId12"/>
    <sheet name="7" sheetId="30" r:id="rId13"/>
    <sheet name="6" sheetId="29" r:id="rId14"/>
    <sheet name="5" sheetId="28" r:id="rId15"/>
    <sheet name="4" sheetId="9" r:id="rId16"/>
    <sheet name="3" sheetId="8" r:id="rId17"/>
    <sheet name="2" sheetId="6" r:id="rId18"/>
    <sheet name="1" sheetId="5" r:id="rId19"/>
  </sheets>
  <definedNames>
    <definedName name="_xlchart.v1.0" hidden="1">'3'!$E$15:$E$19</definedName>
    <definedName name="_xlchart.v1.1" hidden="1">'3'!$F$15:$F$19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21" i="36" l="1"/>
  <c r="E23" i="36"/>
  <c r="M24" i="42"/>
  <c r="Y18" i="34"/>
  <c r="R19" i="28"/>
  <c r="L18" i="30"/>
  <c r="L19" i="30"/>
  <c r="L20" i="30"/>
  <c r="L21" i="30"/>
  <c r="L17" i="30"/>
  <c r="U18" i="42"/>
  <c r="P16" i="38"/>
  <c r="O16" i="38"/>
  <c r="N17" i="37"/>
  <c r="O21" i="36"/>
  <c r="O20" i="36"/>
  <c r="O19" i="36"/>
  <c r="O18" i="36"/>
  <c r="O17" i="36"/>
  <c r="M22" i="36"/>
  <c r="M22" i="30"/>
  <c r="N17" i="30"/>
  <c r="N17" i="29"/>
  <c r="R19" i="29"/>
  <c r="U19" i="29"/>
  <c r="E20" i="29"/>
  <c r="Q19" i="28"/>
  <c r="R14" i="28"/>
  <c r="H16" i="8"/>
  <c r="R18" i="28"/>
  <c r="R15" i="28"/>
  <c r="R16" i="28"/>
  <c r="O22" i="36"/>
  <c r="U19" i="36"/>
  <c r="H17" i="8"/>
  <c r="N18" i="30"/>
  <c r="R17" i="28"/>
  <c r="L22" i="30"/>
  <c r="O17" i="30"/>
  <c r="H18" i="8"/>
  <c r="N19" i="30"/>
  <c r="O18" i="30"/>
  <c r="H19" i="8"/>
  <c r="I18" i="8"/>
  <c r="N20" i="30"/>
  <c r="O19" i="30"/>
  <c r="I15" i="8"/>
  <c r="I19" i="8"/>
  <c r="I16" i="8"/>
  <c r="I17" i="8"/>
  <c r="O20" i="30"/>
  <c r="N21" i="30"/>
  <c r="O21" i="30"/>
</calcChain>
</file>

<file path=xl/sharedStrings.xml><?xml version="1.0" encoding="utf-8"?>
<sst xmlns="http://schemas.openxmlformats.org/spreadsheetml/2006/main" count="183" uniqueCount="71">
  <si>
    <t>Fund Risk Level</t>
  </si>
  <si>
    <t>Number of Funds</t>
  </si>
  <si>
    <t>Percentage of Funds (%)</t>
  </si>
  <si>
    <t>Low</t>
  </si>
  <si>
    <t>Average</t>
  </si>
  <si>
    <t>High</t>
  </si>
  <si>
    <t>Total</t>
  </si>
  <si>
    <t>Reason</t>
  </si>
  <si>
    <t>Percentage (%)</t>
  </si>
  <si>
    <t>Comparison shopping</t>
  </si>
  <si>
    <t>Convenience</t>
  </si>
  <si>
    <t>Free shipping</t>
  </si>
  <si>
    <t>Larger selection</t>
  </si>
  <si>
    <t>Speed</t>
  </si>
  <si>
    <t>Coke Classic</t>
  </si>
  <si>
    <t>Diet Coke</t>
  </si>
  <si>
    <t>Pepsi Cola</t>
  </si>
  <si>
    <t>Dr. Pepper</t>
  </si>
  <si>
    <t>Sprite</t>
  </si>
  <si>
    <t>Audit time (days)</t>
  </si>
  <si>
    <t>Relative Frequency</t>
  </si>
  <si>
    <t>Cumulative Relative Frequency</t>
  </si>
  <si>
    <t>Cumulative Frequency</t>
  </si>
  <si>
    <t>Graduate</t>
  </si>
  <si>
    <t>Starting Salary ($)</t>
  </si>
  <si>
    <t>Purchase</t>
  </si>
  <si>
    <t>Cost per Pound ($)</t>
  </si>
  <si>
    <t>Number of Pounds</t>
  </si>
  <si>
    <t>3,8,8,9,9</t>
  </si>
  <si>
    <t>4,5,5,9</t>
  </si>
  <si>
    <t>1,3,6</t>
  </si>
  <si>
    <t>Diet     Coke</t>
  </si>
  <si>
    <t>10 to 14</t>
  </si>
  <si>
    <t>Range</t>
  </si>
  <si>
    <t>Summarize data in 5 classes</t>
  </si>
  <si>
    <t>Class Limits</t>
  </si>
  <si>
    <t>15 to 19</t>
  </si>
  <si>
    <t>20  to 24</t>
  </si>
  <si>
    <t>25 to 29</t>
  </si>
  <si>
    <t>30 to 34</t>
  </si>
  <si>
    <t>*</t>
  </si>
  <si>
    <t>Value</t>
  </si>
  <si>
    <t>Column1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</si>
  <si>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</si>
  <si>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</si>
  <si>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</si>
  <si>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</si>
  <si>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</si>
  <si>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</si>
  <si>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</si>
  <si>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</si>
  <si>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Minimum</t>
  </si>
  <si>
    <t>Maximum</t>
  </si>
  <si>
    <t>Sum</t>
  </si>
  <si>
    <t>Count</t>
  </si>
  <si>
    <t>CV=</t>
  </si>
  <si>
    <t>z=</t>
  </si>
  <si>
    <t>More</t>
  </si>
  <si>
    <t>Descriptive Statistics</t>
  </si>
  <si>
    <t>Company</t>
  </si>
  <si>
    <t>U.S Employees</t>
  </si>
  <si>
    <t>Training Hrs/year</t>
  </si>
  <si>
    <t>Revenues</t>
  </si>
  <si>
    <t>SA</t>
  </si>
  <si>
    <t>KT</t>
  </si>
  <si>
    <t>SAS</t>
  </si>
  <si>
    <t>FP</t>
  </si>
  <si>
    <t>TDI</t>
  </si>
  <si>
    <t>MBNA</t>
  </si>
  <si>
    <t>WLG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</si>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</sst>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0.000"/>
    <numFmt numFmtId="165" formatCode="0.0"/>
    <numFmt numFmtId="166" formatCode="&quot;$&quot;#,##0"/>
    <numFmt numFmtId="167" formatCode="0.0000"/>
    <numFmt numFmtId="168" formatCode="#,##0.00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theme="6" tint="-0.499984740745262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rgb="FFFFC000"/>
      <name val="Calibri"/>
      <family val="2"/>
      <scheme val="minor"/>
    </font>
    <font>
      <i/>
      <sz val="20"/>
      <color theme="1"/>
      <name val="Calibri"/>
      <family val="2"/>
      <scheme val="minor"/>
    </font>
    <font>
      <sz val="18"/>
      <color theme="1"/>
      <name val="Lucida Bright"/>
      <family val="1"/>
    </font>
    <font>
      <i/>
      <sz val="18"/>
      <color theme="1"/>
      <name val="Calibri"/>
      <family val="2"/>
      <scheme val="minor"/>
    </font>
    <font>
      <sz val="16"/>
      <color theme="1"/>
      <name val="Lucida Bright"/>
      <family val="1"/>
    </font>
    <font>
      <sz val="14"/>
      <color theme="1"/>
      <name val="Lucida Bright"/>
      <family val="1"/>
    </font>
    <font>
      <sz val="11"/>
      <color theme="1"/>
      <name val="Lucida Bright"/>
      <family val="1"/>
    </font>
    <font>
      <b/>
      <sz val="20"/>
      <color rgb="FFFFFF00"/>
      <name val="Lucida Bright"/>
      <family val="1"/>
    </font>
    <font>
      <b/>
      <sz val="22"/>
      <color rgb="FFFFFF00"/>
      <name val="Calibri"/>
      <family val="2"/>
      <scheme val="minor"/>
    </font>
    <font>
      <b/>
      <sz val="20"/>
      <color rgb="FFFFFF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vertical="top" wrapText="1"/>
    </xf>
    <xf numFmtId="0" fontId="1" fillId="2" borderId="0" xfId="0" applyFont="1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0" xfId="0" applyFill="1" applyBorder="1"/>
    <xf numFmtId="0" fontId="2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6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top" wrapText="1"/>
    </xf>
    <xf numFmtId="9" fontId="7" fillId="0" borderId="4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 wrapText="1"/>
    </xf>
    <xf numFmtId="0" fontId="0" fillId="2" borderId="4" xfId="0" applyFill="1" applyBorder="1"/>
    <xf numFmtId="2" fontId="2" fillId="0" borderId="1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top" wrapText="1"/>
    </xf>
    <xf numFmtId="40" fontId="7" fillId="3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6" xfId="0" applyFill="1" applyBorder="1"/>
    <xf numFmtId="0" fontId="0" fillId="3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2" fillId="8" borderId="1" xfId="0" applyNumberFormat="1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3" fontId="2" fillId="0" borderId="6" xfId="0" applyNumberFormat="1" applyFont="1" applyFill="1" applyBorder="1" applyAlignment="1">
      <alignment horizontal="center" vertical="center"/>
    </xf>
    <xf numFmtId="3" fontId="2" fillId="7" borderId="6" xfId="0" applyNumberFormat="1" applyFont="1" applyFill="1" applyBorder="1" applyAlignment="1">
      <alignment horizontal="center" vertical="center"/>
    </xf>
    <xf numFmtId="3" fontId="2" fillId="10" borderId="6" xfId="0" applyNumberFormat="1" applyFont="1" applyFill="1" applyBorder="1" applyAlignment="1">
      <alignment horizontal="center" vertical="center"/>
    </xf>
    <xf numFmtId="3" fontId="2" fillId="12" borderId="6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Continuous"/>
    </xf>
    <xf numFmtId="0" fontId="5" fillId="0" borderId="1" xfId="0" applyFont="1" applyFill="1" applyBorder="1" applyAlignment="1"/>
    <xf numFmtId="2" fontId="5" fillId="11" borderId="1" xfId="0" applyNumberFormat="1" applyFont="1" applyFill="1" applyBorder="1" applyAlignment="1"/>
    <xf numFmtId="0" fontId="5" fillId="11" borderId="1" xfId="0" applyFont="1" applyFill="1" applyBorder="1" applyAlignment="1"/>
    <xf numFmtId="2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 wrapText="1" indent="1"/>
    </xf>
    <xf numFmtId="3" fontId="3" fillId="6" borderId="1" xfId="0" applyNumberFormat="1" applyFont="1" applyFill="1" applyBorder="1" applyAlignment="1">
      <alignment horizontal="right" vertical="center" indent="1"/>
    </xf>
    <xf numFmtId="0" fontId="1" fillId="2" borderId="0" xfId="0" applyFont="1" applyFill="1"/>
    <xf numFmtId="0" fontId="3" fillId="6" borderId="0" xfId="0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14" borderId="1" xfId="0" applyFont="1" applyFill="1" applyBorder="1" applyAlignment="1">
      <alignment horizontal="center" vertical="top" wrapText="1"/>
    </xf>
    <xf numFmtId="0" fontId="2" fillId="14" borderId="4" xfId="0" applyFont="1" applyFill="1" applyBorder="1" applyAlignment="1">
      <alignment horizontal="center" vertical="top" wrapText="1"/>
    </xf>
    <xf numFmtId="0" fontId="6" fillId="0" borderId="6" xfId="0" applyFont="1" applyFill="1" applyBorder="1" applyAlignment="1"/>
    <xf numFmtId="1" fontId="2" fillId="0" borderId="4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3" fillId="6" borderId="1" xfId="0" applyNumberFormat="1" applyFont="1" applyFill="1" applyBorder="1" applyAlignment="1">
      <alignment horizontal="right" vertical="center" indent="1"/>
    </xf>
    <xf numFmtId="2" fontId="14" fillId="13" borderId="0" xfId="0" applyNumberFormat="1" applyFont="1" applyFill="1" applyBorder="1" applyAlignment="1">
      <alignment horizontal="left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wrapText="1"/>
    </xf>
    <xf numFmtId="3" fontId="19" fillId="2" borderId="6" xfId="0" applyNumberFormat="1" applyFont="1" applyFill="1" applyBorder="1" applyAlignment="1">
      <alignment horizontal="center" vertical="center"/>
    </xf>
    <xf numFmtId="3" fontId="19" fillId="2" borderId="6" xfId="0" applyNumberFormat="1" applyFont="1" applyFill="1" applyBorder="1" applyAlignment="1">
      <alignment horizontal="center" vertical="center" wrapText="1"/>
    </xf>
    <xf numFmtId="166" fontId="19" fillId="2" borderId="6" xfId="0" applyNumberFormat="1" applyFont="1" applyFill="1" applyBorder="1" applyAlignment="1">
      <alignment horizontal="center" vertical="center"/>
    </xf>
    <xf numFmtId="166" fontId="19" fillId="2" borderId="6" xfId="0" applyNumberFormat="1" applyFont="1" applyFill="1" applyBorder="1" applyAlignment="1">
      <alignment horizontal="center" vertical="center" wrapText="1"/>
    </xf>
    <xf numFmtId="0" fontId="20" fillId="2" borderId="0" xfId="0" applyFont="1" applyFill="1"/>
    <xf numFmtId="0" fontId="0" fillId="16" borderId="0" xfId="0" applyFill="1"/>
    <xf numFmtId="0" fontId="2" fillId="2" borderId="1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22" fillId="15" borderId="0" xfId="0" applyFont="1" applyFill="1" applyAlignment="1">
      <alignment horizontal="center" vertical="center"/>
    </xf>
    <xf numFmtId="1" fontId="16" fillId="17" borderId="6" xfId="0" applyNumberFormat="1" applyFont="1" applyFill="1" applyBorder="1" applyAlignment="1">
      <alignment horizontal="center" vertical="center"/>
    </xf>
    <xf numFmtId="1" fontId="18" fillId="17" borderId="6" xfId="0" applyNumberFormat="1" applyFont="1" applyFill="1" applyBorder="1" applyAlignment="1">
      <alignment horizontal="center" vertical="center"/>
    </xf>
    <xf numFmtId="1" fontId="18" fillId="17" borderId="6" xfId="0" applyNumberFormat="1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top" wrapText="1"/>
    </xf>
    <xf numFmtId="168" fontId="23" fillId="13" borderId="1" xfId="0" applyNumberFormat="1" applyFont="1" applyFill="1" applyBorder="1" applyAlignment="1">
      <alignment horizontal="center" vertical="top" wrapText="1"/>
    </xf>
    <xf numFmtId="167" fontId="2" fillId="3" borderId="1" xfId="0" applyNumberFormat="1" applyFont="1" applyFill="1" applyBorder="1" applyAlignment="1">
      <alignment horizontal="center" vertical="top" wrapText="1"/>
    </xf>
    <xf numFmtId="167" fontId="21" fillId="15" borderId="0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2" fontId="14" fillId="13" borderId="10" xfId="0" applyNumberFormat="1" applyFont="1" applyFill="1" applyBorder="1" applyAlignment="1">
      <alignment horizontal="center" vertical="center"/>
    </xf>
    <xf numFmtId="2" fontId="14" fillId="13" borderId="11" xfId="0" applyNumberFormat="1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10" fontId="22" fillId="15" borderId="0" xfId="0" applyNumberFormat="1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'17'!$E$26</c:f>
              <c:strCache>
                <c:ptCount val="1"/>
                <c:pt idx="0">
                  <c:v>Revenues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'17'!$D$27:$D$34</c:f>
              <c:numCache>
                <c:formatCode>#,##0</c:formatCode>
                <c:ptCount val="8"/>
                <c:pt idx="0">
                  <c:v>24757</c:v>
                </c:pt>
                <c:pt idx="1">
                  <c:v>552</c:v>
                </c:pt>
                <c:pt idx="2">
                  <c:v>3154</c:v>
                </c:pt>
                <c:pt idx="3">
                  <c:v>2577</c:v>
                </c:pt>
                <c:pt idx="4">
                  <c:v>976</c:v>
                </c:pt>
                <c:pt idx="5">
                  <c:v>18050</c:v>
                </c:pt>
                <c:pt idx="6">
                  <c:v>4118</c:v>
                </c:pt>
                <c:pt idx="7">
                  <c:v>14936</c:v>
                </c:pt>
              </c:numCache>
            </c:numRef>
          </c:xVal>
          <c:yVal>
            <c:numRef>
              <c:f>'17'!$E$27:$E$34</c:f>
              <c:numCache>
                <c:formatCode>"$"#,##0</c:formatCode>
                <c:ptCount val="8"/>
                <c:pt idx="0">
                  <c:v>3400</c:v>
                </c:pt>
                <c:pt idx="1">
                  <c:v>1300</c:v>
                </c:pt>
                <c:pt idx="2">
                  <c:v>653</c:v>
                </c:pt>
                <c:pt idx="3">
                  <c:v>450</c:v>
                </c:pt>
                <c:pt idx="4">
                  <c:v>127</c:v>
                </c:pt>
                <c:pt idx="5">
                  <c:v>3300</c:v>
                </c:pt>
                <c:pt idx="6">
                  <c:v>1200</c:v>
                </c:pt>
                <c:pt idx="7">
                  <c:v>8700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13-43BE-8B80-B36962E80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6016240"/>
        <c:axId val="816015256"/>
      </c:scatterChart>
      <c:valAx>
        <c:axId val="816016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015256"/>
        <c:crosses val="autoZero"/>
        <c:crossBetween val="midCat"/>
      </c:valAx>
      <c:valAx>
        <c:axId val="816015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016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'17'!$E$15</c:f>
              <c:strCache>
                <c:ptCount val="1"/>
                <c:pt idx="0">
                  <c:v>Training Hrs/year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'17'!$D$16:$D$23</c:f>
              <c:numCache>
                <c:formatCode>"$"#,##0</c:formatCode>
                <c:ptCount val="8"/>
                <c:pt idx="0">
                  <c:v>24757</c:v>
                </c:pt>
                <c:pt idx="1">
                  <c:v>552</c:v>
                </c:pt>
                <c:pt idx="2">
                  <c:v>3154</c:v>
                </c:pt>
                <c:pt idx="3">
                  <c:v>2577</c:v>
                </c:pt>
                <c:pt idx="4">
                  <c:v>976</c:v>
                </c:pt>
                <c:pt idx="5">
                  <c:v>18050</c:v>
                </c:pt>
                <c:pt idx="6">
                  <c:v>4118</c:v>
                </c:pt>
                <c:pt idx="7">
                  <c:v>14936</c:v>
                </c:pt>
              </c:numCache>
            </c:numRef>
          </c:xVal>
          <c:yVal>
            <c:numRef>
              <c:f>'17'!$E$16:$E$23</c:f>
              <c:numCache>
                <c:formatCode>General</c:formatCode>
                <c:ptCount val="8"/>
                <c:pt idx="0">
                  <c:v>15</c:v>
                </c:pt>
                <c:pt idx="1">
                  <c:v>100</c:v>
                </c:pt>
                <c:pt idx="2">
                  <c:v>32</c:v>
                </c:pt>
                <c:pt idx="3">
                  <c:v>60</c:v>
                </c:pt>
                <c:pt idx="4">
                  <c:v>40</c:v>
                </c:pt>
                <c:pt idx="5">
                  <c:v>48</c:v>
                </c:pt>
                <c:pt idx="6">
                  <c:v>27</c:v>
                </c:pt>
                <c:pt idx="7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5A-413F-B8CF-AFBC78983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6542664"/>
        <c:axId val="816544304"/>
      </c:scatterChart>
      <c:valAx>
        <c:axId val="816542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544304"/>
        <c:crosses val="autoZero"/>
        <c:crossBetween val="midCat"/>
      </c:valAx>
      <c:valAx>
        <c:axId val="81654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542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Bar</a:t>
            </a:r>
            <a:r>
              <a:rPr lang="en-US" baseline="0"/>
              <a:t> Chart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'16'!$E$17:$E$25</c:f>
              <c:numCache>
                <c:formatCode>0</c:formatCode>
                <c:ptCount val="9"/>
                <c:pt idx="0">
                  <c:v>1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34</c:v>
                </c:pt>
                <c:pt idx="5">
                  <c:v>27</c:v>
                </c:pt>
                <c:pt idx="6">
                  <c:v>32</c:v>
                </c:pt>
                <c:pt idx="7">
                  <c:v>51</c:v>
                </c:pt>
                <c:pt idx="8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D5-452C-9940-E74129AD4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3"/>
        <c:overlap val="-27"/>
        <c:axId val="810758352"/>
        <c:axId val="810761632"/>
      </c:barChart>
      <c:catAx>
        <c:axId val="8107583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761632"/>
        <c:crosses val="autoZero"/>
        <c:auto val="1"/>
        <c:lblAlgn val="ctr"/>
        <c:lblOffset val="100"/>
        <c:noMultiLvlLbl val="0"/>
      </c:catAx>
      <c:valAx>
        <c:axId val="8107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75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Histogram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'16'!$E$17:$E$25</c:f>
              <c:numCache>
                <c:formatCode>0</c:formatCode>
                <c:ptCount val="9"/>
                <c:pt idx="0">
                  <c:v>1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34</c:v>
                </c:pt>
                <c:pt idx="5">
                  <c:v>27</c:v>
                </c:pt>
                <c:pt idx="6">
                  <c:v>32</c:v>
                </c:pt>
                <c:pt idx="7">
                  <c:v>51</c:v>
                </c:pt>
                <c:pt idx="8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D5-452C-9940-E74129AD4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10758352"/>
        <c:axId val="810761632"/>
      </c:barChart>
      <c:catAx>
        <c:axId val="8107583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761632"/>
        <c:crosses val="autoZero"/>
        <c:auto val="1"/>
        <c:lblAlgn val="ctr"/>
        <c:lblOffset val="100"/>
        <c:noMultiLvlLbl val="0"/>
      </c:catAx>
      <c:valAx>
        <c:axId val="8107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75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77521011950367E-2"/>
          <c:y val="2.2859247232002788E-2"/>
          <c:w val="0.92475899787145199"/>
          <c:h val="0.90087455370721248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yVal>
            <c:numRef>
              <c:f>'14'!$F$19:$F$26</c:f>
              <c:numCache>
                <c:formatCode>0</c:formatCode>
                <c:ptCount val="8"/>
                <c:pt idx="0">
                  <c:v>5</c:v>
                </c:pt>
                <c:pt idx="1">
                  <c:v>5</c:v>
                </c:pt>
                <c:pt idx="2">
                  <c:v>17</c:v>
                </c:pt>
                <c:pt idx="3">
                  <c:v>17</c:v>
                </c:pt>
                <c:pt idx="4">
                  <c:v>28</c:v>
                </c:pt>
                <c:pt idx="5">
                  <c:v>32</c:v>
                </c:pt>
                <c:pt idx="6">
                  <c:v>47</c:v>
                </c:pt>
                <c:pt idx="7">
                  <c:v>280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5D-4105-A5FD-309281770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155360"/>
        <c:axId val="136937968"/>
      </c:scatterChart>
      <c:valAx>
        <c:axId val="190155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937968"/>
        <c:crosses val="autoZero"/>
        <c:crossBetween val="midCat"/>
      </c:valAx>
      <c:valAx>
        <c:axId val="13693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155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'2'!$C$15</c:f>
              <c:strCache>
                <c:ptCount val="1"/>
                <c:pt idx="0">
                  <c:v>Number of Funds</c:v>
                </c:pt>
              </c:strCache>
            </c:strRef>
          </c:tx>
          <c:cat>
            <c:strRef>
              <c:f>'2'!$B$16:$B$18</c:f>
              <c:strCache>
                <c:ptCount val="3"/>
                <c:pt idx="0">
                  <c:v>Low</c:v>
                </c:pt>
                <c:pt idx="1">
                  <c:v>Average</c:v>
                </c:pt>
                <c:pt idx="2">
                  <c:v>High</c:v>
                </c:pt>
              </c:strCache>
            </c:strRef>
          </c:cat>
          <c:val>
            <c:numRef>
              <c:f>'2'!$C$16:$C$18</c:f>
              <c:numCache>
                <c:formatCode>General</c:formatCode>
                <c:ptCount val="3"/>
                <c:pt idx="0">
                  <c:v>58</c:v>
                </c:pt>
                <c:pt idx="1">
                  <c:v>46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5F-4D84-844D-7B50ED5C1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'1'!$F$19</c:f>
              <c:strCache>
                <c:ptCount val="1"/>
                <c:pt idx="0">
                  <c:v>Number of Funds</c:v>
                </c:pt>
              </c:strCache>
            </c:strRef>
          </c:tx>
          <c:invertIfNegative val="0"/>
          <c:cat>
            <c:strRef>
              <c:f>'1'!$E$20:$E$22</c:f>
              <c:strCache>
                <c:ptCount val="3"/>
                <c:pt idx="0">
                  <c:v>Low</c:v>
                </c:pt>
                <c:pt idx="1">
                  <c:v>Average</c:v>
                </c:pt>
                <c:pt idx="2">
                  <c:v>High</c:v>
                </c:pt>
              </c:strCache>
            </c:strRef>
          </c:cat>
          <c:val>
            <c:numRef>
              <c:f>'1'!$F$20:$F$22</c:f>
              <c:numCache>
                <c:formatCode>General</c:formatCode>
                <c:ptCount val="3"/>
                <c:pt idx="0">
                  <c:v>58</c:v>
                </c:pt>
                <c:pt idx="1">
                  <c:v>46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A5-415F-867E-3C6EDC2F3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009280"/>
        <c:axId val="123052032"/>
      </c:barChart>
      <c:catAx>
        <c:axId val="12300928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23052032"/>
        <c:crosses val="autoZero"/>
        <c:auto val="1"/>
        <c:lblAlgn val="ctr"/>
        <c:lblOffset val="100"/>
        <c:noMultiLvlLbl val="0"/>
      </c:catAx>
      <c:valAx>
        <c:axId val="1230520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230092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/>
    <cx:plotArea>
      <cx:plotAreaRegion>
        <cx:series layoutId="clusteredColumn" uniqueId="{687C9144-D23C-4FED-8FB6-3AE33C4A7001}">
          <cx:dataId val="0"/>
          <cx:layoutPr>
            <cx:aggregation/>
          </cx:layoutPr>
          <cx:axisId val="1"/>
        </cx:series>
        <cx:series layoutId="paretoLine" ownerIdx="0" uniqueId="{97DCD3FB-81B6-414D-A62E-375D0C96DFE8}">
          <cx:axisId val="2"/>
        </cx:series>
      </cx:plotAreaRegion>
      <cx:axis id="0">
        <cx:catScaling gapWidth="0"/>
        <cx:tickLabels/>
      </cx:axis>
      <cx:axis id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ontent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17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hyperlink" Target="#Content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Content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hyperlink" Target="#Content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9'!A1"/><Relationship Id="rId13" Type="http://schemas.openxmlformats.org/officeDocument/2006/relationships/hyperlink" Target="#'18'!A1"/><Relationship Id="rId3" Type="http://schemas.openxmlformats.org/officeDocument/2006/relationships/hyperlink" Target="#'2'!A1"/><Relationship Id="rId7" Type="http://schemas.openxmlformats.org/officeDocument/2006/relationships/hyperlink" Target="#'8'!A1"/><Relationship Id="rId12" Type="http://schemas.openxmlformats.org/officeDocument/2006/relationships/hyperlink" Target="#'17'!A1"/><Relationship Id="rId2" Type="http://schemas.openxmlformats.org/officeDocument/2006/relationships/hyperlink" Target="#'1'!A1"/><Relationship Id="rId1" Type="http://schemas.openxmlformats.org/officeDocument/2006/relationships/hyperlink" Target="#'First Page'!A1"/><Relationship Id="rId6" Type="http://schemas.openxmlformats.org/officeDocument/2006/relationships/hyperlink" Target="#'7'!A1"/><Relationship Id="rId11" Type="http://schemas.openxmlformats.org/officeDocument/2006/relationships/hyperlink" Target="#'16'!A1"/><Relationship Id="rId5" Type="http://schemas.openxmlformats.org/officeDocument/2006/relationships/hyperlink" Target="#'5'!A1"/><Relationship Id="rId10" Type="http://schemas.openxmlformats.org/officeDocument/2006/relationships/hyperlink" Target="#'14'!A1"/><Relationship Id="rId4" Type="http://schemas.openxmlformats.org/officeDocument/2006/relationships/hyperlink" Target="#'3'!A1"/><Relationship Id="rId9" Type="http://schemas.openxmlformats.org/officeDocument/2006/relationships/hyperlink" Target="#'13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hyperlink" Target="#Content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hyperlink" Target="#Content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hyperlink" Target="#Content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205923</xdr:colOff>
      <xdr:row>26</xdr:row>
      <xdr:rowOff>141174</xdr:rowOff>
    </xdr:from>
    <xdr:to>
      <xdr:col>18</xdr:col>
      <xdr:colOff>12702</xdr:colOff>
      <xdr:row>31</xdr:row>
      <xdr:rowOff>59530</xdr:rowOff>
    </xdr:to>
    <xdr:sp macro="" textlink="">
      <xdr:nvSpPr>
        <xdr:cNvPr id="2" name="Rounded 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3451A4-ECB8-4AF3-B1FC-CE789C67B568}"/>
            </a:ext>
          </a:extLst>
        </xdr:cNvPr>
        <xdr:cNvSpPr/>
      </xdr:nvSpPr>
      <xdr:spPr>
        <a:xfrm>
          <a:off x="7492548" y="5094174"/>
          <a:ext cx="3450092" cy="870856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Click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 </a:t>
          </a:r>
          <a:r>
            <a:rPr lang="en-US" sz="2800" b="1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Here</a:t>
          </a:r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 to Start</a:t>
          </a:r>
        </a:p>
      </xdr:txBody>
    </xdr:sp>
    <xdr:clientData/>
  </xdr:twoCellAnchor>
  <xdr:twoCellAnchor editAs="oneCell">
    <xdr:from>
      <xdr:col>1</xdr:col>
      <xdr:colOff>19050</xdr:colOff>
      <xdr:row>0</xdr:row>
      <xdr:rowOff>144236</xdr:rowOff>
    </xdr:from>
    <xdr:to>
      <xdr:col>6</xdr:col>
      <xdr:colOff>217714</xdr:colOff>
      <xdr:row>10</xdr:row>
      <xdr:rowOff>33738</xdr:rowOff>
    </xdr:to>
    <xdr:pic>
      <xdr:nvPicPr>
        <xdr:cNvPr id="3" name="Picture 2" descr="Picturelogo1.png">
          <a:extLst>
            <a:ext uri="{FF2B5EF4-FFF2-40B4-BE49-F238E27FC236}">
              <a16:creationId xmlns:a16="http://schemas.microsoft.com/office/drawing/2014/main" id="{A6991308-C4B5-4521-A161-1EA26FCCA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8650" y="144236"/>
          <a:ext cx="3246664" cy="1794502"/>
        </a:xfrm>
        <a:prstGeom prst="rect">
          <a:avLst/>
        </a:prstGeom>
      </xdr:spPr>
    </xdr:pic>
    <xdr:clientData/>
  </xdr:twoCellAnchor>
  <xdr:twoCellAnchor>
    <xdr:from>
      <xdr:col>1</xdr:col>
      <xdr:colOff>236763</xdr:colOff>
      <xdr:row>7</xdr:row>
      <xdr:rowOff>179615</xdr:rowOff>
    </xdr:from>
    <xdr:to>
      <xdr:col>5</xdr:col>
      <xdr:colOff>522513</xdr:colOff>
      <xdr:row>9</xdr:row>
      <xdr:rowOff>76201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1B822FB-ED7C-42F0-BFF1-626209B90FFF}"/>
            </a:ext>
          </a:extLst>
        </xdr:cNvPr>
        <xdr:cNvSpPr txBox="1"/>
      </xdr:nvSpPr>
      <xdr:spPr>
        <a:xfrm>
          <a:off x="846363" y="1513115"/>
          <a:ext cx="2724150" cy="2775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600" b="1">
              <a:solidFill>
                <a:schemeClr val="accent3">
                  <a:lumMod val="50000"/>
                </a:schemeClr>
              </a:solidFill>
            </a:rPr>
            <a:t>RPP-</a:t>
          </a:r>
          <a:r>
            <a:rPr lang="en-US" sz="1600" b="1" i="1">
              <a:solidFill>
                <a:schemeClr val="accent3">
                  <a:lumMod val="50000"/>
                </a:schemeClr>
              </a:solidFill>
            </a:rPr>
            <a:t>Do not duplicate</a:t>
          </a:r>
        </a:p>
      </xdr:txBody>
    </xdr:sp>
    <xdr:clientData/>
  </xdr:twoCellAnchor>
  <xdr:twoCellAnchor>
    <xdr:from>
      <xdr:col>11</xdr:col>
      <xdr:colOff>103811</xdr:colOff>
      <xdr:row>3</xdr:row>
      <xdr:rowOff>178174</xdr:rowOff>
    </xdr:from>
    <xdr:to>
      <xdr:col>18</xdr:col>
      <xdr:colOff>479707</xdr:colOff>
      <xdr:row>20</xdr:row>
      <xdr:rowOff>113043</xdr:rowOff>
    </xdr:to>
    <xdr:sp macro="" textlink="">
      <xdr:nvSpPr>
        <xdr:cNvPr id="5" name="Rounded Rectangle 7">
          <a:extLst>
            <a:ext uri="{FF2B5EF4-FFF2-40B4-BE49-F238E27FC236}">
              <a16:creationId xmlns:a16="http://schemas.microsoft.com/office/drawing/2014/main" id="{60CD894A-9F99-4413-8170-8D1BF51FEAE1}"/>
            </a:ext>
          </a:extLst>
        </xdr:cNvPr>
        <xdr:cNvSpPr/>
      </xdr:nvSpPr>
      <xdr:spPr>
        <a:xfrm>
          <a:off x="6783217" y="749674"/>
          <a:ext cx="4626428" cy="3173369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chemeClr val="accent5">
                  <a:lumMod val="50000"/>
                </a:schemeClr>
              </a:solidFill>
              <a:latin typeface="Lucida Bright" panose="02040602050505020304" pitchFamily="18" charset="0"/>
            </a:rPr>
            <a:t>BUS</a:t>
          </a:r>
          <a:r>
            <a:rPr lang="en-US" sz="2800" b="1" baseline="0">
              <a:solidFill>
                <a:schemeClr val="accent5">
                  <a:lumMod val="50000"/>
                </a:schemeClr>
              </a:solidFill>
              <a:latin typeface="Lucida Bright" panose="02040602050505020304" pitchFamily="18" charset="0"/>
            </a:rPr>
            <a:t> 322</a:t>
          </a:r>
        </a:p>
        <a:p>
          <a:pPr algn="ctr"/>
          <a:endParaRPr lang="en-US" sz="2800" baseline="0">
            <a:latin typeface="Lucida Bright" panose="02040602050505020304" pitchFamily="18" charset="0"/>
          </a:endParaRPr>
        </a:p>
        <a:p>
          <a:pPr algn="ctr"/>
          <a:r>
            <a:rPr lang="en-US" sz="2800" b="1" baseline="0">
              <a:latin typeface="Lucida Bright" panose="02040602050505020304" pitchFamily="18" charset="0"/>
            </a:rPr>
            <a:t> </a:t>
          </a:r>
          <a:r>
            <a:rPr lang="en-US" sz="2800" b="1" baseline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Test 1v.2</a:t>
          </a:r>
          <a:r>
            <a:rPr lang="en-US" sz="2800" b="1" baseline="0">
              <a:solidFill>
                <a:srgbClr val="C00000"/>
              </a:solidFill>
              <a:latin typeface="Lucida Bright" panose="02040602050505020304" pitchFamily="18" charset="0"/>
            </a:rPr>
            <a:t> </a:t>
          </a:r>
        </a:p>
        <a:p>
          <a:pPr algn="ctr"/>
          <a:r>
            <a:rPr lang="en-US" sz="2800" b="1" baseline="0">
              <a:solidFill>
                <a:srgbClr val="C00000"/>
              </a:solidFill>
              <a:latin typeface="Lucida Bright" panose="02040602050505020304" pitchFamily="18" charset="0"/>
            </a:rPr>
            <a:t>Sample Problems</a:t>
          </a:r>
        </a:p>
        <a:p>
          <a:pPr algn="ctr"/>
          <a:r>
            <a:rPr lang="en-US" sz="2800" b="1" baseline="0">
              <a:solidFill>
                <a:schemeClr val="accent3">
                  <a:lumMod val="50000"/>
                </a:schemeClr>
              </a:solidFill>
              <a:latin typeface="Lucida Bright" panose="02040602050505020304" pitchFamily="18" charset="0"/>
            </a:rPr>
            <a:t>Descriptive Statistics</a:t>
          </a:r>
          <a:endParaRPr lang="en-US" sz="2800" b="1">
            <a:solidFill>
              <a:schemeClr val="accent3">
                <a:lumMod val="5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394607</xdr:colOff>
      <xdr:row>1</xdr:row>
      <xdr:rowOff>122463</xdr:rowOff>
    </xdr:from>
    <xdr:to>
      <xdr:col>12</xdr:col>
      <xdr:colOff>462643</xdr:colOff>
      <xdr:row>6</xdr:row>
      <xdr:rowOff>54429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4898571" y="312963"/>
          <a:ext cx="4163786" cy="884466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9</a:t>
          </a:r>
          <a:endParaRPr lang="en-US" sz="28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</xdr:col>
      <xdr:colOff>517071</xdr:colOff>
      <xdr:row>1</xdr:row>
      <xdr:rowOff>149678</xdr:rowOff>
    </xdr:from>
    <xdr:to>
      <xdr:col>3</xdr:col>
      <xdr:colOff>530679</xdr:colOff>
      <xdr:row>7</xdr:row>
      <xdr:rowOff>40821</xdr:rowOff>
    </xdr:to>
    <xdr:sp macro="" textlink="">
      <xdr:nvSpPr>
        <xdr:cNvPr id="3" name="Left Arrow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102178" y="340178"/>
          <a:ext cx="1183822" cy="1034143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/>
            <a:t>Back</a:t>
          </a:r>
        </a:p>
      </xdr:txBody>
    </xdr:sp>
    <xdr:clientData/>
  </xdr:twoCellAnchor>
  <xdr:twoCellAnchor>
    <xdr:from>
      <xdr:col>1</xdr:col>
      <xdr:colOff>421822</xdr:colOff>
      <xdr:row>8</xdr:row>
      <xdr:rowOff>163286</xdr:rowOff>
    </xdr:from>
    <xdr:to>
      <xdr:col>8</xdr:col>
      <xdr:colOff>408214</xdr:colOff>
      <xdr:row>16</xdr:row>
      <xdr:rowOff>217714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034143" y="1687286"/>
          <a:ext cx="5796642" cy="16736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800">
              <a:solidFill>
                <a:schemeClr val="dk1"/>
              </a:solidFill>
              <a:latin typeface="+mn-lt"/>
              <a:ea typeface="+mn-ea"/>
              <a:cs typeface="+mn-cs"/>
            </a:rPr>
            <a:t>Find the z-score value given the following:</a:t>
          </a:r>
        </a:p>
        <a:p>
          <a:r>
            <a:rPr lang="en-US" sz="1800">
              <a:solidFill>
                <a:schemeClr val="dk1"/>
              </a:solidFill>
              <a:latin typeface="+mn-lt"/>
              <a:ea typeface="+mn-ea"/>
              <a:cs typeface="+mn-cs"/>
            </a:rPr>
            <a:t>X=9</a:t>
          </a:r>
        </a:p>
        <a:p>
          <a:r>
            <a:rPr lang="en-US" sz="1800">
              <a:solidFill>
                <a:schemeClr val="dk1"/>
              </a:solidFill>
              <a:latin typeface="+mn-lt"/>
              <a:ea typeface="+mn-ea"/>
              <a:cs typeface="+mn-cs"/>
            </a:rPr>
            <a:t>µ=7</a:t>
          </a:r>
        </a:p>
        <a:p>
          <a:r>
            <a:rPr lang="en-US" sz="1800">
              <a:solidFill>
                <a:schemeClr val="dk1"/>
              </a:solidFill>
              <a:latin typeface="+mn-lt"/>
              <a:ea typeface="+mn-ea"/>
              <a:cs typeface="+mn-cs"/>
            </a:rPr>
            <a:t>σ=2</a:t>
          </a:r>
        </a:p>
        <a:p>
          <a:br>
            <a:rPr lang="en-US" sz="180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en-US" sz="18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en-US" sz="20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258536</xdr:colOff>
      <xdr:row>7</xdr:row>
      <xdr:rowOff>27214</xdr:rowOff>
    </xdr:from>
    <xdr:to>
      <xdr:col>10</xdr:col>
      <xdr:colOff>258536</xdr:colOff>
      <xdr:row>35</xdr:row>
      <xdr:rowOff>95250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CxnSpPr/>
      </xdr:nvCxnSpPr>
      <xdr:spPr>
        <a:xfrm>
          <a:off x="7905750" y="1360714"/>
          <a:ext cx="0" cy="7483929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244930</xdr:colOff>
      <xdr:row>6</xdr:row>
      <xdr:rowOff>54428</xdr:rowOff>
    </xdr:from>
    <xdr:to>
      <xdr:col>18</xdr:col>
      <xdr:colOff>231323</xdr:colOff>
      <xdr:row>10</xdr:row>
      <xdr:rowOff>81643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9429751" y="1197428"/>
          <a:ext cx="2911929" cy="789215"/>
        </a:xfrm>
        <a:prstGeom prst="roundRect">
          <a:avLst/>
        </a:prstGeom>
        <a:solidFill>
          <a:schemeClr val="accent2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>
              <a:solidFill>
                <a:srgbClr val="FFC000"/>
              </a:solidFill>
            </a:rPr>
            <a:t>Solution</a:t>
          </a:r>
        </a:p>
      </xdr:txBody>
    </xdr:sp>
    <xdr:clientData/>
  </xdr:twoCellAnchor>
  <xdr:twoCellAnchor>
    <xdr:from>
      <xdr:col>14</xdr:col>
      <xdr:colOff>380999</xdr:colOff>
      <xdr:row>14</xdr:row>
      <xdr:rowOff>149678</xdr:rowOff>
    </xdr:from>
    <xdr:to>
      <xdr:col>20</xdr:col>
      <xdr:colOff>299357</xdr:colOff>
      <xdr:row>17</xdr:row>
      <xdr:rowOff>353785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DC12C59-64F7-4EB5-9320-AED8408F8AD5}"/>
            </a:ext>
          </a:extLst>
        </xdr:cNvPr>
        <xdr:cNvSpPr txBox="1"/>
      </xdr:nvSpPr>
      <xdr:spPr>
        <a:xfrm>
          <a:off x="10150928" y="2816678"/>
          <a:ext cx="3429000" cy="1034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z =(9-7)/2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421820</xdr:colOff>
      <xdr:row>2</xdr:row>
      <xdr:rowOff>43541</xdr:rowOff>
    </xdr:from>
    <xdr:to>
      <xdr:col>10</xdr:col>
      <xdr:colOff>54429</xdr:colOff>
      <xdr:row>6</xdr:row>
      <xdr:rowOff>97971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3720191" y="413655"/>
          <a:ext cx="4629152" cy="794659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7</a:t>
          </a:r>
          <a:endParaRPr lang="en-US" sz="28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</xdr:col>
      <xdr:colOff>353785</xdr:colOff>
      <xdr:row>1</xdr:row>
      <xdr:rowOff>68035</xdr:rowOff>
    </xdr:from>
    <xdr:to>
      <xdr:col>3</xdr:col>
      <xdr:colOff>312964</xdr:colOff>
      <xdr:row>6</xdr:row>
      <xdr:rowOff>136071</xdr:rowOff>
    </xdr:to>
    <xdr:sp macro="" textlink="">
      <xdr:nvSpPr>
        <xdr:cNvPr id="3" name="Left Arrow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966106" y="258535"/>
          <a:ext cx="1183822" cy="1020536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/>
            <a:t>Back</a:t>
          </a:r>
        </a:p>
      </xdr:txBody>
    </xdr:sp>
    <xdr:clientData/>
  </xdr:twoCellAnchor>
  <xdr:twoCellAnchor>
    <xdr:from>
      <xdr:col>1</xdr:col>
      <xdr:colOff>530679</xdr:colOff>
      <xdr:row>8</xdr:row>
      <xdr:rowOff>149679</xdr:rowOff>
    </xdr:from>
    <xdr:to>
      <xdr:col>8</xdr:col>
      <xdr:colOff>517071</xdr:colOff>
      <xdr:row>13</xdr:row>
      <xdr:rowOff>176893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143000" y="1673679"/>
          <a:ext cx="6354535" cy="9797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>
              <a:solidFill>
                <a:schemeClr val="dk1"/>
              </a:solidFill>
              <a:latin typeface="+mn-lt"/>
              <a:ea typeface="+mn-ea"/>
              <a:cs typeface="+mn-cs"/>
            </a:rPr>
            <a:t>Calculate the sample weighted mean:</a:t>
          </a:r>
          <a:endParaRPr lang="en-US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/>
            <a:t> </a:t>
          </a:r>
          <a:r>
            <a:rPr lang="en-US" sz="1800">
              <a:solidFill>
                <a:schemeClr val="bg1"/>
              </a:solidFill>
            </a:rPr>
            <a:t>Anderson 109</a:t>
          </a:r>
          <a:endParaRPr lang="en-US" sz="1800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endParaRPr lang="en-US" sz="20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503464</xdr:colOff>
      <xdr:row>6</xdr:row>
      <xdr:rowOff>122463</xdr:rowOff>
    </xdr:from>
    <xdr:to>
      <xdr:col>10</xdr:col>
      <xdr:colOff>503464</xdr:colOff>
      <xdr:row>35</xdr:row>
      <xdr:rowOff>-1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CxnSpPr/>
      </xdr:nvCxnSpPr>
      <xdr:spPr>
        <a:xfrm>
          <a:off x="8708571" y="1265463"/>
          <a:ext cx="0" cy="7851322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394608</xdr:colOff>
      <xdr:row>4</xdr:row>
      <xdr:rowOff>54428</xdr:rowOff>
    </xdr:from>
    <xdr:to>
      <xdr:col>18</xdr:col>
      <xdr:colOff>353786</xdr:colOff>
      <xdr:row>8</xdr:row>
      <xdr:rowOff>81643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10436679" y="816428"/>
          <a:ext cx="3020786" cy="789215"/>
        </a:xfrm>
        <a:prstGeom prst="roundRect">
          <a:avLst/>
        </a:prstGeom>
        <a:solidFill>
          <a:schemeClr val="accent2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>
              <a:solidFill>
                <a:srgbClr val="FFC000"/>
              </a:solidFill>
            </a:rPr>
            <a:t>Solution</a:t>
          </a:r>
        </a:p>
      </xdr:txBody>
    </xdr:sp>
    <xdr:clientData/>
  </xdr:twoCellAnchor>
  <xdr:twoCellAnchor>
    <xdr:from>
      <xdr:col>15</xdr:col>
      <xdr:colOff>462643</xdr:colOff>
      <xdr:row>15</xdr:row>
      <xdr:rowOff>598714</xdr:rowOff>
    </xdr:from>
    <xdr:to>
      <xdr:col>21</xdr:col>
      <xdr:colOff>176893</xdr:colOff>
      <xdr:row>17</xdr:row>
      <xdr:rowOff>258535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FD6F0459-F60A-4942-9849-D007F3B4738C}"/>
                </a:ext>
              </a:extLst>
            </xdr:cNvPr>
            <xdr:cNvSpPr txBox="1"/>
          </xdr:nvSpPr>
          <xdr:spPr>
            <a:xfrm>
              <a:off x="12858750" y="3469821"/>
              <a:ext cx="4395107" cy="653143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en-US" sz="2400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lang="en-US" sz="24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</m:acc>
                </m:oMath>
              </a14:m>
              <a:r>
                <a:rPr lang="en-US" sz="2400"/>
                <a:t> = 17,800.00/6,000.00 = 2.9667</a:t>
              </a: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FD6F0459-F60A-4942-9849-D007F3B4738C}"/>
                </a:ext>
              </a:extLst>
            </xdr:cNvPr>
            <xdr:cNvSpPr txBox="1"/>
          </xdr:nvSpPr>
          <xdr:spPr>
            <a:xfrm>
              <a:off x="12858750" y="3469821"/>
              <a:ext cx="4395107" cy="653143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2400" b="0" i="0">
                  <a:latin typeface="Cambria Math" panose="02040503050406030204" pitchFamily="18" charset="0"/>
                </a:rPr>
                <a:t>𝑋 ̅</a:t>
              </a:r>
              <a:r>
                <a:rPr lang="en-US" sz="2400"/>
                <a:t> = 17,800.00/6,000.00 = 2.9667</a:t>
              </a:r>
            </a:p>
          </xdr:txBody>
        </xdr:sp>
      </mc:Fallback>
    </mc:AlternateContent>
    <xdr:clientData/>
  </xdr:twoCellAnchor>
  <xdr:oneCellAnchor>
    <xdr:from>
      <xdr:col>11</xdr:col>
      <xdr:colOff>148318</xdr:colOff>
      <xdr:row>17</xdr:row>
      <xdr:rowOff>195942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2A6E297-C7DB-4EFE-8B49-5D742C5D941A}"/>
            </a:ext>
          </a:extLst>
        </xdr:cNvPr>
        <xdr:cNvSpPr txBox="1"/>
      </xdr:nvSpPr>
      <xdr:spPr>
        <a:xfrm>
          <a:off x="8734425" y="40603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15</xdr:col>
      <xdr:colOff>500743</xdr:colOff>
      <xdr:row>17</xdr:row>
      <xdr:rowOff>261258</xdr:rowOff>
    </xdr:from>
    <xdr:to>
      <xdr:col>19</xdr:col>
      <xdr:colOff>587828</xdr:colOff>
      <xdr:row>19</xdr:row>
      <xdr:rowOff>43544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F1373EF-868A-4173-8B98-88167616DAD0}"/>
            </a:ext>
          </a:extLst>
        </xdr:cNvPr>
        <xdr:cNvSpPr txBox="1"/>
      </xdr:nvSpPr>
      <xdr:spPr>
        <a:xfrm>
          <a:off x="13335000" y="4027715"/>
          <a:ext cx="3418114" cy="4680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/>
            <a:t>Weighted</a:t>
          </a:r>
          <a:r>
            <a:rPr lang="en-US" sz="2400" baseline="0"/>
            <a:t> mean</a:t>
          </a:r>
          <a:endParaRPr lang="en-US" sz="2400"/>
        </a:p>
      </xdr:txBody>
    </xdr:sp>
    <xdr:clientData/>
  </xdr:twoCellAnchor>
  <xdr:twoCellAnchor>
    <xdr:from>
      <xdr:col>15</xdr:col>
      <xdr:colOff>533401</xdr:colOff>
      <xdr:row>19</xdr:row>
      <xdr:rowOff>261258</xdr:rowOff>
    </xdr:from>
    <xdr:to>
      <xdr:col>20</xdr:col>
      <xdr:colOff>10886</xdr:colOff>
      <xdr:row>21</xdr:row>
      <xdr:rowOff>54430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78870AA4-F473-4E88-8B64-26FE38628675}"/>
            </a:ext>
          </a:extLst>
        </xdr:cNvPr>
        <xdr:cNvSpPr txBox="1"/>
      </xdr:nvSpPr>
      <xdr:spPr>
        <a:xfrm>
          <a:off x="13367658" y="4713515"/>
          <a:ext cx="3418114" cy="4680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aseline="0"/>
            <a:t>Arthmetic mean mean</a:t>
          </a:r>
          <a:endParaRPr lang="en-US" sz="24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548821</xdr:colOff>
      <xdr:row>1</xdr:row>
      <xdr:rowOff>63499</xdr:rowOff>
    </xdr:from>
    <xdr:to>
      <xdr:col>12</xdr:col>
      <xdr:colOff>485323</xdr:colOff>
      <xdr:row>6</xdr:row>
      <xdr:rowOff>49893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5279571" y="253999"/>
          <a:ext cx="5381627" cy="938894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Problem 6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</a:t>
          </a:r>
          <a:endParaRPr lang="en-US" sz="28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</xdr:col>
      <xdr:colOff>387802</xdr:colOff>
      <xdr:row>1</xdr:row>
      <xdr:rowOff>34017</xdr:rowOff>
    </xdr:from>
    <xdr:to>
      <xdr:col>2</xdr:col>
      <xdr:colOff>703035</xdr:colOff>
      <xdr:row>6</xdr:row>
      <xdr:rowOff>142875</xdr:rowOff>
    </xdr:to>
    <xdr:sp macro="" textlink="">
      <xdr:nvSpPr>
        <xdr:cNvPr id="3" name="Left Arrow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975177" y="224517"/>
          <a:ext cx="1521733" cy="1061358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/>
            <a:t>Back</a:t>
          </a:r>
        </a:p>
      </xdr:txBody>
    </xdr:sp>
    <xdr:clientData/>
  </xdr:twoCellAnchor>
  <xdr:twoCellAnchor>
    <xdr:from>
      <xdr:col>1</xdr:col>
      <xdr:colOff>27215</xdr:colOff>
      <xdr:row>8</xdr:row>
      <xdr:rowOff>163286</xdr:rowOff>
    </xdr:from>
    <xdr:to>
      <xdr:col>13</xdr:col>
      <xdr:colOff>598713</xdr:colOff>
      <xdr:row>13</xdr:row>
      <xdr:rowOff>27214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639536" y="1687286"/>
          <a:ext cx="10980963" cy="8164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0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Compute the standard deviation and the coefficient of variation for the following data array:</a:t>
          </a:r>
          <a:r>
            <a:rPr lang="en-US" sz="2000"/>
            <a:t> </a:t>
          </a:r>
          <a:endParaRPr lang="en-US" sz="20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217715</xdr:colOff>
      <xdr:row>1</xdr:row>
      <xdr:rowOff>27213</xdr:rowOff>
    </xdr:from>
    <xdr:to>
      <xdr:col>15</xdr:col>
      <xdr:colOff>217715</xdr:colOff>
      <xdr:row>29</xdr:row>
      <xdr:rowOff>95249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CxnSpPr/>
      </xdr:nvCxnSpPr>
      <xdr:spPr>
        <a:xfrm>
          <a:off x="12695465" y="217713"/>
          <a:ext cx="0" cy="8490857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136072</xdr:colOff>
      <xdr:row>1</xdr:row>
      <xdr:rowOff>149678</xdr:rowOff>
    </xdr:from>
    <xdr:to>
      <xdr:col>22</xdr:col>
      <xdr:colOff>95251</xdr:colOff>
      <xdr:row>5</xdr:row>
      <xdr:rowOff>176893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14151429" y="340178"/>
          <a:ext cx="3020786" cy="789215"/>
        </a:xfrm>
        <a:prstGeom prst="roundRect">
          <a:avLst/>
        </a:prstGeom>
        <a:solidFill>
          <a:schemeClr val="accent2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>
              <a:solidFill>
                <a:srgbClr val="FFC000"/>
              </a:solidFill>
            </a:rPr>
            <a:t>Solution</a:t>
          </a:r>
        </a:p>
      </xdr:txBody>
    </xdr:sp>
    <xdr:clientData/>
  </xdr:twoCellAnchor>
  <xdr:twoCellAnchor>
    <xdr:from>
      <xdr:col>22</xdr:col>
      <xdr:colOff>114300</xdr:colOff>
      <xdr:row>29</xdr:row>
      <xdr:rowOff>136525</xdr:rowOff>
    </xdr:from>
    <xdr:to>
      <xdr:col>27</xdr:col>
      <xdr:colOff>38100</xdr:colOff>
      <xdr:row>34</xdr:row>
      <xdr:rowOff>168275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BDCF00F-017D-48E3-AA5B-F54BA092EF66}"/>
            </a:ext>
          </a:extLst>
        </xdr:cNvPr>
        <xdr:cNvSpPr txBox="1"/>
      </xdr:nvSpPr>
      <xdr:spPr>
        <a:xfrm>
          <a:off x="19342100" y="8886825"/>
          <a:ext cx="2971800" cy="920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CV = (SD/Mean)*100%</a:t>
          </a:r>
        </a:p>
      </xdr:txBody>
    </xdr:sp>
    <xdr:clientData/>
  </xdr:twoCellAnchor>
  <xdr:twoCellAnchor>
    <xdr:from>
      <xdr:col>16</xdr:col>
      <xdr:colOff>63499</xdr:colOff>
      <xdr:row>29</xdr:row>
      <xdr:rowOff>47625</xdr:rowOff>
    </xdr:from>
    <xdr:to>
      <xdr:col>22</xdr:col>
      <xdr:colOff>15874</xdr:colOff>
      <xdr:row>40</xdr:row>
      <xdr:rowOff>111125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343C768-8AD5-49F9-BCC3-03C671CFBDBC}"/>
            </a:ext>
          </a:extLst>
        </xdr:cNvPr>
        <xdr:cNvSpPr txBox="1"/>
      </xdr:nvSpPr>
      <xdr:spPr>
        <a:xfrm>
          <a:off x="13001624" y="9175750"/>
          <a:ext cx="5667375" cy="2159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latin typeface="Lucida Bright" panose="02040602050505020304" pitchFamily="18" charset="0"/>
            </a:rPr>
            <a:t>Coefficient of Variation</a:t>
          </a:r>
        </a:p>
        <a:p>
          <a:endParaRPr lang="en-US" sz="1600">
            <a:latin typeface="Lucida Bright" panose="02040602050505020304" pitchFamily="18" charset="0"/>
          </a:endParaRPr>
        </a:p>
        <a:p>
          <a:r>
            <a:rPr lang="en-US" sz="1600">
              <a:latin typeface="Lucida Bright" panose="02040602050505020304" pitchFamily="18" charset="0"/>
            </a:rPr>
            <a:t>The ratio of the standard deviation</a:t>
          </a:r>
          <a:r>
            <a:rPr lang="en-US" sz="1600" baseline="0">
              <a:latin typeface="Lucida Bright" panose="02040602050505020304" pitchFamily="18" charset="0"/>
            </a:rPr>
            <a:t> to the mean expressed as a percentage.</a:t>
          </a:r>
        </a:p>
        <a:p>
          <a:endParaRPr lang="en-US" sz="1600" baseline="0">
            <a:latin typeface="Lucida Bright" panose="02040602050505020304" pitchFamily="18" charset="0"/>
          </a:endParaRPr>
        </a:p>
        <a:p>
          <a:r>
            <a:rPr lang="en-US" sz="1600" baseline="0">
              <a:latin typeface="Lucida Bright" panose="02040602050505020304" pitchFamily="18" charset="0"/>
            </a:rPr>
            <a:t>The coefficient of variation is used to measure the relative variation in data.</a:t>
          </a:r>
          <a:endParaRPr lang="en-US" sz="1600">
            <a:latin typeface="Lucida Bright" panose="02040602050505020304" pitchFamily="18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65315</xdr:colOff>
      <xdr:row>3</xdr:row>
      <xdr:rowOff>111577</xdr:rowOff>
    </xdr:from>
    <xdr:to>
      <xdr:col>8</xdr:col>
      <xdr:colOff>386444</xdr:colOff>
      <xdr:row>7</xdr:row>
      <xdr:rowOff>2721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3363686" y="666748"/>
          <a:ext cx="5176158" cy="63137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5</a:t>
          </a:r>
          <a:endParaRPr lang="en-US" sz="28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</xdr:col>
      <xdr:colOff>190500</xdr:colOff>
      <xdr:row>3</xdr:row>
      <xdr:rowOff>27214</xdr:rowOff>
    </xdr:from>
    <xdr:to>
      <xdr:col>3</xdr:col>
      <xdr:colOff>149679</xdr:colOff>
      <xdr:row>7</xdr:row>
      <xdr:rowOff>149680</xdr:rowOff>
    </xdr:to>
    <xdr:sp macro="" textlink="">
      <xdr:nvSpPr>
        <xdr:cNvPr id="3" name="Left Arrow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800100" y="598714"/>
          <a:ext cx="1178379" cy="884466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/>
            <a:t>Back</a:t>
          </a:r>
        </a:p>
      </xdr:txBody>
    </xdr:sp>
    <xdr:clientData/>
  </xdr:twoCellAnchor>
  <xdr:twoCellAnchor>
    <xdr:from>
      <xdr:col>3</xdr:col>
      <xdr:colOff>54431</xdr:colOff>
      <xdr:row>9</xdr:row>
      <xdr:rowOff>13608</xdr:rowOff>
    </xdr:from>
    <xdr:to>
      <xdr:col>7</xdr:col>
      <xdr:colOff>244928</xdr:colOff>
      <xdr:row>12</xdr:row>
      <xdr:rowOff>95251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/>
      </xdr:nvSpPr>
      <xdr:spPr>
        <a:xfrm>
          <a:off x="1809752" y="1728108"/>
          <a:ext cx="5755819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Calculate relative,</a:t>
          </a:r>
          <a:r>
            <a:rPr lang="en-US" sz="18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cumulative and cumulative relative frequencies </a:t>
          </a:r>
          <a:endParaRPr lang="en-US" sz="18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511629</xdr:colOff>
      <xdr:row>9</xdr:row>
      <xdr:rowOff>10886</xdr:rowOff>
    </xdr:from>
    <xdr:to>
      <xdr:col>8</xdr:col>
      <xdr:colOff>557892</xdr:colOff>
      <xdr:row>30</xdr:row>
      <xdr:rowOff>95249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CxnSpPr/>
      </xdr:nvCxnSpPr>
      <xdr:spPr>
        <a:xfrm>
          <a:off x="8665029" y="1676400"/>
          <a:ext cx="46263" cy="688793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201386</xdr:colOff>
      <xdr:row>6</xdr:row>
      <xdr:rowOff>163285</xdr:rowOff>
    </xdr:from>
    <xdr:to>
      <xdr:col>12</xdr:col>
      <xdr:colOff>805543</xdr:colOff>
      <xdr:row>10</xdr:row>
      <xdr:rowOff>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8964386" y="1273628"/>
          <a:ext cx="3858986" cy="576943"/>
        </a:xfrm>
        <a:prstGeom prst="roundRect">
          <a:avLst/>
        </a:prstGeom>
        <a:solidFill>
          <a:schemeClr val="accent2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>
              <a:solidFill>
                <a:srgbClr val="FFC000"/>
              </a:solidFill>
            </a:rPr>
            <a:t>Solution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653144</xdr:colOff>
      <xdr:row>1</xdr:row>
      <xdr:rowOff>127907</xdr:rowOff>
    </xdr:from>
    <xdr:to>
      <xdr:col>11</xdr:col>
      <xdr:colOff>87085</xdr:colOff>
      <xdr:row>5</xdr:row>
      <xdr:rowOff>32657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506687" y="312964"/>
          <a:ext cx="4506684" cy="644979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5</a:t>
          </a:r>
          <a:endParaRPr lang="en-US" sz="28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2</xdr:col>
      <xdr:colOff>353786</xdr:colOff>
      <xdr:row>1</xdr:row>
      <xdr:rowOff>1</xdr:rowOff>
    </xdr:from>
    <xdr:to>
      <xdr:col>3</xdr:col>
      <xdr:colOff>272144</xdr:colOff>
      <xdr:row>5</xdr:row>
      <xdr:rowOff>122467</xdr:rowOff>
    </xdr:to>
    <xdr:sp macro="" textlink="">
      <xdr:nvSpPr>
        <xdr:cNvPr id="3" name="Left Arrow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809750" y="190501"/>
          <a:ext cx="1143001" cy="884466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/>
            <a:t>Back</a:t>
          </a:r>
        </a:p>
      </xdr:txBody>
    </xdr:sp>
    <xdr:clientData/>
  </xdr:twoCellAnchor>
  <xdr:twoCellAnchor>
    <xdr:from>
      <xdr:col>1</xdr:col>
      <xdr:colOff>54431</xdr:colOff>
      <xdr:row>7</xdr:row>
      <xdr:rowOff>136071</xdr:rowOff>
    </xdr:from>
    <xdr:to>
      <xdr:col>6</xdr:col>
      <xdr:colOff>95250</xdr:colOff>
      <xdr:row>11</xdr:row>
      <xdr:rowOff>122464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666752" y="1469571"/>
          <a:ext cx="5211534" cy="7483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Prepare a dotplot chart for the following data:</a:t>
          </a:r>
          <a:r>
            <a:rPr lang="en-US" sz="1800"/>
            <a:t> </a:t>
          </a:r>
          <a:r>
            <a:rPr lang="en-US" sz="1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endParaRPr lang="en-US" sz="18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272143</xdr:colOff>
      <xdr:row>7</xdr:row>
      <xdr:rowOff>13606</xdr:rowOff>
    </xdr:from>
    <xdr:to>
      <xdr:col>7</xdr:col>
      <xdr:colOff>272143</xdr:colOff>
      <xdr:row>35</xdr:row>
      <xdr:rowOff>81642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CxnSpPr/>
      </xdr:nvCxnSpPr>
      <xdr:spPr>
        <a:xfrm>
          <a:off x="6667500" y="1347106"/>
          <a:ext cx="0" cy="8722179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122463</xdr:colOff>
      <xdr:row>7</xdr:row>
      <xdr:rowOff>122465</xdr:rowOff>
    </xdr:from>
    <xdr:to>
      <xdr:col>13</xdr:col>
      <xdr:colOff>81642</xdr:colOff>
      <xdr:row>11</xdr:row>
      <xdr:rowOff>149680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7130142" y="1455965"/>
          <a:ext cx="3020786" cy="789215"/>
        </a:xfrm>
        <a:prstGeom prst="roundRect">
          <a:avLst/>
        </a:prstGeom>
        <a:solidFill>
          <a:schemeClr val="accent2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>
              <a:solidFill>
                <a:srgbClr val="FFC000"/>
              </a:solidFill>
            </a:rPr>
            <a:t>Solution</a:t>
          </a:r>
        </a:p>
      </xdr:txBody>
    </xdr:sp>
    <xdr:clientData/>
  </xdr:twoCellAnchor>
  <xdr:twoCellAnchor>
    <xdr:from>
      <xdr:col>9</xdr:col>
      <xdr:colOff>449036</xdr:colOff>
      <xdr:row>28</xdr:row>
      <xdr:rowOff>272142</xdr:rowOff>
    </xdr:from>
    <xdr:to>
      <xdr:col>20</xdr:col>
      <xdr:colOff>95251</xdr:colOff>
      <xdr:row>28</xdr:row>
      <xdr:rowOff>272142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CxnSpPr/>
      </xdr:nvCxnSpPr>
      <xdr:spPr>
        <a:xfrm>
          <a:off x="8069036" y="8912678"/>
          <a:ext cx="7307036" cy="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280306</xdr:colOff>
      <xdr:row>1</xdr:row>
      <xdr:rowOff>16328</xdr:rowOff>
    </xdr:from>
    <xdr:to>
      <xdr:col>13</xdr:col>
      <xdr:colOff>332013</xdr:colOff>
      <xdr:row>4</xdr:row>
      <xdr:rowOff>92529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5423806" y="206828"/>
          <a:ext cx="4569278" cy="647701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4</a:t>
          </a:r>
          <a:endParaRPr lang="en-US" sz="28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0</xdr:col>
      <xdr:colOff>585107</xdr:colOff>
      <xdr:row>1</xdr:row>
      <xdr:rowOff>27214</xdr:rowOff>
    </xdr:from>
    <xdr:to>
      <xdr:col>2</xdr:col>
      <xdr:colOff>544286</xdr:colOff>
      <xdr:row>5</xdr:row>
      <xdr:rowOff>149680</xdr:rowOff>
    </xdr:to>
    <xdr:sp macro="" textlink="">
      <xdr:nvSpPr>
        <xdr:cNvPr id="3" name="Left Arrow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585107" y="217714"/>
          <a:ext cx="1183822" cy="884466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/>
            <a:t>Back</a:t>
          </a:r>
        </a:p>
      </xdr:txBody>
    </xdr:sp>
    <xdr:clientData/>
  </xdr:twoCellAnchor>
  <xdr:twoCellAnchor>
    <xdr:from>
      <xdr:col>2</xdr:col>
      <xdr:colOff>285751</xdr:colOff>
      <xdr:row>7</xdr:row>
      <xdr:rowOff>108859</xdr:rowOff>
    </xdr:from>
    <xdr:to>
      <xdr:col>10</xdr:col>
      <xdr:colOff>503464</xdr:colOff>
      <xdr:row>10</xdr:row>
      <xdr:rowOff>95250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1510394" y="1442359"/>
          <a:ext cx="7089320" cy="5578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Calculate the relative frequency distribution of these soft-drink purchases.</a:t>
          </a:r>
          <a:r>
            <a:rPr lang="en-US" sz="1800"/>
            <a:t> </a:t>
          </a:r>
          <a:endParaRPr lang="en-US" sz="1800" b="0" i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40822</xdr:colOff>
      <xdr:row>7</xdr:row>
      <xdr:rowOff>54427</xdr:rowOff>
    </xdr:from>
    <xdr:to>
      <xdr:col>14</xdr:col>
      <xdr:colOff>40822</xdr:colOff>
      <xdr:row>32</xdr:row>
      <xdr:rowOff>122463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CxnSpPr/>
      </xdr:nvCxnSpPr>
      <xdr:spPr>
        <a:xfrm>
          <a:off x="10967358" y="1387927"/>
          <a:ext cx="0" cy="9606643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51708</xdr:colOff>
      <xdr:row>3</xdr:row>
      <xdr:rowOff>68037</xdr:rowOff>
    </xdr:from>
    <xdr:to>
      <xdr:col>20</xdr:col>
      <xdr:colOff>10887</xdr:colOff>
      <xdr:row>7</xdr:row>
      <xdr:rowOff>95252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11231337" y="623208"/>
          <a:ext cx="3878036" cy="767444"/>
        </a:xfrm>
        <a:prstGeom prst="roundRect">
          <a:avLst/>
        </a:prstGeom>
        <a:solidFill>
          <a:schemeClr val="accent2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>
              <a:solidFill>
                <a:srgbClr val="FFC000"/>
              </a:solidFill>
            </a:rPr>
            <a:t>Solution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108858</xdr:colOff>
      <xdr:row>2</xdr:row>
      <xdr:rowOff>40819</xdr:rowOff>
    </xdr:from>
    <xdr:to>
      <xdr:col>16</xdr:col>
      <xdr:colOff>326573</xdr:colOff>
      <xdr:row>6</xdr:row>
      <xdr:rowOff>81642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5578929" y="421819"/>
          <a:ext cx="4503965" cy="80282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4</a:t>
          </a:r>
          <a:endParaRPr lang="en-US" sz="28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</xdr:col>
      <xdr:colOff>217714</xdr:colOff>
      <xdr:row>9</xdr:row>
      <xdr:rowOff>312965</xdr:rowOff>
    </xdr:from>
    <xdr:to>
      <xdr:col>12</xdr:col>
      <xdr:colOff>13606</xdr:colOff>
      <xdr:row>11</xdr:row>
      <xdr:rowOff>326572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/>
      </xdr:nvSpPr>
      <xdr:spPr>
        <a:xfrm>
          <a:off x="830035" y="2789465"/>
          <a:ext cx="6490607" cy="6939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8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Form </a:t>
          </a:r>
          <a:r>
            <a:rPr lang="en-US" sz="1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the stem-and-leaf chart using the following data:</a:t>
          </a:r>
          <a:r>
            <a:rPr lang="en-US" sz="1800"/>
            <a:t> </a:t>
          </a:r>
          <a:endParaRPr lang="en-US" sz="18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421821</xdr:colOff>
      <xdr:row>1</xdr:row>
      <xdr:rowOff>163285</xdr:rowOff>
    </xdr:from>
    <xdr:to>
      <xdr:col>3</xdr:col>
      <xdr:colOff>367392</xdr:colOff>
      <xdr:row>6</xdr:row>
      <xdr:rowOff>95251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>
          <a:off x="1034142" y="353785"/>
          <a:ext cx="1143000" cy="884466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/>
            <a:t>Back</a:t>
          </a:r>
        </a:p>
      </xdr:txBody>
    </xdr:sp>
    <xdr:clientData/>
  </xdr:twoCellAnchor>
  <xdr:twoCellAnchor>
    <xdr:from>
      <xdr:col>16</xdr:col>
      <xdr:colOff>149680</xdr:colOff>
      <xdr:row>8</xdr:row>
      <xdr:rowOff>136071</xdr:rowOff>
    </xdr:from>
    <xdr:to>
      <xdr:col>16</xdr:col>
      <xdr:colOff>149680</xdr:colOff>
      <xdr:row>49</xdr:row>
      <xdr:rowOff>27215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CxnSpPr/>
      </xdr:nvCxnSpPr>
      <xdr:spPr>
        <a:xfrm flipH="1">
          <a:off x="9906001" y="1660071"/>
          <a:ext cx="0" cy="9497787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244930</xdr:colOff>
      <xdr:row>4</xdr:row>
      <xdr:rowOff>108858</xdr:rowOff>
    </xdr:from>
    <xdr:to>
      <xdr:col>24</xdr:col>
      <xdr:colOff>204109</xdr:colOff>
      <xdr:row>8</xdr:row>
      <xdr:rowOff>122466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/>
      </xdr:nvSpPr>
      <xdr:spPr>
        <a:xfrm>
          <a:off x="11838216" y="870858"/>
          <a:ext cx="3020786" cy="775608"/>
        </a:xfrm>
        <a:prstGeom prst="roundRect">
          <a:avLst/>
        </a:prstGeom>
        <a:solidFill>
          <a:schemeClr val="accent2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>
              <a:solidFill>
                <a:srgbClr val="FFC000"/>
              </a:solidFill>
            </a:rPr>
            <a:t>Solution</a:t>
          </a:r>
        </a:p>
      </xdr:txBody>
    </xdr:sp>
    <xdr:clientData/>
  </xdr:twoCellAnchor>
  <xdr:twoCellAnchor>
    <xdr:from>
      <xdr:col>24</xdr:col>
      <xdr:colOff>0</xdr:colOff>
      <xdr:row>11</xdr:row>
      <xdr:rowOff>81643</xdr:rowOff>
    </xdr:from>
    <xdr:to>
      <xdr:col>24</xdr:col>
      <xdr:colOff>13607</xdr:colOff>
      <xdr:row>28</xdr:row>
      <xdr:rowOff>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CxnSpPr/>
      </xdr:nvCxnSpPr>
      <xdr:spPr>
        <a:xfrm>
          <a:off x="14654893" y="2476500"/>
          <a:ext cx="13607" cy="5701393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258535</xdr:colOff>
      <xdr:row>1</xdr:row>
      <xdr:rowOff>136070</xdr:rowOff>
    </xdr:from>
    <xdr:to>
      <xdr:col>15</xdr:col>
      <xdr:colOff>571499</xdr:colOff>
      <xdr:row>5</xdr:row>
      <xdr:rowOff>27214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7320642" y="326570"/>
          <a:ext cx="5211536" cy="653144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3</a:t>
          </a:r>
          <a:endParaRPr lang="en-US" sz="28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</xdr:col>
      <xdr:colOff>353786</xdr:colOff>
      <xdr:row>1</xdr:row>
      <xdr:rowOff>68035</xdr:rowOff>
    </xdr:from>
    <xdr:to>
      <xdr:col>3</xdr:col>
      <xdr:colOff>449035</xdr:colOff>
      <xdr:row>6</xdr:row>
      <xdr:rowOff>1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966107" y="258535"/>
          <a:ext cx="1319892" cy="884466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/>
            <a:t>Back</a:t>
          </a:r>
        </a:p>
      </xdr:txBody>
    </xdr:sp>
    <xdr:clientData/>
  </xdr:twoCellAnchor>
  <xdr:twoCellAnchor>
    <xdr:from>
      <xdr:col>10</xdr:col>
      <xdr:colOff>585107</xdr:colOff>
      <xdr:row>7</xdr:row>
      <xdr:rowOff>81642</xdr:rowOff>
    </xdr:from>
    <xdr:to>
      <xdr:col>11</xdr:col>
      <xdr:colOff>27213</xdr:colOff>
      <xdr:row>35</xdr:row>
      <xdr:rowOff>54428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CxnSpPr/>
      </xdr:nvCxnSpPr>
      <xdr:spPr>
        <a:xfrm flipH="1">
          <a:off x="9484178" y="1415142"/>
          <a:ext cx="54428" cy="7225393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476250</xdr:colOff>
      <xdr:row>7</xdr:row>
      <xdr:rowOff>122464</xdr:rowOff>
    </xdr:from>
    <xdr:to>
      <xdr:col>16</xdr:col>
      <xdr:colOff>435429</xdr:colOff>
      <xdr:row>11</xdr:row>
      <xdr:rowOff>149679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SpPr/>
      </xdr:nvSpPr>
      <xdr:spPr>
        <a:xfrm>
          <a:off x="9987643" y="1455964"/>
          <a:ext cx="3020786" cy="789215"/>
        </a:xfrm>
        <a:prstGeom prst="roundRect">
          <a:avLst/>
        </a:prstGeom>
        <a:solidFill>
          <a:schemeClr val="accent2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>
              <a:solidFill>
                <a:srgbClr val="FFC000"/>
              </a:solidFill>
            </a:rPr>
            <a:t>Solution</a:t>
          </a:r>
        </a:p>
      </xdr:txBody>
    </xdr:sp>
    <xdr:clientData/>
  </xdr:twoCellAnchor>
  <xdr:twoCellAnchor>
    <xdr:from>
      <xdr:col>1</xdr:col>
      <xdr:colOff>517071</xdr:colOff>
      <xdr:row>7</xdr:row>
      <xdr:rowOff>163285</xdr:rowOff>
    </xdr:from>
    <xdr:to>
      <xdr:col>10</xdr:col>
      <xdr:colOff>40820</xdr:colOff>
      <xdr:row>11</xdr:row>
      <xdr:rowOff>149678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SpPr txBox="1"/>
      </xdr:nvSpPr>
      <xdr:spPr>
        <a:xfrm>
          <a:off x="1129392" y="1496785"/>
          <a:ext cx="7810499" cy="7483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8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Construct</a:t>
          </a:r>
          <a:r>
            <a:rPr lang="en-US" sz="1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a Pareto diagram of the reasons for shopping based on the following data:</a:t>
          </a:r>
          <a:r>
            <a:rPr lang="en-US" sz="1800"/>
            <a:t> </a:t>
          </a:r>
          <a:r>
            <a:rPr lang="en-US" sz="1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endParaRPr lang="en-US" sz="1800" b="0" i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43543</xdr:colOff>
      <xdr:row>23</xdr:row>
      <xdr:rowOff>43543</xdr:rowOff>
    </xdr:from>
    <xdr:to>
      <xdr:col>10</xdr:col>
      <xdr:colOff>152399</xdr:colOff>
      <xdr:row>27</xdr:row>
      <xdr:rowOff>29936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4D4561F-2EF2-45F4-BF3D-E9C75D4F55EB}"/>
            </a:ext>
          </a:extLst>
        </xdr:cNvPr>
        <xdr:cNvSpPr txBox="1"/>
      </xdr:nvSpPr>
      <xdr:spPr>
        <a:xfrm>
          <a:off x="1213757" y="5690507"/>
          <a:ext cx="7892142" cy="7483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Construct the</a:t>
          </a:r>
          <a:r>
            <a:rPr lang="en-US" sz="18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Ogive</a:t>
          </a:r>
          <a:r>
            <a:rPr lang="en-US" sz="1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diagram of the reasons for shopping based on the following data:</a:t>
          </a:r>
          <a:r>
            <a:rPr lang="en-US" sz="1800"/>
            <a:t> </a:t>
          </a:r>
          <a:r>
            <a:rPr lang="en-US" sz="1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r>
            <a:rPr lang="en-US" sz="1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r>
            <a:rPr lang="en-US" sz="1800"/>
            <a:t> </a:t>
          </a:r>
          <a:endParaRPr lang="en-US" sz="1800" b="0" i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381000</xdr:colOff>
      <xdr:row>14</xdr:row>
      <xdr:rowOff>108857</xdr:rowOff>
    </xdr:from>
    <xdr:to>
      <xdr:col>20</xdr:col>
      <xdr:colOff>76200</xdr:colOff>
      <xdr:row>22</xdr:row>
      <xdr:rowOff>108857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Chart 10">
              <a:extLst>
                <a:ext uri="{FF2B5EF4-FFF2-40B4-BE49-F238E27FC236}">
                  <a16:creationId xmlns:a16="http://schemas.microsoft.com/office/drawing/2014/main" id="{9D15A161-B009-4C71-846F-33505B3D0C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308080" y="2676797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312964</xdr:colOff>
      <xdr:row>1</xdr:row>
      <xdr:rowOff>108855</xdr:rowOff>
    </xdr:from>
    <xdr:to>
      <xdr:col>12</xdr:col>
      <xdr:colOff>68037</xdr:colOff>
      <xdr:row>4</xdr:row>
      <xdr:rowOff>190499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5674178" y="299355"/>
          <a:ext cx="4041323" cy="653144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2</a:t>
          </a:r>
          <a:endParaRPr lang="en-US" sz="28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</xdr:col>
      <xdr:colOff>190501</xdr:colOff>
      <xdr:row>3</xdr:row>
      <xdr:rowOff>27214</xdr:rowOff>
    </xdr:from>
    <xdr:to>
      <xdr:col>2</xdr:col>
      <xdr:colOff>381000</xdr:colOff>
      <xdr:row>7</xdr:row>
      <xdr:rowOff>149680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802822" y="598714"/>
          <a:ext cx="1211035" cy="884466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/>
            <a:t>Back</a:t>
          </a:r>
        </a:p>
      </xdr:txBody>
    </xdr:sp>
    <xdr:clientData/>
  </xdr:twoCellAnchor>
  <xdr:twoCellAnchor>
    <xdr:from>
      <xdr:col>0</xdr:col>
      <xdr:colOff>312966</xdr:colOff>
      <xdr:row>9</xdr:row>
      <xdr:rowOff>13608</xdr:rowOff>
    </xdr:from>
    <xdr:to>
      <xdr:col>6</xdr:col>
      <xdr:colOff>136072</xdr:colOff>
      <xdr:row>13</xdr:row>
      <xdr:rowOff>95250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 txBox="1"/>
      </xdr:nvSpPr>
      <xdr:spPr>
        <a:xfrm>
          <a:off x="312966" y="1728108"/>
          <a:ext cx="5796642" cy="8436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8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Construct </a:t>
          </a:r>
          <a:r>
            <a:rPr lang="en-US" sz="1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a pie chart for the level of risk of mutual funds based on the following information:</a:t>
          </a:r>
          <a:r>
            <a:rPr lang="en-US" sz="1800"/>
            <a:t> </a:t>
          </a:r>
          <a:r>
            <a:rPr lang="en-US" sz="1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r>
            <a:rPr lang="en-US"/>
            <a:t> </a:t>
          </a:r>
          <a:endParaRPr lang="en-US" sz="1100" b="0" i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476250</xdr:colOff>
      <xdr:row>9</xdr:row>
      <xdr:rowOff>81642</xdr:rowOff>
    </xdr:from>
    <xdr:to>
      <xdr:col>7</xdr:col>
      <xdr:colOff>476250</xdr:colOff>
      <xdr:row>37</xdr:row>
      <xdr:rowOff>149678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CxnSpPr/>
      </xdr:nvCxnSpPr>
      <xdr:spPr>
        <a:xfrm>
          <a:off x="7851321" y="1796142"/>
          <a:ext cx="0" cy="1009650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449036</xdr:colOff>
      <xdr:row>9</xdr:row>
      <xdr:rowOff>13607</xdr:rowOff>
    </xdr:from>
    <xdr:to>
      <xdr:col>13</xdr:col>
      <xdr:colOff>408215</xdr:colOff>
      <xdr:row>13</xdr:row>
      <xdr:rowOff>54429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SpPr/>
      </xdr:nvSpPr>
      <xdr:spPr>
        <a:xfrm>
          <a:off x="7647215" y="1728107"/>
          <a:ext cx="3020786" cy="802822"/>
        </a:xfrm>
        <a:prstGeom prst="roundRect">
          <a:avLst/>
        </a:prstGeom>
        <a:solidFill>
          <a:schemeClr val="accent2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>
              <a:solidFill>
                <a:srgbClr val="FFC000"/>
              </a:solidFill>
            </a:rPr>
            <a:t>Solution</a:t>
          </a:r>
        </a:p>
      </xdr:txBody>
    </xdr:sp>
    <xdr:clientData/>
  </xdr:twoCellAnchor>
  <xdr:twoCellAnchor>
    <xdr:from>
      <xdr:col>13</xdr:col>
      <xdr:colOff>244929</xdr:colOff>
      <xdr:row>14</xdr:row>
      <xdr:rowOff>258537</xdr:rowOff>
    </xdr:from>
    <xdr:to>
      <xdr:col>20</xdr:col>
      <xdr:colOff>530679</xdr:colOff>
      <xdr:row>18</xdr:row>
      <xdr:rowOff>217715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517071</xdr:colOff>
      <xdr:row>2</xdr:row>
      <xdr:rowOff>0</xdr:rowOff>
    </xdr:from>
    <xdr:to>
      <xdr:col>15</xdr:col>
      <xdr:colOff>408215</xdr:colOff>
      <xdr:row>6</xdr:row>
      <xdr:rowOff>95251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6313714" y="381000"/>
          <a:ext cx="4789715" cy="857251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1</a:t>
          </a:r>
          <a:endParaRPr lang="en-US" sz="28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</xdr:col>
      <xdr:colOff>122464</xdr:colOff>
      <xdr:row>10</xdr:row>
      <xdr:rowOff>81644</xdr:rowOff>
    </xdr:from>
    <xdr:to>
      <xdr:col>10</xdr:col>
      <xdr:colOff>557892</xdr:colOff>
      <xdr:row>17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/>
      </xdr:nvSpPr>
      <xdr:spPr>
        <a:xfrm>
          <a:off x="734785" y="1986644"/>
          <a:ext cx="5946321" cy="12518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000">
              <a:solidFill>
                <a:schemeClr val="bg1"/>
              </a:solidFill>
              <a:latin typeface="+mn-lt"/>
              <a:ea typeface="+mn-ea"/>
              <a:cs typeface="+mn-cs"/>
            </a:rPr>
            <a:t>Levine 23</a:t>
          </a:r>
        </a:p>
        <a:p>
          <a:r>
            <a:rPr lang="en-US" sz="2000">
              <a:solidFill>
                <a:schemeClr val="dk1"/>
              </a:solidFill>
              <a:latin typeface="+mn-lt"/>
              <a:ea typeface="+mn-ea"/>
              <a:cs typeface="+mn-cs"/>
            </a:rPr>
            <a:t>Construct a bar chart for the level of risk of mutual funds based on the following information:</a:t>
          </a:r>
        </a:p>
      </xdr:txBody>
    </xdr:sp>
    <xdr:clientData/>
  </xdr:twoCellAnchor>
  <xdr:twoCellAnchor>
    <xdr:from>
      <xdr:col>1</xdr:col>
      <xdr:colOff>217715</xdr:colOff>
      <xdr:row>2</xdr:row>
      <xdr:rowOff>95250</xdr:rowOff>
    </xdr:from>
    <xdr:to>
      <xdr:col>3</xdr:col>
      <xdr:colOff>136072</xdr:colOff>
      <xdr:row>7</xdr:row>
      <xdr:rowOff>27216</xdr:rowOff>
    </xdr:to>
    <xdr:sp macro="" textlink="">
      <xdr:nvSpPr>
        <xdr:cNvPr id="5" name="Left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/>
      </xdr:nvSpPr>
      <xdr:spPr>
        <a:xfrm>
          <a:off x="830036" y="476250"/>
          <a:ext cx="1143000" cy="884466"/>
        </a:xfrm>
        <a:prstGeom prst="leftArrow">
          <a:avLst/>
        </a:prstGeom>
        <a:solidFill>
          <a:schemeClr val="accent3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/>
            <a:t>Back</a:t>
          </a:r>
        </a:p>
      </xdr:txBody>
    </xdr:sp>
    <xdr:clientData/>
  </xdr:twoCellAnchor>
  <xdr:twoCellAnchor>
    <xdr:from>
      <xdr:col>12</xdr:col>
      <xdr:colOff>231322</xdr:colOff>
      <xdr:row>8</xdr:row>
      <xdr:rowOff>136071</xdr:rowOff>
    </xdr:from>
    <xdr:to>
      <xdr:col>12</xdr:col>
      <xdr:colOff>231322</xdr:colOff>
      <xdr:row>46</xdr:row>
      <xdr:rowOff>149679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CxnSpPr/>
      </xdr:nvCxnSpPr>
      <xdr:spPr>
        <a:xfrm>
          <a:off x="7579179" y="1660071"/>
          <a:ext cx="0" cy="7252608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312963</xdr:colOff>
      <xdr:row>8</xdr:row>
      <xdr:rowOff>176892</xdr:rowOff>
    </xdr:from>
    <xdr:to>
      <xdr:col>18</xdr:col>
      <xdr:colOff>272142</xdr:colOff>
      <xdr:row>13</xdr:row>
      <xdr:rowOff>13607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SpPr/>
      </xdr:nvSpPr>
      <xdr:spPr>
        <a:xfrm>
          <a:off x="8273142" y="1700892"/>
          <a:ext cx="3020786" cy="789215"/>
        </a:xfrm>
        <a:prstGeom prst="roundRect">
          <a:avLst/>
        </a:prstGeom>
        <a:solidFill>
          <a:schemeClr val="accent2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>
              <a:solidFill>
                <a:srgbClr val="FFC000"/>
              </a:solidFill>
            </a:rPr>
            <a:t>Solution</a:t>
          </a:r>
        </a:p>
      </xdr:txBody>
    </xdr:sp>
    <xdr:clientData/>
  </xdr:twoCellAnchor>
  <xdr:twoCellAnchor>
    <xdr:from>
      <xdr:col>14</xdr:col>
      <xdr:colOff>353786</xdr:colOff>
      <xdr:row>18</xdr:row>
      <xdr:rowOff>149679</xdr:rowOff>
    </xdr:from>
    <xdr:to>
      <xdr:col>22</xdr:col>
      <xdr:colOff>27215</xdr:colOff>
      <xdr:row>24</xdr:row>
      <xdr:rowOff>149678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17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54428</xdr:colOff>
      <xdr:row>3</xdr:row>
      <xdr:rowOff>122464</xdr:rowOff>
    </xdr:from>
    <xdr:to>
      <xdr:col>23</xdr:col>
      <xdr:colOff>54429</xdr:colOff>
      <xdr:row>8</xdr:row>
      <xdr:rowOff>136073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075714" y="693964"/>
          <a:ext cx="6436179" cy="966109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accent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4000" b="1">
              <a:solidFill>
                <a:schemeClr val="accent3">
                  <a:lumMod val="50000"/>
                </a:schemeClr>
              </a:solidFill>
              <a:latin typeface="Lucida Bright" panose="02040602050505020304" pitchFamily="18" charset="0"/>
            </a:rPr>
            <a:t>Content</a:t>
          </a:r>
        </a:p>
      </xdr:txBody>
    </xdr:sp>
    <xdr:clientData/>
  </xdr:twoCellAnchor>
  <xdr:twoCellAnchor>
    <xdr:from>
      <xdr:col>7</xdr:col>
      <xdr:colOff>353785</xdr:colOff>
      <xdr:row>4</xdr:row>
      <xdr:rowOff>27214</xdr:rowOff>
    </xdr:from>
    <xdr:to>
      <xdr:col>9</xdr:col>
      <xdr:colOff>489857</xdr:colOff>
      <xdr:row>9</xdr:row>
      <xdr:rowOff>27215</xdr:rowOff>
    </xdr:to>
    <xdr:sp macro="" textlink="">
      <xdr:nvSpPr>
        <xdr:cNvPr id="5" name="Left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449535" y="789214"/>
          <a:ext cx="1306286" cy="952501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11</xdr:col>
      <xdr:colOff>449036</xdr:colOff>
      <xdr:row>13</xdr:row>
      <xdr:rowOff>46263</xdr:rowOff>
    </xdr:from>
    <xdr:to>
      <xdr:col>16</xdr:col>
      <xdr:colOff>340178</xdr:colOff>
      <xdr:row>16</xdr:row>
      <xdr:rowOff>46264</xdr:rowOff>
    </xdr:to>
    <xdr:sp macro="" textlink="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154636" y="3007177"/>
          <a:ext cx="2939142" cy="55517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1</a:t>
          </a:r>
          <a:endParaRPr lang="en-US" sz="28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11</xdr:col>
      <xdr:colOff>517073</xdr:colOff>
      <xdr:row>18</xdr:row>
      <xdr:rowOff>54428</xdr:rowOff>
    </xdr:from>
    <xdr:to>
      <xdr:col>16</xdr:col>
      <xdr:colOff>381001</xdr:colOff>
      <xdr:row>21</xdr:row>
      <xdr:rowOff>54429</xdr:rowOff>
    </xdr:to>
    <xdr:sp macro="" textlink="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3578680" y="2911928"/>
          <a:ext cx="2925535" cy="571501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2</a:t>
          </a:r>
          <a:endParaRPr lang="en-US" sz="28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11</xdr:col>
      <xdr:colOff>519792</xdr:colOff>
      <xdr:row>22</xdr:row>
      <xdr:rowOff>179614</xdr:rowOff>
    </xdr:from>
    <xdr:to>
      <xdr:col>16</xdr:col>
      <xdr:colOff>383720</xdr:colOff>
      <xdr:row>25</xdr:row>
      <xdr:rowOff>179615</xdr:rowOff>
    </xdr:to>
    <xdr:sp macro="" textlink="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3581399" y="3799114"/>
          <a:ext cx="2925535" cy="571501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3</a:t>
          </a:r>
          <a:endParaRPr lang="en-US" sz="28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11</xdr:col>
      <xdr:colOff>517074</xdr:colOff>
      <xdr:row>27</xdr:row>
      <xdr:rowOff>136072</xdr:rowOff>
    </xdr:from>
    <xdr:to>
      <xdr:col>16</xdr:col>
      <xdr:colOff>381002</xdr:colOff>
      <xdr:row>30</xdr:row>
      <xdr:rowOff>136073</xdr:rowOff>
    </xdr:to>
    <xdr:sp macro="" textlink="">
      <xdr:nvSpPr>
        <xdr:cNvPr id="10" name="Rounded Rectangle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2857503" y="5851072"/>
          <a:ext cx="2789463" cy="571501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4</a:t>
          </a:r>
          <a:endParaRPr lang="en-US" sz="28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11</xdr:col>
      <xdr:colOff>514352</xdr:colOff>
      <xdr:row>32</xdr:row>
      <xdr:rowOff>48985</xdr:rowOff>
    </xdr:from>
    <xdr:to>
      <xdr:col>16</xdr:col>
      <xdr:colOff>378280</xdr:colOff>
      <xdr:row>35</xdr:row>
      <xdr:rowOff>48987</xdr:rowOff>
    </xdr:to>
    <xdr:sp macro="" textlink="">
      <xdr:nvSpPr>
        <xdr:cNvPr id="12" name="Rounded Rectangle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5391152" y="6525985"/>
          <a:ext cx="2911928" cy="55517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5</a:t>
          </a:r>
          <a:endParaRPr lang="en-US" sz="28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11</xdr:col>
      <xdr:colOff>522513</xdr:colOff>
      <xdr:row>36</xdr:row>
      <xdr:rowOff>160562</xdr:rowOff>
    </xdr:from>
    <xdr:to>
      <xdr:col>16</xdr:col>
      <xdr:colOff>348342</xdr:colOff>
      <xdr:row>39</xdr:row>
      <xdr:rowOff>160563</xdr:rowOff>
    </xdr:to>
    <xdr:sp macro="" textlink="">
      <xdr:nvSpPr>
        <xdr:cNvPr id="17" name="Rounded Rectangle 1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7228113" y="7377791"/>
          <a:ext cx="2873829" cy="55517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6</a:t>
          </a:r>
          <a:endParaRPr lang="en-US" sz="28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18</xdr:col>
      <xdr:colOff>114299</xdr:colOff>
      <xdr:row>13</xdr:row>
      <xdr:rowOff>43542</xdr:rowOff>
    </xdr:from>
    <xdr:to>
      <xdr:col>22</xdr:col>
      <xdr:colOff>587827</xdr:colOff>
      <xdr:row>16</xdr:row>
      <xdr:rowOff>43542</xdr:rowOff>
    </xdr:to>
    <xdr:sp macro="" textlink="">
      <xdr:nvSpPr>
        <xdr:cNvPr id="19" name="Rounded Rectangle 1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11087099" y="3004456"/>
          <a:ext cx="2911928" cy="55517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7</a:t>
          </a:r>
          <a:endParaRPr lang="en-US" sz="28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18</xdr:col>
      <xdr:colOff>157843</xdr:colOff>
      <xdr:row>18</xdr:row>
      <xdr:rowOff>73478</xdr:rowOff>
    </xdr:from>
    <xdr:to>
      <xdr:col>23</xdr:col>
      <xdr:colOff>21771</xdr:colOff>
      <xdr:row>21</xdr:row>
      <xdr:rowOff>73480</xdr:rowOff>
    </xdr:to>
    <xdr:sp macro="" textlink="">
      <xdr:nvSpPr>
        <xdr:cNvPr id="24" name="Rounded Rectangle 2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1130643" y="3959678"/>
          <a:ext cx="2911928" cy="55517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8</a:t>
          </a:r>
          <a:endParaRPr lang="en-US" sz="28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18</xdr:col>
      <xdr:colOff>185057</xdr:colOff>
      <xdr:row>23</xdr:row>
      <xdr:rowOff>19047</xdr:rowOff>
    </xdr:from>
    <xdr:to>
      <xdr:col>23</xdr:col>
      <xdr:colOff>48985</xdr:colOff>
      <xdr:row>26</xdr:row>
      <xdr:rowOff>19048</xdr:rowOff>
    </xdr:to>
    <xdr:sp macro="" textlink="">
      <xdr:nvSpPr>
        <xdr:cNvPr id="25" name="Rounded Rectangle 2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11157857" y="4830533"/>
          <a:ext cx="2911928" cy="55517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9</a:t>
          </a:r>
          <a:endParaRPr lang="en-US" sz="28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18</xdr:col>
      <xdr:colOff>255817</xdr:colOff>
      <xdr:row>27</xdr:row>
      <xdr:rowOff>136071</xdr:rowOff>
    </xdr:from>
    <xdr:to>
      <xdr:col>23</xdr:col>
      <xdr:colOff>119745</xdr:colOff>
      <xdr:row>30</xdr:row>
      <xdr:rowOff>136072</xdr:rowOff>
    </xdr:to>
    <xdr:sp macro="" textlink="">
      <xdr:nvSpPr>
        <xdr:cNvPr id="32" name="Rounded Rectangle 2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F477096-3C10-458D-AD62-DA5C47B78E68}"/>
            </a:ext>
          </a:extLst>
        </xdr:cNvPr>
        <xdr:cNvSpPr/>
      </xdr:nvSpPr>
      <xdr:spPr>
        <a:xfrm>
          <a:off x="11228617" y="5687785"/>
          <a:ext cx="2911928" cy="55517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10</a:t>
          </a:r>
          <a:endParaRPr lang="en-US" sz="28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18</xdr:col>
      <xdr:colOff>307523</xdr:colOff>
      <xdr:row>32</xdr:row>
      <xdr:rowOff>35378</xdr:rowOff>
    </xdr:from>
    <xdr:to>
      <xdr:col>23</xdr:col>
      <xdr:colOff>171451</xdr:colOff>
      <xdr:row>35</xdr:row>
      <xdr:rowOff>35379</xdr:rowOff>
    </xdr:to>
    <xdr:sp macro="" textlink="">
      <xdr:nvSpPr>
        <xdr:cNvPr id="33" name="Rounded Rectangle 2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BE5D833-47CF-41EE-B93B-6381552BBD40}"/>
            </a:ext>
          </a:extLst>
        </xdr:cNvPr>
        <xdr:cNvSpPr/>
      </xdr:nvSpPr>
      <xdr:spPr>
        <a:xfrm>
          <a:off x="11280323" y="6512378"/>
          <a:ext cx="2911928" cy="55517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11</a:t>
          </a:r>
          <a:endParaRPr lang="en-US" sz="28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18</xdr:col>
      <xdr:colOff>307522</xdr:colOff>
      <xdr:row>36</xdr:row>
      <xdr:rowOff>122464</xdr:rowOff>
    </xdr:from>
    <xdr:to>
      <xdr:col>23</xdr:col>
      <xdr:colOff>171450</xdr:colOff>
      <xdr:row>39</xdr:row>
      <xdr:rowOff>122465</xdr:rowOff>
    </xdr:to>
    <xdr:sp macro="" textlink="">
      <xdr:nvSpPr>
        <xdr:cNvPr id="22" name="Rounded Rectangle 2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EF1BD2B-C29A-4997-860F-373D02B7CCAA}"/>
            </a:ext>
          </a:extLst>
        </xdr:cNvPr>
        <xdr:cNvSpPr/>
      </xdr:nvSpPr>
      <xdr:spPr>
        <a:xfrm>
          <a:off x="11280322" y="7339693"/>
          <a:ext cx="2911928" cy="55517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12</a:t>
          </a:r>
          <a:endParaRPr lang="en-US" sz="28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710292</xdr:colOff>
      <xdr:row>1</xdr:row>
      <xdr:rowOff>149677</xdr:rowOff>
    </xdr:from>
    <xdr:to>
      <xdr:col>9</xdr:col>
      <xdr:colOff>462643</xdr:colOff>
      <xdr:row>5</xdr:row>
      <xdr:rowOff>46264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008663" y="334734"/>
          <a:ext cx="4346123" cy="636816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12</a:t>
          </a:r>
          <a:endParaRPr lang="en-US" sz="28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2</xdr:col>
      <xdr:colOff>231321</xdr:colOff>
      <xdr:row>0</xdr:row>
      <xdr:rowOff>176894</xdr:rowOff>
    </xdr:from>
    <xdr:to>
      <xdr:col>3</xdr:col>
      <xdr:colOff>830036</xdr:colOff>
      <xdr:row>5</xdr:row>
      <xdr:rowOff>108860</xdr:rowOff>
    </xdr:to>
    <xdr:sp macro="" textlink="">
      <xdr:nvSpPr>
        <xdr:cNvPr id="3" name="Left Arrow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401535" y="176894"/>
          <a:ext cx="1183822" cy="884466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/>
            <a:t>Back</a:t>
          </a:r>
        </a:p>
      </xdr:txBody>
    </xdr:sp>
    <xdr:clientData/>
  </xdr:twoCellAnchor>
  <xdr:twoCellAnchor>
    <xdr:from>
      <xdr:col>1</xdr:col>
      <xdr:colOff>408216</xdr:colOff>
      <xdr:row>10</xdr:row>
      <xdr:rowOff>68036</xdr:rowOff>
    </xdr:from>
    <xdr:to>
      <xdr:col>8</xdr:col>
      <xdr:colOff>394608</xdr:colOff>
      <xdr:row>15</xdr:row>
      <xdr:rowOff>258536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993323" y="1973036"/>
          <a:ext cx="6436178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>
              <a:solidFill>
                <a:schemeClr val="bg1"/>
              </a:solidFill>
              <a:latin typeface="+mn-lt"/>
              <a:ea typeface="+mn-ea"/>
              <a:cs typeface="+mn-cs"/>
            </a:rPr>
            <a:t>G229</a:t>
          </a:r>
        </a:p>
        <a:p>
          <a:r>
            <a:rPr lang="en-US" sz="2000">
              <a:solidFill>
                <a:schemeClr val="dk1"/>
              </a:solidFill>
              <a:latin typeface="+mn-lt"/>
              <a:ea typeface="+mn-ea"/>
              <a:cs typeface="+mn-cs"/>
            </a:rPr>
            <a:t>If the variance is 24, what is the corresponding standard deviation?</a:t>
          </a:r>
        </a:p>
      </xdr:txBody>
    </xdr:sp>
    <xdr:clientData/>
  </xdr:twoCellAnchor>
  <xdr:twoCellAnchor>
    <xdr:from>
      <xdr:col>10</xdr:col>
      <xdr:colOff>585107</xdr:colOff>
      <xdr:row>8</xdr:row>
      <xdr:rowOff>81642</xdr:rowOff>
    </xdr:from>
    <xdr:to>
      <xdr:col>10</xdr:col>
      <xdr:colOff>585107</xdr:colOff>
      <xdr:row>36</xdr:row>
      <xdr:rowOff>149678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8232321" y="1605642"/>
          <a:ext cx="0" cy="7483929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231321</xdr:colOff>
      <xdr:row>8</xdr:row>
      <xdr:rowOff>40821</xdr:rowOff>
    </xdr:from>
    <xdr:to>
      <xdr:col>17</xdr:col>
      <xdr:colOff>190500</xdr:colOff>
      <xdr:row>12</xdr:row>
      <xdr:rowOff>68036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9103178" y="1564821"/>
          <a:ext cx="3020786" cy="789215"/>
        </a:xfrm>
        <a:prstGeom prst="roundRect">
          <a:avLst/>
        </a:prstGeom>
        <a:solidFill>
          <a:schemeClr val="accent2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>
              <a:solidFill>
                <a:srgbClr val="FFC000"/>
              </a:solidFill>
            </a:rPr>
            <a:t>Solution</a:t>
          </a:r>
        </a:p>
      </xdr:txBody>
    </xdr:sp>
    <xdr:clientData/>
  </xdr:twoCellAnchor>
  <xdr:twoCellAnchor>
    <xdr:from>
      <xdr:col>11</xdr:col>
      <xdr:colOff>356508</xdr:colOff>
      <xdr:row>14</xdr:row>
      <xdr:rowOff>152399</xdr:rowOff>
    </xdr:from>
    <xdr:to>
      <xdr:col>19</xdr:col>
      <xdr:colOff>329293</xdr:colOff>
      <xdr:row>20</xdr:row>
      <xdr:rowOff>54428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300B5E7F-CCB6-4DD4-A1FD-288F12006B52}"/>
                </a:ext>
              </a:extLst>
            </xdr:cNvPr>
            <xdr:cNvSpPr txBox="1"/>
          </xdr:nvSpPr>
          <xdr:spPr>
            <a:xfrm>
              <a:off x="9146722" y="2819399"/>
              <a:ext cx="6436178" cy="209277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800">
                  <a:solidFill>
                    <a:schemeClr val="bg1"/>
                  </a:solidFill>
                  <a:latin typeface="+mn-lt"/>
                  <a:ea typeface="+mn-ea"/>
                  <a:cs typeface="+mn-cs"/>
                </a:rPr>
                <a:t>G229</a:t>
              </a:r>
            </a:p>
            <a:p>
              <a:r>
                <a:rPr lang="en-US" sz="20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The</a:t>
              </a:r>
              <a:r>
                <a:rPr lang="en-US" sz="20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standard deviation is the positive square root of the variance.</a:t>
              </a:r>
              <a:r>
                <a:rPr lang="en-US" sz="1100" b="0" i="0" u="none" strike="noStrike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 </a:t>
              </a:r>
              <a:r>
                <a:rPr lang="en-US" sz="2000"/>
                <a:t> </a:t>
              </a:r>
            </a:p>
            <a:p>
              <a:endParaRPr lang="en-US" sz="20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  <a:p>
              <a:r>
                <a:rPr lang="en-US" sz="20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σ</a:t>
              </a:r>
              <a:r>
                <a:rPr lang="en-US" sz="2000" baseline="0">
                  <a:solidFill>
                    <a:schemeClr val="dk1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rPr>
                <a:t> = </a:t>
              </a:r>
              <a14:m>
                <m:oMath xmlns:m="http://schemas.openxmlformats.org/officeDocument/2006/math">
                  <m:rad>
                    <m:radPr>
                      <m:degHide m:val="on"/>
                      <m:ctrlPr>
                        <a:rPr lang="en-US" sz="2000" i="1" baseline="0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Calibri" panose="020F0502020204030204" pitchFamily="34" charset="0"/>
                        </a:rPr>
                      </m:ctrlPr>
                    </m:radPr>
                    <m:deg/>
                    <m:e>
                      <m:r>
                        <a:rPr lang="en-US" sz="2000" b="0" i="1" baseline="0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Calibri" panose="020F0502020204030204" pitchFamily="34" charset="0"/>
                        </a:rPr>
                        <m:t>24=</m:t>
                      </m:r>
                    </m:e>
                  </m:rad>
                </m:oMath>
              </a14:m>
              <a:r>
                <a:rPr lang="en-US" sz="20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4.8990</a:t>
              </a: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300B5E7F-CCB6-4DD4-A1FD-288F12006B52}"/>
                </a:ext>
              </a:extLst>
            </xdr:cNvPr>
            <xdr:cNvSpPr txBox="1"/>
          </xdr:nvSpPr>
          <xdr:spPr>
            <a:xfrm>
              <a:off x="9146722" y="2819399"/>
              <a:ext cx="6436178" cy="209277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800">
                  <a:solidFill>
                    <a:schemeClr val="bg1"/>
                  </a:solidFill>
                  <a:latin typeface="+mn-lt"/>
                  <a:ea typeface="+mn-ea"/>
                  <a:cs typeface="+mn-cs"/>
                </a:rPr>
                <a:t>G229</a:t>
              </a:r>
            </a:p>
            <a:p>
              <a:r>
                <a:rPr lang="en-US" sz="20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The</a:t>
              </a:r>
              <a:r>
                <a:rPr lang="en-US" sz="20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standard deviation is the positive square root of the variance.</a:t>
              </a:r>
              <a:r>
                <a:rPr lang="en-US" sz="1100" b="0" i="0" u="none" strike="noStrike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 </a:t>
              </a:r>
              <a:r>
                <a:rPr lang="en-US" sz="2000"/>
                <a:t> </a:t>
              </a:r>
            </a:p>
            <a:p>
              <a:endParaRPr lang="en-US" sz="20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  <a:p>
              <a:r>
                <a:rPr lang="en-US" sz="20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σ</a:t>
              </a:r>
              <a:r>
                <a:rPr lang="en-US" sz="2000" baseline="0">
                  <a:solidFill>
                    <a:schemeClr val="dk1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rPr>
                <a:t> = </a:t>
              </a:r>
              <a:r>
                <a:rPr lang="en-US" sz="2000" i="0" baseline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Calibri" panose="020F0502020204030204" pitchFamily="34" charset="0"/>
                </a:rPr>
                <a:t>√(</a:t>
              </a:r>
              <a:r>
                <a:rPr lang="en-US" sz="2000" b="0" i="0" baseline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Calibri" panose="020F0502020204030204" pitchFamily="34" charset="0"/>
                </a:rPr>
                <a:t>24=)</a:t>
              </a:r>
              <a:r>
                <a:rPr lang="en-US" sz="20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4.8990</a:t>
              </a:r>
            </a:p>
          </xdr:txBody>
        </xdr:sp>
      </mc:Fallback>
    </mc:AlternateContent>
    <xdr:clientData/>
  </xdr:twoCellAnchor>
  <xdr:twoCellAnchor>
    <xdr:from>
      <xdr:col>2</xdr:col>
      <xdr:colOff>0</xdr:colOff>
      <xdr:row>22</xdr:row>
      <xdr:rowOff>97972</xdr:rowOff>
    </xdr:from>
    <xdr:to>
      <xdr:col>8</xdr:col>
      <xdr:colOff>595992</xdr:colOff>
      <xdr:row>28</xdr:row>
      <xdr:rowOff>103415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A07C457-D67A-4DBB-9804-3BAEB626BFF4}"/>
            </a:ext>
          </a:extLst>
        </xdr:cNvPr>
        <xdr:cNvSpPr txBox="1"/>
      </xdr:nvSpPr>
      <xdr:spPr>
        <a:xfrm>
          <a:off x="1219200" y="5225143"/>
          <a:ext cx="6659335" cy="13988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>
              <a:solidFill>
                <a:schemeClr val="dk1"/>
              </a:solidFill>
              <a:latin typeface="+mn-lt"/>
              <a:ea typeface="+mn-ea"/>
              <a:cs typeface="+mn-cs"/>
            </a:rPr>
            <a:t>What</a:t>
          </a:r>
          <a:r>
            <a:rPr lang="en-US" sz="2000" baseline="0">
              <a:solidFill>
                <a:schemeClr val="dk1"/>
              </a:solidFill>
              <a:latin typeface="+mn-lt"/>
              <a:ea typeface="+mn-ea"/>
              <a:cs typeface="+mn-cs"/>
            </a:rPr>
            <a:t> is the value of </a:t>
          </a:r>
          <a:r>
            <a:rPr lang="en-US" sz="2400" b="1" baseline="0">
              <a:solidFill>
                <a:srgbClr val="C00000"/>
              </a:solidFill>
              <a:latin typeface="Lucida Bright" panose="02040602050505020304" pitchFamily="18" charset="0"/>
              <a:ea typeface="+mn-ea"/>
              <a:cs typeface="+mn-cs"/>
            </a:rPr>
            <a:t>0! </a:t>
          </a:r>
          <a:r>
            <a:rPr lang="en-US" sz="2000" baseline="0">
              <a:solidFill>
                <a:schemeClr val="dk1"/>
              </a:solidFill>
              <a:latin typeface="+mn-lt"/>
              <a:ea typeface="+mn-ea"/>
              <a:cs typeface="+mn-cs"/>
            </a:rPr>
            <a:t>?</a:t>
          </a:r>
          <a:endParaRPr lang="en-US" sz="20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122466</xdr:colOff>
      <xdr:row>1</xdr:row>
      <xdr:rowOff>43542</xdr:rowOff>
    </xdr:from>
    <xdr:to>
      <xdr:col>10</xdr:col>
      <xdr:colOff>141514</xdr:colOff>
      <xdr:row>5</xdr:row>
      <xdr:rowOff>43544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3420837" y="228599"/>
          <a:ext cx="5037363" cy="740231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11</a:t>
          </a:r>
          <a:endParaRPr lang="en-US" sz="28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0</xdr:col>
      <xdr:colOff>571501</xdr:colOff>
      <xdr:row>1</xdr:row>
      <xdr:rowOff>81643</xdr:rowOff>
    </xdr:from>
    <xdr:to>
      <xdr:col>2</xdr:col>
      <xdr:colOff>530680</xdr:colOff>
      <xdr:row>6</xdr:row>
      <xdr:rowOff>13609</xdr:rowOff>
    </xdr:to>
    <xdr:sp macro="" textlink="">
      <xdr:nvSpPr>
        <xdr:cNvPr id="3" name="Left Arrow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183822" y="272143"/>
          <a:ext cx="1183822" cy="884466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/>
            <a:t>Back</a:t>
          </a:r>
        </a:p>
      </xdr:txBody>
    </xdr:sp>
    <xdr:clientData/>
  </xdr:twoCellAnchor>
  <xdr:twoCellAnchor>
    <xdr:from>
      <xdr:col>1</xdr:col>
      <xdr:colOff>190501</xdr:colOff>
      <xdr:row>8</xdr:row>
      <xdr:rowOff>108857</xdr:rowOff>
    </xdr:from>
    <xdr:to>
      <xdr:col>6</xdr:col>
      <xdr:colOff>312965</xdr:colOff>
      <xdr:row>12</xdr:row>
      <xdr:rowOff>176893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360715" y="1632857"/>
          <a:ext cx="6504214" cy="830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800">
              <a:solidFill>
                <a:schemeClr val="tx1"/>
              </a:solidFill>
              <a:latin typeface="Lucida Bright" panose="02040602050505020304" pitchFamily="18" charset="0"/>
              <a:ea typeface="+mn-ea"/>
              <a:cs typeface="+mn-cs"/>
            </a:rPr>
            <a:t>Construct</a:t>
          </a:r>
          <a:r>
            <a:rPr lang="en-US" sz="1800" baseline="0">
              <a:solidFill>
                <a:schemeClr val="tx1"/>
              </a:solidFill>
              <a:latin typeface="Lucida Bright" panose="02040602050505020304" pitchFamily="18" charset="0"/>
              <a:ea typeface="+mn-ea"/>
              <a:cs typeface="+mn-cs"/>
            </a:rPr>
            <a:t> a scatter diagram using the following data:</a:t>
          </a:r>
          <a:endParaRPr lang="en-US" sz="1800">
            <a:solidFill>
              <a:schemeClr val="tx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800">
              <a:solidFill>
                <a:schemeClr val="bg1"/>
              </a:solidFill>
              <a:latin typeface="+mn-lt"/>
              <a:ea typeface="+mn-ea"/>
              <a:cs typeface="+mn-cs"/>
            </a:rPr>
            <a:t>G245</a:t>
          </a:r>
        </a:p>
        <a:p>
          <a:endParaRPr lang="en-US" sz="20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95250</xdr:colOff>
      <xdr:row>7</xdr:row>
      <xdr:rowOff>114300</xdr:rowOff>
    </xdr:from>
    <xdr:to>
      <xdr:col>7</xdr:col>
      <xdr:colOff>111578</xdr:colOff>
      <xdr:row>33</xdr:row>
      <xdr:rowOff>155665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 flipH="1">
          <a:off x="8232321" y="1447800"/>
          <a:ext cx="16328" cy="6368686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1085850</xdr:colOff>
      <xdr:row>1</xdr:row>
      <xdr:rowOff>46265</xdr:rowOff>
    </xdr:from>
    <xdr:to>
      <xdr:col>16</xdr:col>
      <xdr:colOff>459922</xdr:colOff>
      <xdr:row>5</xdr:row>
      <xdr:rowOff>73479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93136" y="236765"/>
          <a:ext cx="3973286" cy="789214"/>
        </a:xfrm>
        <a:prstGeom prst="roundRect">
          <a:avLst/>
        </a:prstGeom>
        <a:solidFill>
          <a:schemeClr val="accent2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>
              <a:solidFill>
                <a:srgbClr val="FFC000"/>
              </a:solidFill>
            </a:rPr>
            <a:t>Solution</a:t>
          </a:r>
        </a:p>
      </xdr:txBody>
    </xdr:sp>
    <xdr:clientData/>
  </xdr:twoCellAnchor>
  <xdr:twoCellAnchor>
    <xdr:from>
      <xdr:col>8</xdr:col>
      <xdr:colOff>163286</xdr:colOff>
      <xdr:row>21</xdr:row>
      <xdr:rowOff>247648</xdr:rowOff>
    </xdr:from>
    <xdr:to>
      <xdr:col>15</xdr:col>
      <xdr:colOff>557893</xdr:colOff>
      <xdr:row>34</xdr:row>
      <xdr:rowOff>95249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E6C72DA-79CF-42C4-BCC4-EBE0E07DE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217714</xdr:colOff>
      <xdr:row>9</xdr:row>
      <xdr:rowOff>152400</xdr:rowOff>
    </xdr:from>
    <xdr:to>
      <xdr:col>16</xdr:col>
      <xdr:colOff>81642</xdr:colOff>
      <xdr:row>19</xdr:row>
      <xdr:rowOff>214993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F0BAB50C-F179-4644-89B4-4A7CAC6A0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533398</xdr:colOff>
      <xdr:row>2</xdr:row>
      <xdr:rowOff>46263</xdr:rowOff>
    </xdr:from>
    <xdr:to>
      <xdr:col>15</xdr:col>
      <xdr:colOff>127906</xdr:colOff>
      <xdr:row>6</xdr:row>
      <xdr:rowOff>87086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1549757F-BF3C-4F60-877C-7BE6E4141120}"/>
            </a:ext>
          </a:extLst>
        </xdr:cNvPr>
        <xdr:cNvSpPr/>
      </xdr:nvSpPr>
      <xdr:spPr>
        <a:xfrm>
          <a:off x="5057773" y="427263"/>
          <a:ext cx="5500008" cy="80282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10</a:t>
          </a:r>
          <a:endParaRPr lang="en-US" sz="28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3</xdr:col>
      <xdr:colOff>1047749</xdr:colOff>
      <xdr:row>1</xdr:row>
      <xdr:rowOff>81642</xdr:rowOff>
    </xdr:from>
    <xdr:to>
      <xdr:col>4</xdr:col>
      <xdr:colOff>1061357</xdr:colOff>
      <xdr:row>7</xdr:row>
      <xdr:rowOff>40821</xdr:rowOff>
    </xdr:to>
    <xdr:sp macro="" textlink="">
      <xdr:nvSpPr>
        <xdr:cNvPr id="3" name="Left Arrow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A17E87-3CD3-4FDC-A324-0EFEFC0075D9}"/>
            </a:ext>
          </a:extLst>
        </xdr:cNvPr>
        <xdr:cNvSpPr/>
      </xdr:nvSpPr>
      <xdr:spPr>
        <a:xfrm>
          <a:off x="2819399" y="272142"/>
          <a:ext cx="1442358" cy="1102179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/>
            <a:t>Back</a:t>
          </a:r>
        </a:p>
      </xdr:txBody>
    </xdr:sp>
    <xdr:clientData/>
  </xdr:twoCellAnchor>
  <xdr:twoCellAnchor>
    <xdr:from>
      <xdr:col>1</xdr:col>
      <xdr:colOff>258536</xdr:colOff>
      <xdr:row>10</xdr:row>
      <xdr:rowOff>0</xdr:rowOff>
    </xdr:from>
    <xdr:to>
      <xdr:col>11</xdr:col>
      <xdr:colOff>517070</xdr:colOff>
      <xdr:row>13</xdr:row>
      <xdr:rowOff>95250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0D3E2D9-3BCE-460A-A959-6BD1A2166B26}"/>
            </a:ext>
          </a:extLst>
        </xdr:cNvPr>
        <xdr:cNvSpPr txBox="1"/>
      </xdr:nvSpPr>
      <xdr:spPr>
        <a:xfrm>
          <a:off x="843643" y="1905000"/>
          <a:ext cx="7688034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80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Given</a:t>
          </a:r>
          <a:r>
            <a:rPr lang="en-US" sz="18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 the following information construct the histogram.</a:t>
          </a:r>
          <a:endParaRPr lang="en-US" sz="180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800">
              <a:solidFill>
                <a:schemeClr val="bg1"/>
              </a:solidFill>
              <a:latin typeface="Lucida Bright" panose="02040602050505020304" pitchFamily="18" charset="0"/>
              <a:ea typeface="+mn-ea"/>
              <a:cs typeface="+mn-cs"/>
            </a:rPr>
            <a:t>Black 77</a:t>
          </a:r>
        </a:p>
        <a:p>
          <a:endParaRPr lang="en-US" sz="20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122464</xdr:colOff>
      <xdr:row>12</xdr:row>
      <xdr:rowOff>54428</xdr:rowOff>
    </xdr:from>
    <xdr:to>
      <xdr:col>13</xdr:col>
      <xdr:colOff>122464</xdr:colOff>
      <xdr:row>40</xdr:row>
      <xdr:rowOff>122464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5C9F2561-8817-4A27-842A-B26D75AFDCBD}"/>
            </a:ext>
          </a:extLst>
        </xdr:cNvPr>
        <xdr:cNvCxnSpPr/>
      </xdr:nvCxnSpPr>
      <xdr:spPr>
        <a:xfrm>
          <a:off x="9371239" y="2340428"/>
          <a:ext cx="0" cy="7402286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503465</xdr:colOff>
      <xdr:row>6</xdr:row>
      <xdr:rowOff>0</xdr:rowOff>
    </xdr:from>
    <xdr:to>
      <xdr:col>22</xdr:col>
      <xdr:colOff>480332</xdr:colOff>
      <xdr:row>10</xdr:row>
      <xdr:rowOff>27215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AAB86B36-5BBE-438C-B812-979A6D2D7A78}"/>
            </a:ext>
          </a:extLst>
        </xdr:cNvPr>
        <xdr:cNvSpPr/>
      </xdr:nvSpPr>
      <xdr:spPr>
        <a:xfrm>
          <a:off x="12028715" y="1143000"/>
          <a:ext cx="2902403" cy="789215"/>
        </a:xfrm>
        <a:prstGeom prst="roundRect">
          <a:avLst/>
        </a:prstGeom>
        <a:solidFill>
          <a:schemeClr val="accent2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>
              <a:solidFill>
                <a:srgbClr val="FFC000"/>
              </a:solidFill>
            </a:rPr>
            <a:t>Solution</a:t>
          </a:r>
        </a:p>
      </xdr:txBody>
    </xdr:sp>
    <xdr:clientData/>
  </xdr:twoCellAnchor>
  <xdr:twoCellAnchor>
    <xdr:from>
      <xdr:col>14</xdr:col>
      <xdr:colOff>210909</xdr:colOff>
      <xdr:row>13</xdr:row>
      <xdr:rowOff>111578</xdr:rowOff>
    </xdr:from>
    <xdr:to>
      <xdr:col>22</xdr:col>
      <xdr:colOff>102052</xdr:colOff>
      <xdr:row>22</xdr:row>
      <xdr:rowOff>106135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44BE6F5-AE12-4E9A-A049-A7FC2F045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213631</xdr:colOff>
      <xdr:row>23</xdr:row>
      <xdr:rowOff>195943</xdr:rowOff>
    </xdr:from>
    <xdr:to>
      <xdr:col>22</xdr:col>
      <xdr:colOff>104774</xdr:colOff>
      <xdr:row>33</xdr:row>
      <xdr:rowOff>136071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F2A6B7A-4D28-40F5-8AE2-FE92D81AF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517071</xdr:colOff>
      <xdr:row>2</xdr:row>
      <xdr:rowOff>0</xdr:rowOff>
    </xdr:from>
    <xdr:to>
      <xdr:col>15</xdr:col>
      <xdr:colOff>408215</xdr:colOff>
      <xdr:row>6</xdr:row>
      <xdr:rowOff>95251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A4FD4CB8-4DD7-4CBF-B28D-F23D185D19EE}"/>
            </a:ext>
          </a:extLst>
        </xdr:cNvPr>
        <xdr:cNvSpPr/>
      </xdr:nvSpPr>
      <xdr:spPr>
        <a:xfrm>
          <a:off x="6213021" y="381000"/>
          <a:ext cx="4615544" cy="857251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9</a:t>
          </a:r>
          <a:endParaRPr lang="en-US" sz="28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</xdr:col>
      <xdr:colOff>122464</xdr:colOff>
      <xdr:row>10</xdr:row>
      <xdr:rowOff>81644</xdr:rowOff>
    </xdr:from>
    <xdr:to>
      <xdr:col>10</xdr:col>
      <xdr:colOff>557892</xdr:colOff>
      <xdr:row>17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42CFAB2-E84A-4372-BAE8-27A302B5BDE8}"/>
            </a:ext>
          </a:extLst>
        </xdr:cNvPr>
        <xdr:cNvSpPr txBox="1"/>
      </xdr:nvSpPr>
      <xdr:spPr>
        <a:xfrm>
          <a:off x="713014" y="1986644"/>
          <a:ext cx="7312478" cy="12518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000">
              <a:solidFill>
                <a:schemeClr val="bg1"/>
              </a:solidFill>
              <a:latin typeface="+mn-lt"/>
              <a:ea typeface="+mn-ea"/>
              <a:cs typeface="+mn-cs"/>
            </a:rPr>
            <a:t>Levine 23</a:t>
          </a:r>
        </a:p>
        <a:p>
          <a:r>
            <a:rPr lang="en-US" sz="2000">
              <a:solidFill>
                <a:schemeClr val="dk1"/>
              </a:solidFill>
              <a:latin typeface="+mn-lt"/>
              <a:ea typeface="+mn-ea"/>
              <a:cs typeface="+mn-cs"/>
            </a:rPr>
            <a:t>Construct a scatter</a:t>
          </a:r>
          <a:r>
            <a:rPr lang="en-US" sz="2000" baseline="0">
              <a:solidFill>
                <a:schemeClr val="dk1"/>
              </a:solidFill>
              <a:latin typeface="+mn-lt"/>
              <a:ea typeface="+mn-ea"/>
              <a:cs typeface="+mn-cs"/>
            </a:rPr>
            <a:t> diagram </a:t>
          </a:r>
          <a:r>
            <a:rPr lang="en-US" sz="2000">
              <a:solidFill>
                <a:schemeClr val="dk1"/>
              </a:solidFill>
              <a:latin typeface="+mn-lt"/>
              <a:ea typeface="+mn-ea"/>
              <a:cs typeface="+mn-cs"/>
            </a:rPr>
            <a:t>based on the following information:</a:t>
          </a:r>
        </a:p>
      </xdr:txBody>
    </xdr:sp>
    <xdr:clientData/>
  </xdr:twoCellAnchor>
  <xdr:twoCellAnchor>
    <xdr:from>
      <xdr:col>1</xdr:col>
      <xdr:colOff>217715</xdr:colOff>
      <xdr:row>2</xdr:row>
      <xdr:rowOff>95250</xdr:rowOff>
    </xdr:from>
    <xdr:to>
      <xdr:col>3</xdr:col>
      <xdr:colOff>136072</xdr:colOff>
      <xdr:row>7</xdr:row>
      <xdr:rowOff>27216</xdr:rowOff>
    </xdr:to>
    <xdr:sp macro="" textlink="">
      <xdr:nvSpPr>
        <xdr:cNvPr id="4" name="Left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0AAF62-8720-4B85-945A-0F1AA760D96A}"/>
            </a:ext>
          </a:extLst>
        </xdr:cNvPr>
        <xdr:cNvSpPr/>
      </xdr:nvSpPr>
      <xdr:spPr>
        <a:xfrm>
          <a:off x="808265" y="476250"/>
          <a:ext cx="1099457" cy="884466"/>
        </a:xfrm>
        <a:prstGeom prst="leftArrow">
          <a:avLst/>
        </a:prstGeom>
        <a:solidFill>
          <a:schemeClr val="accent3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/>
            <a:t>Back</a:t>
          </a:r>
        </a:p>
      </xdr:txBody>
    </xdr:sp>
    <xdr:clientData/>
  </xdr:twoCellAnchor>
  <xdr:twoCellAnchor>
    <xdr:from>
      <xdr:col>12</xdr:col>
      <xdr:colOff>231322</xdr:colOff>
      <xdr:row>8</xdr:row>
      <xdr:rowOff>136071</xdr:rowOff>
    </xdr:from>
    <xdr:to>
      <xdr:col>12</xdr:col>
      <xdr:colOff>231322</xdr:colOff>
      <xdr:row>46</xdr:row>
      <xdr:rowOff>149679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9378833-012D-498F-9AA0-3CAA3C600DB6}"/>
            </a:ext>
          </a:extLst>
        </xdr:cNvPr>
        <xdr:cNvCxnSpPr/>
      </xdr:nvCxnSpPr>
      <xdr:spPr>
        <a:xfrm>
          <a:off x="8880022" y="1660071"/>
          <a:ext cx="0" cy="8862333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312963</xdr:colOff>
      <xdr:row>8</xdr:row>
      <xdr:rowOff>176892</xdr:rowOff>
    </xdr:from>
    <xdr:to>
      <xdr:col>18</xdr:col>
      <xdr:colOff>272142</xdr:colOff>
      <xdr:row>13</xdr:row>
      <xdr:rowOff>13607</xdr:rowOff>
    </xdr:to>
    <xdr:sp macro="" textlink="">
      <xdr:nvSpPr>
        <xdr:cNvPr id="6" name="Rounded Rectangle 7">
          <a:extLst>
            <a:ext uri="{FF2B5EF4-FFF2-40B4-BE49-F238E27FC236}">
              <a16:creationId xmlns:a16="http://schemas.microsoft.com/office/drawing/2014/main" id="{B20369C9-E14C-4853-A8D1-12CC1B644B45}"/>
            </a:ext>
          </a:extLst>
        </xdr:cNvPr>
        <xdr:cNvSpPr/>
      </xdr:nvSpPr>
      <xdr:spPr>
        <a:xfrm>
          <a:off x="9552213" y="1700892"/>
          <a:ext cx="2911929" cy="789215"/>
        </a:xfrm>
        <a:prstGeom prst="roundRect">
          <a:avLst/>
        </a:prstGeom>
        <a:solidFill>
          <a:schemeClr val="accent2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>
              <a:solidFill>
                <a:srgbClr val="FFC000"/>
              </a:solidFill>
            </a:rPr>
            <a:t>Solution</a:t>
          </a:r>
        </a:p>
      </xdr:txBody>
    </xdr:sp>
    <xdr:clientData/>
  </xdr:twoCellAnchor>
  <xdr:twoCellAnchor>
    <xdr:from>
      <xdr:col>14</xdr:col>
      <xdr:colOff>500742</xdr:colOff>
      <xdr:row>15</xdr:row>
      <xdr:rowOff>152401</xdr:rowOff>
    </xdr:from>
    <xdr:to>
      <xdr:col>26</xdr:col>
      <xdr:colOff>261257</xdr:colOff>
      <xdr:row>37</xdr:row>
      <xdr:rowOff>87086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C993A77-3C6F-4D0B-9ED5-3663E68F7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163285</xdr:colOff>
      <xdr:row>1</xdr:row>
      <xdr:rowOff>136072</xdr:rowOff>
    </xdr:from>
    <xdr:to>
      <xdr:col>15</xdr:col>
      <xdr:colOff>1687285</xdr:colOff>
      <xdr:row>6</xdr:row>
      <xdr:rowOff>40823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A1EFFD99-38AB-46A7-99E0-D99ECDB00AD4}"/>
            </a:ext>
          </a:extLst>
        </xdr:cNvPr>
        <xdr:cNvSpPr/>
      </xdr:nvSpPr>
      <xdr:spPr>
        <a:xfrm>
          <a:off x="6422571" y="326572"/>
          <a:ext cx="5619750" cy="857251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8</a:t>
          </a:r>
          <a:endParaRPr lang="en-US" sz="28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</xdr:col>
      <xdr:colOff>272142</xdr:colOff>
      <xdr:row>8</xdr:row>
      <xdr:rowOff>108858</xdr:rowOff>
    </xdr:from>
    <xdr:to>
      <xdr:col>11</xdr:col>
      <xdr:colOff>122463</xdr:colOff>
      <xdr:row>15</xdr:row>
      <xdr:rowOff>27214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9F67F90-128E-4EDC-80AC-CCA7B7F09077}"/>
            </a:ext>
          </a:extLst>
        </xdr:cNvPr>
        <xdr:cNvSpPr txBox="1"/>
      </xdr:nvSpPr>
      <xdr:spPr>
        <a:xfrm>
          <a:off x="857249" y="1632858"/>
          <a:ext cx="7279821" cy="12518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000">
              <a:solidFill>
                <a:schemeClr val="bg1"/>
              </a:solidFill>
              <a:latin typeface="+mn-lt"/>
              <a:ea typeface="+mn-ea"/>
              <a:cs typeface="+mn-cs"/>
            </a:rPr>
            <a:t>Levine 23</a:t>
          </a:r>
        </a:p>
        <a:p>
          <a:r>
            <a:rPr lang="en-US" sz="2000">
              <a:solidFill>
                <a:schemeClr val="dk1"/>
              </a:solidFill>
              <a:latin typeface="+mn-lt"/>
              <a:ea typeface="+mn-ea"/>
              <a:cs typeface="+mn-cs"/>
            </a:rPr>
            <a:t>Construct a</a:t>
          </a:r>
          <a:r>
            <a:rPr lang="en-US" sz="2000" baseline="0">
              <a:solidFill>
                <a:schemeClr val="dk1"/>
              </a:solidFill>
              <a:latin typeface="+mn-lt"/>
              <a:ea typeface="+mn-ea"/>
              <a:cs typeface="+mn-cs"/>
            </a:rPr>
            <a:t> descriptive statistics table </a:t>
          </a:r>
          <a:r>
            <a:rPr lang="en-US" sz="2000">
              <a:solidFill>
                <a:schemeClr val="dk1"/>
              </a:solidFill>
              <a:latin typeface="+mn-lt"/>
              <a:ea typeface="+mn-ea"/>
              <a:cs typeface="+mn-cs"/>
            </a:rPr>
            <a:t>based on the following information:</a:t>
          </a:r>
        </a:p>
      </xdr:txBody>
    </xdr:sp>
    <xdr:clientData/>
  </xdr:twoCellAnchor>
  <xdr:twoCellAnchor>
    <xdr:from>
      <xdr:col>1</xdr:col>
      <xdr:colOff>217715</xdr:colOff>
      <xdr:row>2</xdr:row>
      <xdr:rowOff>95250</xdr:rowOff>
    </xdr:from>
    <xdr:to>
      <xdr:col>3</xdr:col>
      <xdr:colOff>136072</xdr:colOff>
      <xdr:row>7</xdr:row>
      <xdr:rowOff>27216</xdr:rowOff>
    </xdr:to>
    <xdr:sp macro="" textlink="">
      <xdr:nvSpPr>
        <xdr:cNvPr id="4" name="Left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389D6A-DC92-424E-8642-ADD9D6C87DF3}"/>
            </a:ext>
          </a:extLst>
        </xdr:cNvPr>
        <xdr:cNvSpPr/>
      </xdr:nvSpPr>
      <xdr:spPr>
        <a:xfrm>
          <a:off x="808265" y="476250"/>
          <a:ext cx="1099457" cy="884466"/>
        </a:xfrm>
        <a:prstGeom prst="leftArrow">
          <a:avLst/>
        </a:prstGeom>
        <a:solidFill>
          <a:schemeClr val="accent3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/>
            <a:t>Back</a:t>
          </a:r>
        </a:p>
      </xdr:txBody>
    </xdr:sp>
    <xdr:clientData/>
  </xdr:twoCellAnchor>
  <xdr:twoCellAnchor>
    <xdr:from>
      <xdr:col>12</xdr:col>
      <xdr:colOff>231322</xdr:colOff>
      <xdr:row>8</xdr:row>
      <xdr:rowOff>136071</xdr:rowOff>
    </xdr:from>
    <xdr:to>
      <xdr:col>12</xdr:col>
      <xdr:colOff>231322</xdr:colOff>
      <xdr:row>46</xdr:row>
      <xdr:rowOff>149679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10301A0-7997-4034-A3C1-4C45B1AB8344}"/>
            </a:ext>
          </a:extLst>
        </xdr:cNvPr>
        <xdr:cNvCxnSpPr/>
      </xdr:nvCxnSpPr>
      <xdr:spPr>
        <a:xfrm>
          <a:off x="8880022" y="1660071"/>
          <a:ext cx="0" cy="7862208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27212</xdr:colOff>
      <xdr:row>8</xdr:row>
      <xdr:rowOff>176892</xdr:rowOff>
    </xdr:from>
    <xdr:to>
      <xdr:col>16</xdr:col>
      <xdr:colOff>1401535</xdr:colOff>
      <xdr:row>13</xdr:row>
      <xdr:rowOff>13607</xdr:rowOff>
    </xdr:to>
    <xdr:sp macro="" textlink="">
      <xdr:nvSpPr>
        <xdr:cNvPr id="6" name="Rounded Rectangle 7">
          <a:extLst>
            <a:ext uri="{FF2B5EF4-FFF2-40B4-BE49-F238E27FC236}">
              <a16:creationId xmlns:a16="http://schemas.microsoft.com/office/drawing/2014/main" id="{16D51FB1-CBD8-4698-AB5C-AEBE10769AB2}"/>
            </a:ext>
          </a:extLst>
        </xdr:cNvPr>
        <xdr:cNvSpPr/>
      </xdr:nvSpPr>
      <xdr:spPr>
        <a:xfrm>
          <a:off x="10382248" y="1700892"/>
          <a:ext cx="3306537" cy="789215"/>
        </a:xfrm>
        <a:prstGeom prst="roundRect">
          <a:avLst/>
        </a:prstGeom>
        <a:solidFill>
          <a:schemeClr val="accent2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>
              <a:solidFill>
                <a:srgbClr val="FFC000"/>
              </a:solidFill>
            </a:rPr>
            <a:t>Solution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394606</xdr:colOff>
      <xdr:row>1</xdr:row>
      <xdr:rowOff>149677</xdr:rowOff>
    </xdr:from>
    <xdr:to>
      <xdr:col>12</xdr:col>
      <xdr:colOff>149679</xdr:colOff>
      <xdr:row>5</xdr:row>
      <xdr:rowOff>40821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980213" y="340177"/>
          <a:ext cx="4041323" cy="653144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12</a:t>
          </a:r>
          <a:endParaRPr lang="en-US" sz="28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3</xdr:col>
      <xdr:colOff>1074964</xdr:colOff>
      <xdr:row>1</xdr:row>
      <xdr:rowOff>0</xdr:rowOff>
    </xdr:from>
    <xdr:to>
      <xdr:col>4</xdr:col>
      <xdr:colOff>830036</xdr:colOff>
      <xdr:row>5</xdr:row>
      <xdr:rowOff>122466</xdr:rowOff>
    </xdr:to>
    <xdr:sp macro="" textlink="">
      <xdr:nvSpPr>
        <xdr:cNvPr id="3" name="Left Arrow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911928" y="190500"/>
          <a:ext cx="1183822" cy="884466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/>
            <a:t>Back</a:t>
          </a:r>
        </a:p>
      </xdr:txBody>
    </xdr:sp>
    <xdr:clientData/>
  </xdr:twoCellAnchor>
  <xdr:twoCellAnchor>
    <xdr:from>
      <xdr:col>0</xdr:col>
      <xdr:colOff>163287</xdr:colOff>
      <xdr:row>8</xdr:row>
      <xdr:rowOff>27214</xdr:rowOff>
    </xdr:from>
    <xdr:to>
      <xdr:col>7</xdr:col>
      <xdr:colOff>149679</xdr:colOff>
      <xdr:row>15</xdr:row>
      <xdr:rowOff>217714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63287" y="1551214"/>
          <a:ext cx="5796642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>
              <a:solidFill>
                <a:schemeClr val="dk1"/>
              </a:solidFill>
              <a:latin typeface="+mn-lt"/>
              <a:ea typeface="+mn-ea"/>
              <a:cs typeface="+mn-cs"/>
            </a:rPr>
            <a:t>Obtain a sample of 5 random numbers between 43 and 127 using Excel:</a:t>
          </a:r>
        </a:p>
        <a:p>
          <a:endParaRPr lang="en-US" sz="20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476250</xdr:colOff>
      <xdr:row>9</xdr:row>
      <xdr:rowOff>81642</xdr:rowOff>
    </xdr:from>
    <xdr:to>
      <xdr:col>7</xdr:col>
      <xdr:colOff>476250</xdr:colOff>
      <xdr:row>37</xdr:row>
      <xdr:rowOff>149678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>
          <a:off x="6276975" y="1796142"/>
          <a:ext cx="0" cy="7402286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489857</xdr:colOff>
      <xdr:row>7</xdr:row>
      <xdr:rowOff>149679</xdr:rowOff>
    </xdr:from>
    <xdr:to>
      <xdr:col>14</xdr:col>
      <xdr:colOff>449036</xdr:colOff>
      <xdr:row>11</xdr:row>
      <xdr:rowOff>176894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524750" y="1483179"/>
          <a:ext cx="3020786" cy="789215"/>
        </a:xfrm>
        <a:prstGeom prst="roundRect">
          <a:avLst/>
        </a:prstGeom>
        <a:solidFill>
          <a:schemeClr val="accent2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>
              <a:solidFill>
                <a:srgbClr val="FFC000"/>
              </a:solidFill>
            </a:rPr>
            <a:t>Solution</a:t>
          </a:r>
        </a:p>
      </xdr:txBody>
    </xdr:sp>
    <xdr:clientData/>
  </xdr:twoCellAnchor>
  <xdr:twoCellAnchor>
    <xdr:from>
      <xdr:col>14</xdr:col>
      <xdr:colOff>40821</xdr:colOff>
      <xdr:row>16</xdr:row>
      <xdr:rowOff>95250</xdr:rowOff>
    </xdr:from>
    <xdr:to>
      <xdr:col>17</xdr:col>
      <xdr:colOff>435429</xdr:colOff>
      <xdr:row>18</xdr:row>
      <xdr:rowOff>272142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5525792-21FD-405B-918D-A965966338EB}"/>
            </a:ext>
          </a:extLst>
        </xdr:cNvPr>
        <xdr:cNvSpPr txBox="1"/>
      </xdr:nvSpPr>
      <xdr:spPr>
        <a:xfrm>
          <a:off x="9810750" y="3238500"/>
          <a:ext cx="2149929" cy="8980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>
              <a:latin typeface="Lucida Bright" panose="02040602050505020304" pitchFamily="18" charset="0"/>
            </a:rPr>
            <a:t>RANDBETWEEN in Math and Trig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517071</xdr:colOff>
      <xdr:row>1</xdr:row>
      <xdr:rowOff>81640</xdr:rowOff>
    </xdr:from>
    <xdr:to>
      <xdr:col>14</xdr:col>
      <xdr:colOff>190499</xdr:colOff>
      <xdr:row>5</xdr:row>
      <xdr:rowOff>68035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5715000" y="272140"/>
          <a:ext cx="4571999" cy="748395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10</a:t>
          </a:r>
          <a:endParaRPr lang="en-US" sz="28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3</xdr:col>
      <xdr:colOff>1183822</xdr:colOff>
      <xdr:row>1</xdr:row>
      <xdr:rowOff>40821</xdr:rowOff>
    </xdr:from>
    <xdr:to>
      <xdr:col>4</xdr:col>
      <xdr:colOff>938894</xdr:colOff>
      <xdr:row>5</xdr:row>
      <xdr:rowOff>163287</xdr:rowOff>
    </xdr:to>
    <xdr:sp macro="" textlink="">
      <xdr:nvSpPr>
        <xdr:cNvPr id="3" name="Left Arrow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3020786" y="231321"/>
          <a:ext cx="1183822" cy="884466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/>
            <a:t>Back</a:t>
          </a:r>
        </a:p>
      </xdr:txBody>
    </xdr:sp>
    <xdr:clientData/>
  </xdr:twoCellAnchor>
  <xdr:twoCellAnchor>
    <xdr:from>
      <xdr:col>2</xdr:col>
      <xdr:colOff>285751</xdr:colOff>
      <xdr:row>7</xdr:row>
      <xdr:rowOff>95249</xdr:rowOff>
    </xdr:from>
    <xdr:to>
      <xdr:col>9</xdr:col>
      <xdr:colOff>272143</xdr:colOff>
      <xdr:row>19</xdr:row>
      <xdr:rowOff>149679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1455965" y="1428749"/>
          <a:ext cx="5660571" cy="29255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800">
              <a:solidFill>
                <a:schemeClr val="dk1"/>
              </a:solidFill>
              <a:latin typeface="+mn-lt"/>
              <a:ea typeface="+mn-ea"/>
              <a:cs typeface="+mn-cs"/>
            </a:rPr>
            <a:t>Find the z-score value given the following:</a:t>
          </a:r>
        </a:p>
        <a:p>
          <a:endParaRPr lang="en-US" sz="1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800">
              <a:solidFill>
                <a:schemeClr val="dk1"/>
              </a:solidFill>
              <a:latin typeface="+mn-lt"/>
              <a:ea typeface="+mn-ea"/>
              <a:cs typeface="+mn-cs"/>
            </a:rPr>
            <a:t>X=9</a:t>
          </a:r>
        </a:p>
        <a:p>
          <a:r>
            <a:rPr lang="en-US" sz="1800">
              <a:solidFill>
                <a:schemeClr val="dk1"/>
              </a:solidFill>
              <a:latin typeface="+mn-lt"/>
              <a:ea typeface="+mn-ea"/>
              <a:cs typeface="+mn-cs"/>
            </a:rPr>
            <a:t>µ=7</a:t>
          </a:r>
        </a:p>
        <a:p>
          <a:r>
            <a:rPr lang="en-US" sz="1800">
              <a:solidFill>
                <a:schemeClr val="dk1"/>
              </a:solidFill>
              <a:latin typeface="+mn-lt"/>
              <a:ea typeface="+mn-ea"/>
              <a:cs typeface="+mn-cs"/>
            </a:rPr>
            <a:t>σ=2</a:t>
          </a:r>
        </a:p>
        <a:p>
          <a:endParaRPr lang="en-US" sz="1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800">
              <a:solidFill>
                <a:schemeClr val="dk1"/>
              </a:solidFill>
              <a:latin typeface="+mn-lt"/>
              <a:ea typeface="+mn-ea"/>
              <a:cs typeface="+mn-cs"/>
            </a:rPr>
            <a:t>What percentage of values are below the calculated z-score?</a:t>
          </a:r>
        </a:p>
        <a:p>
          <a:b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en-US" sz="20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421822</xdr:colOff>
      <xdr:row>6</xdr:row>
      <xdr:rowOff>81642</xdr:rowOff>
    </xdr:from>
    <xdr:to>
      <xdr:col>11</xdr:col>
      <xdr:colOff>421822</xdr:colOff>
      <xdr:row>34</xdr:row>
      <xdr:rowOff>149678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CxnSpPr/>
      </xdr:nvCxnSpPr>
      <xdr:spPr>
        <a:xfrm>
          <a:off x="8681358" y="1224642"/>
          <a:ext cx="0" cy="7483929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217715</xdr:colOff>
      <xdr:row>6</xdr:row>
      <xdr:rowOff>149679</xdr:rowOff>
    </xdr:from>
    <xdr:to>
      <xdr:col>17</xdr:col>
      <xdr:colOff>176894</xdr:colOff>
      <xdr:row>10</xdr:row>
      <xdr:rowOff>176894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9089572" y="1292679"/>
          <a:ext cx="3020786" cy="789215"/>
        </a:xfrm>
        <a:prstGeom prst="roundRect">
          <a:avLst/>
        </a:prstGeom>
        <a:solidFill>
          <a:schemeClr val="accent2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>
              <a:solidFill>
                <a:srgbClr val="FFC000"/>
              </a:solidFill>
            </a:rPr>
            <a:t>Solution</a:t>
          </a:r>
        </a:p>
      </xdr:txBody>
    </xdr:sp>
    <xdr:clientData/>
  </xdr:twoCellAnchor>
  <xdr:twoCellAnchor>
    <xdr:from>
      <xdr:col>17</xdr:col>
      <xdr:colOff>503464</xdr:colOff>
      <xdr:row>14</xdr:row>
      <xdr:rowOff>0</xdr:rowOff>
    </xdr:from>
    <xdr:to>
      <xdr:col>22</xdr:col>
      <xdr:colOff>312964</xdr:colOff>
      <xdr:row>17</xdr:row>
      <xdr:rowOff>149678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781A5ED-0D5F-4097-872C-373AD30A3D9C}"/>
            </a:ext>
          </a:extLst>
        </xdr:cNvPr>
        <xdr:cNvSpPr txBox="1"/>
      </xdr:nvSpPr>
      <xdr:spPr>
        <a:xfrm>
          <a:off x="12028714" y="2667000"/>
          <a:ext cx="2735036" cy="9797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latin typeface="Lucida Bright" panose="02040602050505020304" pitchFamily="18" charset="0"/>
            </a:rPr>
            <a:t>z=1</a:t>
          </a:r>
        </a:p>
        <a:p>
          <a:endParaRPr lang="en-US" sz="1400">
            <a:latin typeface="Lucida Bright" panose="02040602050505020304" pitchFamily="18" charset="0"/>
          </a:endParaRPr>
        </a:p>
        <a:p>
          <a:r>
            <a:rPr lang="en-US" sz="1400">
              <a:latin typeface="Lucida Bright" panose="02040602050505020304" pitchFamily="18" charset="0"/>
            </a:rPr>
            <a:t>NORMSDIST(1) = 0.84134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RowColHeaders="0" tabSelected="1" zoomScale="80" zoomScaleNormal="80" workbookViewId="0"/>
  </sheetViews>
  <sheetFormatPr defaultColWidth="9.109375" defaultRowHeight="14.4" x14ac:dyDescent="0.3"/>
  <cols>
    <col min="1" max="16384" width="9.109375" style="97"/>
  </cols>
  <sheetData>
    <row r="1" spans="1:1" x14ac:dyDescent="0.3">
      <c r="A1" s="97" t="s">
        <v>70</v>
      </c>
    </row>
  </sheetData>
  <sheetProtection algorithmName="SHA-512" hashValue="dT3YChBkh7/TaHGzQy/IrDl+YNk8IJcXMazf3PYriK3KPCJ0Duxwhle+cEaYQoHQbGnyZRaQRsl2PjbB6YHHGw==" saltValue="xcdMpanDdnIaQU1rxBtChA==" spinCount="100000" sheet="1" objects="1" scenarios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C14:V31"/>
  <sheetViews>
    <sheetView zoomScale="70" zoomScaleNormal="70" zoomScalePageLayoutView="70" workbookViewId="0"/>
  </sheetViews>
  <sheetFormatPr defaultColWidth="8.88671875" defaultRowHeight="14.4" x14ac:dyDescent="0.3"/>
  <cols>
    <col min="1" max="3" width="8.88671875" style="1"/>
    <col min="4" max="4" width="21.44140625" style="1" customWidth="1"/>
    <col min="5" max="5" width="19.88671875" style="1" customWidth="1"/>
    <col min="6" max="16384" width="8.88671875" style="1"/>
  </cols>
  <sheetData>
    <row r="14" spans="10:14" x14ac:dyDescent="0.3">
      <c r="J14" s="5"/>
      <c r="K14" s="5"/>
      <c r="L14" s="5"/>
      <c r="M14" s="5"/>
      <c r="N14" s="5"/>
    </row>
    <row r="15" spans="10:14" x14ac:dyDescent="0.3">
      <c r="J15" s="5"/>
      <c r="K15" s="5"/>
      <c r="L15" s="5"/>
      <c r="M15" s="5"/>
      <c r="N15" s="5"/>
    </row>
    <row r="16" spans="10:14" ht="22.5" customHeight="1" x14ac:dyDescent="0.3">
      <c r="J16" s="5"/>
      <c r="K16" s="6"/>
      <c r="L16" s="7"/>
      <c r="M16" s="7"/>
      <c r="N16" s="5"/>
    </row>
    <row r="17" spans="3:22" ht="27.75" customHeight="1" x14ac:dyDescent="0.3">
      <c r="J17" s="5"/>
      <c r="K17" s="7"/>
      <c r="L17" s="8"/>
      <c r="M17" s="79" t="s">
        <v>56</v>
      </c>
      <c r="N17" s="89">
        <f>(9-7)/2</f>
        <v>1</v>
      </c>
      <c r="T17" s="2"/>
      <c r="U17" s="3"/>
      <c r="V17" s="3"/>
    </row>
    <row r="18" spans="3:22" ht="28.5" customHeight="1" x14ac:dyDescent="0.3">
      <c r="C18" s="5"/>
      <c r="D18" s="5"/>
      <c r="E18" s="5"/>
      <c r="F18" s="5"/>
      <c r="J18" s="5"/>
      <c r="K18" s="7"/>
      <c r="L18" s="8"/>
      <c r="M18" s="8"/>
      <c r="N18" s="5"/>
      <c r="T18" s="3"/>
      <c r="U18" s="4"/>
      <c r="V18" s="4"/>
    </row>
    <row r="19" spans="3:22" ht="25.8" x14ac:dyDescent="0.3">
      <c r="C19" s="5"/>
      <c r="D19" s="11"/>
      <c r="E19" s="11"/>
      <c r="F19" s="5"/>
    </row>
    <row r="20" spans="3:22" ht="25.8" x14ac:dyDescent="0.3">
      <c r="C20" s="5"/>
      <c r="D20" s="11"/>
      <c r="E20" s="9"/>
      <c r="F20" s="5"/>
    </row>
    <row r="21" spans="3:22" ht="25.8" x14ac:dyDescent="0.3">
      <c r="C21" s="5"/>
      <c r="D21" s="11"/>
      <c r="E21" s="9"/>
      <c r="F21" s="5"/>
    </row>
    <row r="22" spans="3:22" ht="25.8" x14ac:dyDescent="0.3">
      <c r="C22" s="5"/>
      <c r="D22" s="11"/>
      <c r="E22" s="9"/>
      <c r="F22" s="5"/>
    </row>
    <row r="23" spans="3:22" ht="25.8" x14ac:dyDescent="0.3">
      <c r="C23" s="5"/>
      <c r="D23" s="8"/>
      <c r="E23" s="8"/>
      <c r="F23" s="5"/>
    </row>
    <row r="24" spans="3:22" ht="25.8" x14ac:dyDescent="0.3">
      <c r="C24" s="5"/>
      <c r="D24" s="8"/>
      <c r="E24" s="8"/>
      <c r="F24" s="5"/>
    </row>
    <row r="25" spans="3:22" ht="25.8" x14ac:dyDescent="0.3">
      <c r="C25" s="5"/>
      <c r="D25" s="8"/>
      <c r="E25" s="8"/>
      <c r="F25" s="5"/>
    </row>
    <row r="26" spans="3:22" ht="25.8" x14ac:dyDescent="0.3">
      <c r="C26" s="5"/>
      <c r="D26" s="8"/>
      <c r="E26" s="8"/>
      <c r="F26" s="5"/>
    </row>
    <row r="27" spans="3:22" ht="25.8" x14ac:dyDescent="0.3">
      <c r="C27" s="5"/>
      <c r="D27" s="8"/>
      <c r="E27" s="8"/>
      <c r="F27" s="5"/>
    </row>
    <row r="28" spans="3:22" ht="25.8" x14ac:dyDescent="0.3">
      <c r="C28" s="5"/>
      <c r="D28" s="8"/>
      <c r="E28" s="8"/>
      <c r="F28" s="5"/>
    </row>
    <row r="29" spans="3:22" ht="25.8" x14ac:dyDescent="0.3">
      <c r="C29" s="5"/>
      <c r="D29" s="8"/>
      <c r="E29" s="8"/>
      <c r="F29" s="5"/>
    </row>
    <row r="30" spans="3:22" x14ac:dyDescent="0.3">
      <c r="C30" s="5"/>
      <c r="D30" s="5"/>
      <c r="E30" s="5"/>
      <c r="F30" s="5"/>
    </row>
    <row r="31" spans="3:22" x14ac:dyDescent="0.3">
      <c r="C31" s="5"/>
      <c r="D31" s="5"/>
      <c r="E31" s="5"/>
      <c r="F31" s="5"/>
    </row>
  </sheetData>
  <pageMargins left="0.7" right="0.7" top="0.75" bottom="0.75" header="0.3" footer="0.3"/>
  <pageSetup scale="56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C14:V31"/>
  <sheetViews>
    <sheetView zoomScale="70" zoomScaleNormal="70" zoomScalePageLayoutView="70" workbookViewId="0">
      <selection activeCell="S25" sqref="S25"/>
    </sheetView>
  </sheetViews>
  <sheetFormatPr defaultColWidth="8.88671875" defaultRowHeight="14.4" x14ac:dyDescent="0.3"/>
  <cols>
    <col min="1" max="3" width="8.88671875" style="1"/>
    <col min="4" max="4" width="21.44140625" style="1" customWidth="1"/>
    <col min="5" max="5" width="19.88671875" style="1" customWidth="1"/>
    <col min="6" max="6" width="17.44140625" style="1" customWidth="1"/>
    <col min="7" max="12" width="8.88671875" style="1"/>
    <col min="13" max="13" width="15.44140625" style="1" customWidth="1"/>
    <col min="14" max="14" width="13.88671875" style="1" customWidth="1"/>
    <col min="15" max="15" width="19" style="1" customWidth="1"/>
    <col min="16" max="17" width="8.88671875" style="1"/>
    <col min="18" max="18" width="18.33203125" style="1" customWidth="1"/>
    <col min="19" max="19" width="12.44140625" style="1" customWidth="1"/>
    <col min="20" max="20" width="8.88671875" style="1"/>
    <col min="21" max="21" width="13" style="1" customWidth="1"/>
    <col min="22" max="16384" width="8.88671875" style="1"/>
  </cols>
  <sheetData>
    <row r="14" spans="4:14" x14ac:dyDescent="0.3">
      <c r="J14" s="5"/>
      <c r="K14" s="5"/>
      <c r="L14" s="5"/>
      <c r="M14" s="5"/>
      <c r="N14" s="5"/>
    </row>
    <row r="15" spans="4:14" ht="15" thickBot="1" x14ac:dyDescent="0.35">
      <c r="J15" s="5"/>
      <c r="K15" s="5"/>
      <c r="L15" s="5"/>
      <c r="M15" s="5"/>
      <c r="N15" s="5"/>
    </row>
    <row r="16" spans="4:14" ht="50.25" customHeight="1" thickBot="1" x14ac:dyDescent="0.35">
      <c r="D16" s="35" t="s">
        <v>25</v>
      </c>
      <c r="E16" s="37" t="s">
        <v>26</v>
      </c>
      <c r="F16" s="37" t="s">
        <v>27</v>
      </c>
      <c r="J16" s="5"/>
      <c r="K16" s="6"/>
      <c r="L16" s="7"/>
      <c r="M16" s="7"/>
      <c r="N16" s="5"/>
    </row>
    <row r="17" spans="3:22" ht="27.75" customHeight="1" thickBot="1" x14ac:dyDescent="0.35">
      <c r="D17" s="22">
        <v>1</v>
      </c>
      <c r="E17" s="27">
        <v>3</v>
      </c>
      <c r="F17" s="86">
        <v>1200</v>
      </c>
      <c r="J17" s="5"/>
      <c r="K17" s="7"/>
      <c r="L17" s="8"/>
      <c r="M17" s="76">
        <v>1200</v>
      </c>
      <c r="N17" s="75">
        <v>3</v>
      </c>
      <c r="O17" s="87">
        <f>M17*N17</f>
        <v>3600</v>
      </c>
      <c r="T17" s="2"/>
      <c r="U17" s="3"/>
      <c r="V17" s="3"/>
    </row>
    <row r="18" spans="3:22" ht="28.5" customHeight="1" thickBot="1" x14ac:dyDescent="0.35">
      <c r="C18" s="5"/>
      <c r="D18" s="22">
        <v>2</v>
      </c>
      <c r="E18" s="27">
        <v>3.4</v>
      </c>
      <c r="F18" s="86">
        <v>500</v>
      </c>
      <c r="J18" s="5"/>
      <c r="K18" s="7"/>
      <c r="L18" s="8"/>
      <c r="M18" s="76">
        <v>500</v>
      </c>
      <c r="N18" s="75">
        <v>3.4</v>
      </c>
      <c r="O18" s="87">
        <f t="shared" ref="O18:O21" si="0">M18*N18</f>
        <v>1700</v>
      </c>
      <c r="T18" s="3"/>
      <c r="U18" s="4"/>
      <c r="V18" s="4"/>
    </row>
    <row r="19" spans="3:22" ht="26.25" customHeight="1" thickBot="1" x14ac:dyDescent="0.35">
      <c r="C19" s="5"/>
      <c r="D19" s="22">
        <v>3</v>
      </c>
      <c r="E19" s="27">
        <v>2.8</v>
      </c>
      <c r="F19" s="86">
        <v>2500</v>
      </c>
      <c r="M19" s="76">
        <v>2500</v>
      </c>
      <c r="N19" s="75">
        <v>2.8</v>
      </c>
      <c r="O19" s="87">
        <f t="shared" si="0"/>
        <v>7000</v>
      </c>
      <c r="U19" s="109">
        <f>O22/M22</f>
        <v>2.9666666666666668</v>
      </c>
    </row>
    <row r="20" spans="3:22" ht="26.4" thickBot="1" x14ac:dyDescent="0.35">
      <c r="C20" s="5"/>
      <c r="D20" s="22">
        <v>4</v>
      </c>
      <c r="E20" s="27">
        <v>2.9</v>
      </c>
      <c r="F20" s="86">
        <v>1000</v>
      </c>
      <c r="M20" s="76">
        <v>1000</v>
      </c>
      <c r="N20" s="75">
        <v>2.9</v>
      </c>
      <c r="O20" s="87">
        <f t="shared" si="0"/>
        <v>2900</v>
      </c>
    </row>
    <row r="21" spans="3:22" ht="26.4" thickBot="1" x14ac:dyDescent="0.35">
      <c r="C21" s="5"/>
      <c r="D21" s="22">
        <v>5</v>
      </c>
      <c r="E21" s="27">
        <v>3.25</v>
      </c>
      <c r="F21" s="86">
        <v>800</v>
      </c>
      <c r="M21" s="76">
        <v>800</v>
      </c>
      <c r="N21" s="75">
        <v>3.25</v>
      </c>
      <c r="O21" s="87">
        <f t="shared" si="0"/>
        <v>2600</v>
      </c>
      <c r="U21" s="109">
        <f>E23</f>
        <v>3.07</v>
      </c>
    </row>
    <row r="22" spans="3:22" ht="26.4" thickBot="1" x14ac:dyDescent="0.35">
      <c r="C22" s="5"/>
      <c r="D22" s="11"/>
      <c r="E22" s="9"/>
      <c r="F22" s="5"/>
      <c r="M22" s="77">
        <f>SUM(M17:M21)</f>
        <v>6000</v>
      </c>
      <c r="O22" s="88">
        <f>SUM(O17:O21)</f>
        <v>17800</v>
      </c>
    </row>
    <row r="23" spans="3:22" ht="26.4" thickBot="1" x14ac:dyDescent="0.35">
      <c r="C23" s="5"/>
      <c r="D23" s="8"/>
      <c r="E23" s="110">
        <f>SUM(E17:E21)/5</f>
        <v>3.07</v>
      </c>
      <c r="F23" s="5"/>
    </row>
    <row r="24" spans="3:22" ht="25.8" x14ac:dyDescent="0.3">
      <c r="C24" s="5"/>
      <c r="D24" s="8"/>
      <c r="E24" s="8"/>
      <c r="F24" s="5"/>
      <c r="S24" s="78"/>
    </row>
    <row r="25" spans="3:22" ht="25.8" x14ac:dyDescent="0.3">
      <c r="C25" s="5"/>
      <c r="D25" s="8"/>
      <c r="E25" s="8"/>
      <c r="F25" s="5"/>
    </row>
    <row r="26" spans="3:22" ht="25.8" x14ac:dyDescent="0.3">
      <c r="C26" s="5"/>
      <c r="D26" s="8"/>
      <c r="E26" s="8"/>
      <c r="F26" s="5"/>
    </row>
    <row r="27" spans="3:22" ht="25.8" x14ac:dyDescent="0.3">
      <c r="C27" s="5"/>
      <c r="D27" s="8"/>
      <c r="E27" s="8"/>
      <c r="F27" s="5"/>
    </row>
    <row r="28" spans="3:22" ht="25.8" x14ac:dyDescent="0.3">
      <c r="C28" s="5"/>
      <c r="D28" s="8"/>
      <c r="E28" s="8"/>
      <c r="F28" s="5"/>
    </row>
    <row r="29" spans="3:22" ht="25.8" x14ac:dyDescent="0.3">
      <c r="C29" s="5"/>
      <c r="D29" s="8"/>
      <c r="E29" s="8"/>
      <c r="F29" s="5"/>
    </row>
    <row r="30" spans="3:22" x14ac:dyDescent="0.3">
      <c r="C30" s="5"/>
      <c r="D30" s="5"/>
      <c r="E30" s="5"/>
      <c r="F30" s="5"/>
    </row>
    <row r="31" spans="3:22" x14ac:dyDescent="0.3">
      <c r="C31" s="5"/>
      <c r="D31" s="5"/>
      <c r="E31" s="5"/>
      <c r="F31" s="5"/>
    </row>
  </sheetData>
  <pageMargins left="0.7" right="0.7" top="0.75" bottom="0.75" header="0.3" footer="0.3"/>
  <pageSetup scale="47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2:Z31"/>
  <sheetViews>
    <sheetView zoomScale="60" zoomScaleNormal="60" zoomScalePageLayoutView="70" workbookViewId="0"/>
  </sheetViews>
  <sheetFormatPr defaultColWidth="8.88671875" defaultRowHeight="14.4" x14ac:dyDescent="0.3"/>
  <cols>
    <col min="1" max="1" width="8.88671875" style="1"/>
    <col min="2" max="2" width="18" style="1" customWidth="1"/>
    <col min="3" max="3" width="14.6640625" style="1" customWidth="1"/>
    <col min="4" max="4" width="14.109375" style="1" customWidth="1"/>
    <col min="5" max="5" width="15.109375" style="1" customWidth="1"/>
    <col min="6" max="6" width="13.44140625" style="1" customWidth="1"/>
    <col min="7" max="8" width="11.44140625" style="1" customWidth="1"/>
    <col min="9" max="9" width="11.109375" style="1" customWidth="1"/>
    <col min="10" max="13" width="11.44140625" style="1" customWidth="1"/>
    <col min="14" max="14" width="12.44140625" style="1" customWidth="1"/>
    <col min="15" max="16" width="8.88671875" style="1"/>
    <col min="17" max="17" width="13.44140625" style="1" customWidth="1"/>
    <col min="18" max="20" width="8.88671875" style="1"/>
    <col min="21" max="21" width="25.44140625" style="1" customWidth="1"/>
    <col min="22" max="22" width="20.44140625" style="1" customWidth="1"/>
    <col min="23" max="16384" width="8.88671875" style="1"/>
  </cols>
  <sheetData>
    <row r="12" spans="2:22" ht="25.8" x14ac:dyDescent="0.3">
      <c r="Q12" s="67">
        <v>2710</v>
      </c>
    </row>
    <row r="13" spans="2:22" ht="26.4" thickBot="1" x14ac:dyDescent="0.35">
      <c r="Q13" s="67">
        <v>2755</v>
      </c>
    </row>
    <row r="14" spans="2:22" ht="26.4" thickBot="1" x14ac:dyDescent="0.35">
      <c r="Q14" s="69">
        <v>2850</v>
      </c>
      <c r="U14" s="71" t="s">
        <v>42</v>
      </c>
      <c r="V14" s="71"/>
    </row>
    <row r="15" spans="2:22" ht="52.5" customHeight="1" thickBot="1" x14ac:dyDescent="0.45">
      <c r="B15" s="35" t="s">
        <v>23</v>
      </c>
      <c r="C15" s="24">
        <v>1</v>
      </c>
      <c r="D15" s="24">
        <v>2</v>
      </c>
      <c r="E15" s="24">
        <v>3</v>
      </c>
      <c r="F15" s="24">
        <v>4</v>
      </c>
      <c r="G15" s="24">
        <v>5</v>
      </c>
      <c r="H15" s="24">
        <v>6</v>
      </c>
      <c r="I15" s="24">
        <v>7</v>
      </c>
      <c r="J15" s="24">
        <v>8</v>
      </c>
      <c r="K15" s="24">
        <v>9</v>
      </c>
      <c r="L15" s="24">
        <v>10</v>
      </c>
      <c r="M15" s="24">
        <v>11</v>
      </c>
      <c r="N15" s="24">
        <v>12</v>
      </c>
      <c r="Q15" s="69">
        <v>2880</v>
      </c>
      <c r="U15" s="72"/>
      <c r="V15" s="72"/>
    </row>
    <row r="16" spans="2:22" ht="63" customHeight="1" thickBot="1" x14ac:dyDescent="0.45">
      <c r="B16" s="36" t="s">
        <v>24</v>
      </c>
      <c r="C16" s="26">
        <v>2850</v>
      </c>
      <c r="D16" s="26">
        <v>2950</v>
      </c>
      <c r="E16" s="26">
        <v>3050</v>
      </c>
      <c r="F16" s="26">
        <v>2880</v>
      </c>
      <c r="G16" s="26">
        <v>2755</v>
      </c>
      <c r="H16" s="26">
        <v>2710</v>
      </c>
      <c r="I16" s="26">
        <v>2890</v>
      </c>
      <c r="J16" s="26">
        <v>3130</v>
      </c>
      <c r="K16" s="26">
        <v>2940</v>
      </c>
      <c r="L16" s="26">
        <v>3325</v>
      </c>
      <c r="M16" s="26">
        <v>2920</v>
      </c>
      <c r="N16" s="26">
        <v>2880</v>
      </c>
      <c r="Q16" s="67">
        <v>2880</v>
      </c>
      <c r="U16" s="72" t="s">
        <v>43</v>
      </c>
      <c r="V16" s="74">
        <v>2940</v>
      </c>
    </row>
    <row r="17" spans="3:26" ht="27.75" customHeight="1" thickBot="1" x14ac:dyDescent="0.45">
      <c r="J17" s="5"/>
      <c r="K17" s="7"/>
      <c r="L17" s="8"/>
      <c r="M17" s="8"/>
      <c r="N17" s="5"/>
      <c r="Q17" s="70">
        <v>2890</v>
      </c>
      <c r="T17" s="2"/>
      <c r="U17" s="72" t="s">
        <v>44</v>
      </c>
      <c r="V17" s="72">
        <v>47.819895694600007</v>
      </c>
    </row>
    <row r="18" spans="3:26" ht="28.5" customHeight="1" thickBot="1" x14ac:dyDescent="0.45">
      <c r="C18" s="5"/>
      <c r="D18" s="5"/>
      <c r="E18" s="5"/>
      <c r="F18" s="5"/>
      <c r="J18" s="5"/>
      <c r="K18" s="8"/>
      <c r="L18" s="8"/>
      <c r="M18" s="8"/>
      <c r="N18" s="5"/>
      <c r="Q18" s="70">
        <v>2920</v>
      </c>
      <c r="T18" s="3"/>
      <c r="U18" s="72" t="s">
        <v>45</v>
      </c>
      <c r="V18" s="72">
        <v>2905</v>
      </c>
      <c r="X18" s="104" t="s">
        <v>55</v>
      </c>
      <c r="Y18" s="119">
        <f>(V20/V16)*100%</f>
        <v>5.6344550309994162E-2</v>
      </c>
      <c r="Z18" s="119"/>
    </row>
    <row r="19" spans="3:26" ht="26.4" thickBot="1" x14ac:dyDescent="0.45">
      <c r="C19" s="5"/>
      <c r="D19" s="11"/>
      <c r="K19" s="8"/>
      <c r="Q19" s="67">
        <v>2940</v>
      </c>
      <c r="U19" s="72" t="s">
        <v>46</v>
      </c>
      <c r="V19" s="72">
        <v>2880</v>
      </c>
    </row>
    <row r="20" spans="3:26" ht="26.4" thickBot="1" x14ac:dyDescent="0.45">
      <c r="C20" s="5"/>
      <c r="D20" s="11"/>
      <c r="K20" s="8"/>
      <c r="Q20" s="68">
        <v>2950</v>
      </c>
      <c r="U20" s="72" t="s">
        <v>47</v>
      </c>
      <c r="V20" s="73">
        <v>165.65297791138283</v>
      </c>
    </row>
    <row r="21" spans="3:26" ht="26.4" thickBot="1" x14ac:dyDescent="0.45">
      <c r="C21" s="5"/>
      <c r="D21" s="11"/>
      <c r="K21" s="8"/>
      <c r="Q21" s="68">
        <v>3050</v>
      </c>
      <c r="U21" s="72" t="s">
        <v>48</v>
      </c>
      <c r="V21" s="72">
        <v>27440.909090909092</v>
      </c>
    </row>
    <row r="22" spans="3:26" ht="26.4" thickBot="1" x14ac:dyDescent="0.45">
      <c r="C22" s="5"/>
      <c r="D22" s="11"/>
      <c r="K22" s="8"/>
      <c r="Q22" s="67">
        <v>3130</v>
      </c>
      <c r="U22" s="72" t="s">
        <v>49</v>
      </c>
      <c r="V22" s="72">
        <v>1.7188836447231477</v>
      </c>
    </row>
    <row r="23" spans="3:26" ht="26.4" thickBot="1" x14ac:dyDescent="0.45">
      <c r="C23" s="5"/>
      <c r="D23" s="8"/>
      <c r="K23" s="8"/>
      <c r="Q23" s="67">
        <v>3325</v>
      </c>
      <c r="U23" s="72" t="s">
        <v>50</v>
      </c>
      <c r="V23" s="72">
        <v>1.0911086877214107</v>
      </c>
    </row>
    <row r="24" spans="3:26" ht="26.4" thickBot="1" x14ac:dyDescent="0.45">
      <c r="C24" s="5"/>
      <c r="D24" s="8"/>
      <c r="K24" s="8"/>
      <c r="U24" s="72" t="s">
        <v>33</v>
      </c>
      <c r="V24" s="72">
        <v>615</v>
      </c>
    </row>
    <row r="25" spans="3:26" ht="26.4" thickBot="1" x14ac:dyDescent="0.45">
      <c r="C25" s="5"/>
      <c r="D25" s="8"/>
      <c r="K25" s="8"/>
      <c r="U25" s="72" t="s">
        <v>51</v>
      </c>
      <c r="V25" s="72">
        <v>2710</v>
      </c>
    </row>
    <row r="26" spans="3:26" ht="26.4" thickBot="1" x14ac:dyDescent="0.45">
      <c r="C26" s="5"/>
      <c r="D26" s="8"/>
      <c r="K26" s="8"/>
      <c r="U26" s="72" t="s">
        <v>52</v>
      </c>
      <c r="V26" s="72">
        <v>3325</v>
      </c>
    </row>
    <row r="27" spans="3:26" ht="26.4" thickBot="1" x14ac:dyDescent="0.45">
      <c r="C27" s="5"/>
      <c r="D27" s="8"/>
      <c r="K27" s="8"/>
      <c r="U27" s="72" t="s">
        <v>53</v>
      </c>
      <c r="V27" s="72">
        <v>35280</v>
      </c>
    </row>
    <row r="28" spans="3:26" ht="26.4" thickBot="1" x14ac:dyDescent="0.45">
      <c r="C28" s="5"/>
      <c r="D28" s="8"/>
      <c r="K28" s="8"/>
      <c r="U28" s="72" t="s">
        <v>54</v>
      </c>
      <c r="V28" s="72">
        <v>12</v>
      </c>
    </row>
    <row r="29" spans="3:26" ht="25.8" x14ac:dyDescent="0.3">
      <c r="C29" s="5"/>
      <c r="D29" s="8"/>
      <c r="K29" s="8"/>
    </row>
    <row r="30" spans="3:26" x14ac:dyDescent="0.3">
      <c r="C30" s="5"/>
      <c r="D30" s="5"/>
    </row>
    <row r="31" spans="3:26" x14ac:dyDescent="0.3">
      <c r="C31" s="5"/>
      <c r="D31" s="5"/>
    </row>
  </sheetData>
  <mergeCells count="1">
    <mergeCell ref="Y18:Z18"/>
  </mergeCells>
  <pageMargins left="0.7" right="0.7" top="0.75" bottom="0.75" header="0.3" footer="0.3"/>
  <pageSetup scale="39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C14:V31"/>
  <sheetViews>
    <sheetView zoomScale="70" zoomScaleNormal="70" zoomScalePageLayoutView="70" workbookViewId="0"/>
  </sheetViews>
  <sheetFormatPr defaultColWidth="8.88671875" defaultRowHeight="14.4" x14ac:dyDescent="0.3"/>
  <cols>
    <col min="1" max="3" width="8.88671875" style="1"/>
    <col min="4" max="4" width="21.44140625" style="1" customWidth="1"/>
    <col min="5" max="5" width="19.88671875" style="1" customWidth="1"/>
    <col min="6" max="6" width="19.6640625" style="1" customWidth="1"/>
    <col min="7" max="7" width="22.44140625" style="1" customWidth="1"/>
    <col min="8" max="10" width="8.88671875" style="1"/>
    <col min="11" max="11" width="18.109375" style="1" customWidth="1"/>
    <col min="12" max="12" width="20.44140625" style="1" customWidth="1"/>
    <col min="13" max="13" width="20.33203125" style="1" customWidth="1"/>
    <col min="14" max="14" width="22.88671875" style="1" customWidth="1"/>
    <col min="15" max="15" width="19.6640625" style="1" customWidth="1"/>
    <col min="16" max="16384" width="8.88671875" style="1"/>
  </cols>
  <sheetData>
    <row r="14" spans="4:15" ht="15" thickBot="1" x14ac:dyDescent="0.35">
      <c r="J14" s="5"/>
      <c r="K14" s="5"/>
      <c r="L14" s="5"/>
      <c r="M14" s="5"/>
      <c r="N14" s="5"/>
    </row>
    <row r="15" spans="4:15" ht="52.5" customHeight="1" x14ac:dyDescent="0.3">
      <c r="D15" s="122" t="s">
        <v>20</v>
      </c>
      <c r="E15" s="122" t="s">
        <v>20</v>
      </c>
      <c r="F15" s="122" t="s">
        <v>22</v>
      </c>
      <c r="G15" s="122" t="s">
        <v>21</v>
      </c>
      <c r="J15" s="5"/>
      <c r="L15" s="120" t="s">
        <v>41</v>
      </c>
      <c r="M15" s="120" t="s">
        <v>20</v>
      </c>
      <c r="N15" s="120" t="s">
        <v>22</v>
      </c>
      <c r="O15" s="120" t="s">
        <v>21</v>
      </c>
    </row>
    <row r="16" spans="4:15" ht="48.75" customHeight="1" thickBot="1" x14ac:dyDescent="0.35">
      <c r="D16" s="123"/>
      <c r="E16" s="123"/>
      <c r="F16" s="123"/>
      <c r="G16" s="123"/>
      <c r="J16" s="5"/>
      <c r="L16" s="121"/>
      <c r="M16" s="121"/>
      <c r="N16" s="121"/>
      <c r="O16" s="121"/>
    </row>
    <row r="17" spans="3:22" ht="27.75" customHeight="1" thickBot="1" x14ac:dyDescent="0.35">
      <c r="D17" s="98">
        <v>4</v>
      </c>
      <c r="E17" s="75"/>
      <c r="F17" s="15"/>
      <c r="G17" s="15"/>
      <c r="J17" s="5"/>
      <c r="L17" s="98">
        <f>20*M17</f>
        <v>4</v>
      </c>
      <c r="M17" s="27">
        <v>0.2</v>
      </c>
      <c r="N17" s="15">
        <f>L17</f>
        <v>4</v>
      </c>
      <c r="O17" s="27">
        <f>N17/L22</f>
        <v>0.2</v>
      </c>
      <c r="T17" s="2"/>
      <c r="U17" s="3"/>
      <c r="V17" s="3"/>
    </row>
    <row r="18" spans="3:22" ht="28.5" customHeight="1" thickBot="1" x14ac:dyDescent="0.35">
      <c r="C18" s="5"/>
      <c r="D18" s="98">
        <v>8</v>
      </c>
      <c r="E18" s="102"/>
      <c r="F18" s="15"/>
      <c r="G18" s="15"/>
      <c r="J18" s="5"/>
      <c r="L18" s="98">
        <f t="shared" ref="L18:L21" si="0">20*M18</f>
        <v>8</v>
      </c>
      <c r="M18" s="27">
        <v>0.4</v>
      </c>
      <c r="N18" s="15">
        <f>L17+L18</f>
        <v>12</v>
      </c>
      <c r="O18" s="27">
        <f>N18/L22</f>
        <v>0.6</v>
      </c>
      <c r="T18" s="3"/>
      <c r="U18" s="4"/>
      <c r="V18" s="4"/>
    </row>
    <row r="19" spans="3:22" ht="26.4" thickBot="1" x14ac:dyDescent="0.35">
      <c r="C19" s="5"/>
      <c r="D19" s="98">
        <v>5</v>
      </c>
      <c r="E19" s="102"/>
      <c r="F19" s="15"/>
      <c r="G19" s="15"/>
      <c r="L19" s="98">
        <f t="shared" si="0"/>
        <v>5</v>
      </c>
      <c r="M19" s="27">
        <v>0.25</v>
      </c>
      <c r="N19" s="15">
        <f>N18+L19</f>
        <v>17</v>
      </c>
      <c r="O19" s="27">
        <f>N19/L22</f>
        <v>0.85</v>
      </c>
    </row>
    <row r="20" spans="3:22" ht="26.4" thickBot="1" x14ac:dyDescent="0.35">
      <c r="C20" s="5"/>
      <c r="D20" s="98">
        <v>2</v>
      </c>
      <c r="E20" s="102"/>
      <c r="F20" s="15"/>
      <c r="G20" s="15"/>
      <c r="L20" s="98">
        <f t="shared" si="0"/>
        <v>2</v>
      </c>
      <c r="M20" s="27">
        <v>0.1</v>
      </c>
      <c r="N20" s="15">
        <f>N19+L20</f>
        <v>19</v>
      </c>
      <c r="O20" s="27">
        <f>N20/L22</f>
        <v>0.95</v>
      </c>
    </row>
    <row r="21" spans="3:22" ht="26.4" thickBot="1" x14ac:dyDescent="0.35">
      <c r="C21" s="5"/>
      <c r="D21" s="98">
        <v>1</v>
      </c>
      <c r="E21" s="102"/>
      <c r="F21" s="15"/>
      <c r="G21" s="15"/>
      <c r="L21" s="98">
        <f t="shared" si="0"/>
        <v>1</v>
      </c>
      <c r="M21" s="27">
        <v>0.05</v>
      </c>
      <c r="N21" s="82">
        <f>N20+L21</f>
        <v>20</v>
      </c>
      <c r="O21" s="108">
        <f>N21/L22</f>
        <v>1</v>
      </c>
    </row>
    <row r="22" spans="3:22" ht="26.4" thickBot="1" x14ac:dyDescent="0.35">
      <c r="C22" s="5"/>
      <c r="D22" s="11"/>
      <c r="E22" s="9"/>
      <c r="F22" s="5"/>
      <c r="L22" s="65">
        <f>SUM(L17:L21)</f>
        <v>20</v>
      </c>
      <c r="M22" s="66">
        <f>SUM(M17:M21)</f>
        <v>1</v>
      </c>
    </row>
    <row r="23" spans="3:22" ht="25.8" x14ac:dyDescent="0.3">
      <c r="C23" s="5"/>
      <c r="D23" s="8"/>
      <c r="E23" s="8"/>
      <c r="F23" s="5"/>
    </row>
    <row r="24" spans="3:22" ht="25.8" x14ac:dyDescent="0.3">
      <c r="C24" s="5"/>
      <c r="D24" s="8"/>
      <c r="E24" s="8"/>
      <c r="F24" s="5"/>
    </row>
    <row r="25" spans="3:22" ht="25.8" x14ac:dyDescent="0.3">
      <c r="C25" s="5"/>
      <c r="D25" s="8"/>
      <c r="E25" s="8"/>
      <c r="F25" s="5"/>
    </row>
    <row r="26" spans="3:22" ht="25.8" x14ac:dyDescent="0.3">
      <c r="C26" s="5"/>
      <c r="D26" s="8"/>
      <c r="E26" s="8"/>
      <c r="F26" s="5"/>
    </row>
    <row r="27" spans="3:22" ht="25.8" x14ac:dyDescent="0.3">
      <c r="C27" s="5"/>
      <c r="D27" s="8"/>
      <c r="E27" s="8"/>
      <c r="F27" s="5"/>
    </row>
    <row r="28" spans="3:22" ht="25.8" x14ac:dyDescent="0.3">
      <c r="C28" s="5"/>
      <c r="D28" s="8"/>
      <c r="E28" s="8"/>
      <c r="F28" s="5"/>
    </row>
    <row r="29" spans="3:22" ht="25.8" x14ac:dyDescent="0.3">
      <c r="C29" s="5"/>
      <c r="D29" s="8"/>
      <c r="E29" s="8"/>
      <c r="F29" s="5"/>
    </row>
    <row r="30" spans="3:22" x14ac:dyDescent="0.3">
      <c r="C30" s="5"/>
      <c r="D30" s="5"/>
      <c r="E30" s="5"/>
      <c r="F30" s="5"/>
    </row>
    <row r="31" spans="3:22" x14ac:dyDescent="0.3">
      <c r="C31" s="5"/>
      <c r="D31" s="5"/>
      <c r="E31" s="5"/>
      <c r="F31" s="5"/>
    </row>
  </sheetData>
  <mergeCells count="8">
    <mergeCell ref="M15:M16"/>
    <mergeCell ref="L15:L16"/>
    <mergeCell ref="N15:N16"/>
    <mergeCell ref="O15:O16"/>
    <mergeCell ref="D15:D16"/>
    <mergeCell ref="E15:E16"/>
    <mergeCell ref="G15:G16"/>
    <mergeCell ref="F15:F16"/>
  </mergeCells>
  <pageMargins left="0.7" right="0.7" top="0.75" bottom="0.75" header="0.3" footer="0.3"/>
  <pageSetup scale="4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3:AW36"/>
  <sheetViews>
    <sheetView zoomScale="70" zoomScaleNormal="70" zoomScalePageLayoutView="70" workbookViewId="0"/>
  </sheetViews>
  <sheetFormatPr defaultColWidth="8.88671875" defaultRowHeight="14.4" x14ac:dyDescent="0.3"/>
  <cols>
    <col min="1" max="1" width="8.88671875" style="1"/>
    <col min="2" max="2" width="12.44140625" style="1" bestFit="1" customWidth="1"/>
    <col min="3" max="3" width="18.33203125" style="1" customWidth="1"/>
    <col min="4" max="4" width="16.44140625" style="1" customWidth="1"/>
    <col min="5" max="5" width="20.6640625" style="1" customWidth="1"/>
    <col min="6" max="11" width="8.88671875" style="1"/>
    <col min="12" max="12" width="23.109375" style="1" customWidth="1"/>
    <col min="13" max="24" width="8.88671875" style="1"/>
    <col min="25" max="25" width="3.88671875" style="1" customWidth="1"/>
    <col min="26" max="26" width="5" style="1" customWidth="1"/>
    <col min="27" max="27" width="4.33203125" style="1" customWidth="1"/>
    <col min="28" max="28" width="5" style="1" customWidth="1"/>
    <col min="29" max="29" width="4.88671875" style="1" customWidth="1"/>
    <col min="30" max="30" width="5" style="1" customWidth="1"/>
    <col min="31" max="31" width="5.33203125" style="1" customWidth="1"/>
    <col min="32" max="32" width="4.44140625" style="1" customWidth="1"/>
    <col min="33" max="33" width="4.6640625" style="1" customWidth="1"/>
    <col min="34" max="34" width="4.33203125" style="1" customWidth="1"/>
    <col min="35" max="35" width="4.88671875" style="1" customWidth="1"/>
    <col min="36" max="36" width="5" style="1" customWidth="1"/>
    <col min="37" max="37" width="4.88671875" style="1" customWidth="1"/>
    <col min="38" max="38" width="5.33203125" style="1" customWidth="1"/>
    <col min="39" max="39" width="4.6640625" style="1" customWidth="1"/>
    <col min="40" max="40" width="5.88671875" style="1" customWidth="1"/>
    <col min="41" max="42" width="5.33203125" style="1" customWidth="1"/>
    <col min="43" max="43" width="4.44140625" style="1" customWidth="1"/>
    <col min="44" max="44" width="4.88671875" style="1" customWidth="1"/>
    <col min="45" max="45" width="6" style="1" customWidth="1"/>
    <col min="46" max="47" width="5" style="1" customWidth="1"/>
    <col min="48" max="48" width="4.88671875" style="1" customWidth="1"/>
    <col min="49" max="49" width="5" style="1" customWidth="1"/>
    <col min="50" max="16384" width="8.88671875" style="1"/>
  </cols>
  <sheetData>
    <row r="13" spans="4:14" ht="15" thickBot="1" x14ac:dyDescent="0.35"/>
    <row r="14" spans="4:14" ht="84" customHeight="1" thickBot="1" x14ac:dyDescent="0.35">
      <c r="D14" s="32" t="s">
        <v>19</v>
      </c>
      <c r="E14" s="33" t="s">
        <v>20</v>
      </c>
      <c r="J14" s="5"/>
      <c r="K14" s="5"/>
      <c r="L14" s="5"/>
      <c r="M14" s="5"/>
      <c r="N14" s="5"/>
    </row>
    <row r="15" spans="4:14" ht="26.4" thickBot="1" x14ac:dyDescent="0.35">
      <c r="D15" s="49" t="s">
        <v>32</v>
      </c>
      <c r="E15" s="23">
        <v>0.2</v>
      </c>
      <c r="J15" s="5"/>
      <c r="K15" s="5"/>
      <c r="L15" s="5"/>
      <c r="M15" s="5"/>
      <c r="N15" s="5"/>
    </row>
    <row r="16" spans="4:14" ht="22.5" customHeight="1" thickBot="1" x14ac:dyDescent="0.35">
      <c r="D16" s="22" t="s">
        <v>36</v>
      </c>
      <c r="E16" s="23">
        <v>0.4</v>
      </c>
      <c r="J16" s="5"/>
      <c r="K16" s="6"/>
      <c r="L16" s="7"/>
      <c r="M16" s="7"/>
      <c r="N16" s="5"/>
    </row>
    <row r="17" spans="2:49" ht="27.75" customHeight="1" thickBot="1" x14ac:dyDescent="0.35">
      <c r="D17" s="22" t="s">
        <v>37</v>
      </c>
      <c r="E17" s="23">
        <v>0.25</v>
      </c>
      <c r="I17" s="51">
        <v>12</v>
      </c>
      <c r="J17" s="5"/>
      <c r="K17" s="7"/>
      <c r="L17" s="124" t="s">
        <v>33</v>
      </c>
      <c r="M17" s="124"/>
      <c r="N17" s="52">
        <f>I36-I17</f>
        <v>21</v>
      </c>
      <c r="T17" s="2"/>
      <c r="U17" s="3"/>
      <c r="V17" s="3"/>
    </row>
    <row r="18" spans="2:49" ht="28.5" customHeight="1" thickBot="1" x14ac:dyDescent="0.35">
      <c r="D18" s="22" t="s">
        <v>38</v>
      </c>
      <c r="E18" s="23">
        <v>0.1</v>
      </c>
      <c r="F18" s="5"/>
      <c r="I18" s="51">
        <v>13</v>
      </c>
      <c r="J18" s="5"/>
      <c r="K18" s="7"/>
      <c r="L18" s="8"/>
      <c r="M18" s="8"/>
      <c r="N18" s="5"/>
      <c r="T18" s="3"/>
      <c r="U18" s="4"/>
      <c r="V18" s="4"/>
    </row>
    <row r="19" spans="2:49" ht="28.5" customHeight="1" thickBot="1" x14ac:dyDescent="0.35">
      <c r="D19" s="22" t="s">
        <v>39</v>
      </c>
      <c r="E19" s="23">
        <v>0.05</v>
      </c>
      <c r="F19" s="5"/>
      <c r="I19" s="51">
        <v>14</v>
      </c>
      <c r="L19" s="125" t="s">
        <v>34</v>
      </c>
      <c r="M19" s="126"/>
      <c r="N19" s="126"/>
      <c r="O19" s="126"/>
      <c r="P19" s="126"/>
      <c r="Q19" s="127"/>
      <c r="R19" s="125">
        <f>N17/5</f>
        <v>4.2</v>
      </c>
      <c r="S19" s="126"/>
      <c r="T19" s="127"/>
      <c r="U19" s="54">
        <f>Q17/5+ROUNDDOWN(R19,0)</f>
        <v>4</v>
      </c>
    </row>
    <row r="20" spans="2:49" ht="26.4" thickBot="1" x14ac:dyDescent="0.35">
      <c r="C20" s="5"/>
      <c r="D20" s="11"/>
      <c r="E20" s="50">
        <f>SUM(E15:E19)</f>
        <v>1</v>
      </c>
      <c r="F20" s="5"/>
      <c r="I20" s="51">
        <v>14</v>
      </c>
    </row>
    <row r="21" spans="2:49" ht="28.8" x14ac:dyDescent="0.3">
      <c r="C21" s="5"/>
      <c r="D21" s="11"/>
      <c r="E21" s="9"/>
      <c r="F21" s="5"/>
      <c r="I21" s="51">
        <v>15</v>
      </c>
      <c r="L21" s="53" t="s">
        <v>35</v>
      </c>
    </row>
    <row r="22" spans="2:49" ht="26.4" thickBot="1" x14ac:dyDescent="0.35">
      <c r="B22" s="51">
        <v>12</v>
      </c>
      <c r="C22" s="51">
        <v>14</v>
      </c>
      <c r="D22" s="51">
        <v>19</v>
      </c>
      <c r="E22" s="51">
        <v>18</v>
      </c>
      <c r="F22" s="5"/>
      <c r="I22" s="51">
        <v>15</v>
      </c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</row>
    <row r="23" spans="2:49" ht="34.200000000000003" thickBot="1" x14ac:dyDescent="0.35">
      <c r="B23" s="51">
        <v>15</v>
      </c>
      <c r="C23" s="51">
        <v>15</v>
      </c>
      <c r="D23" s="51">
        <v>18</v>
      </c>
      <c r="E23" s="51">
        <v>17</v>
      </c>
      <c r="F23" s="5"/>
      <c r="I23" s="51">
        <v>16</v>
      </c>
      <c r="L23" s="63" t="s">
        <v>32</v>
      </c>
      <c r="M23" s="55">
        <v>12</v>
      </c>
      <c r="N23" s="55">
        <v>13</v>
      </c>
      <c r="O23" s="55">
        <v>14</v>
      </c>
      <c r="P23" s="55">
        <v>14</v>
      </c>
      <c r="Q23" s="55"/>
      <c r="R23" s="55"/>
      <c r="S23" s="55"/>
      <c r="Y23" s="56"/>
      <c r="Z23" s="56"/>
      <c r="AA23" s="56"/>
      <c r="AB23" s="56"/>
      <c r="AC23" s="56"/>
      <c r="AD23" s="62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</row>
    <row r="24" spans="2:49" ht="34.200000000000003" thickBot="1" x14ac:dyDescent="0.35">
      <c r="B24" s="51">
        <v>20</v>
      </c>
      <c r="C24" s="51">
        <v>27</v>
      </c>
      <c r="D24" s="51">
        <v>22</v>
      </c>
      <c r="E24" s="51">
        <v>23</v>
      </c>
      <c r="F24" s="5"/>
      <c r="I24" s="51">
        <v>17</v>
      </c>
      <c r="L24" s="64" t="s">
        <v>36</v>
      </c>
      <c r="M24" s="55">
        <v>15</v>
      </c>
      <c r="N24" s="55">
        <v>15</v>
      </c>
      <c r="O24" s="55">
        <v>16</v>
      </c>
      <c r="P24" s="55">
        <v>17</v>
      </c>
      <c r="Q24" s="55">
        <v>18</v>
      </c>
      <c r="R24" s="55">
        <v>18</v>
      </c>
      <c r="S24" s="55">
        <v>19</v>
      </c>
      <c r="Y24" s="56"/>
      <c r="Z24" s="56"/>
      <c r="AA24" s="56"/>
      <c r="AB24" s="56"/>
      <c r="AC24" s="62" t="s">
        <v>40</v>
      </c>
      <c r="AD24" s="62" t="s">
        <v>40</v>
      </c>
      <c r="AE24" s="56"/>
      <c r="AF24" s="56"/>
      <c r="AG24" s="62" t="s">
        <v>40</v>
      </c>
      <c r="AH24" s="56"/>
      <c r="AI24" s="56"/>
      <c r="AJ24" s="56"/>
      <c r="AK24" s="62" t="s">
        <v>40</v>
      </c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</row>
    <row r="25" spans="2:49" ht="34.200000000000003" thickBot="1" x14ac:dyDescent="0.35">
      <c r="B25" s="51">
        <v>22</v>
      </c>
      <c r="C25" s="51">
        <v>21</v>
      </c>
      <c r="D25" s="51">
        <v>33</v>
      </c>
      <c r="E25" s="51">
        <v>28</v>
      </c>
      <c r="F25" s="5"/>
      <c r="I25" s="51">
        <v>18</v>
      </c>
      <c r="L25" s="64" t="s">
        <v>37</v>
      </c>
      <c r="M25" s="55">
        <v>20</v>
      </c>
      <c r="N25" s="55">
        <v>21</v>
      </c>
      <c r="O25" s="55">
        <v>22</v>
      </c>
      <c r="P25" s="55">
        <v>22</v>
      </c>
      <c r="Q25" s="55">
        <v>23</v>
      </c>
      <c r="R25" s="55"/>
      <c r="S25" s="55"/>
      <c r="Y25" s="56"/>
      <c r="Z25" s="56"/>
      <c r="AA25" s="62" t="s">
        <v>40</v>
      </c>
      <c r="AB25" s="62" t="s">
        <v>40</v>
      </c>
      <c r="AC25" s="62" t="s">
        <v>40</v>
      </c>
      <c r="AD25" s="62" t="s">
        <v>40</v>
      </c>
      <c r="AE25" s="62" t="s">
        <v>40</v>
      </c>
      <c r="AF25" s="62" t="s">
        <v>40</v>
      </c>
      <c r="AG25" s="62" t="s">
        <v>40</v>
      </c>
      <c r="AH25" s="62" t="s">
        <v>40</v>
      </c>
      <c r="AI25" s="62" t="s">
        <v>40</v>
      </c>
      <c r="AJ25" s="62" t="s">
        <v>40</v>
      </c>
      <c r="AK25" s="62" t="s">
        <v>40</v>
      </c>
      <c r="AL25" s="62" t="s">
        <v>40</v>
      </c>
      <c r="AM25" s="56"/>
      <c r="AN25" s="56"/>
      <c r="AO25" s="56"/>
      <c r="AP25" s="62" t="s">
        <v>40</v>
      </c>
      <c r="AQ25" s="62" t="s">
        <v>40</v>
      </c>
      <c r="AR25" s="56"/>
      <c r="AS25" s="56"/>
      <c r="AT25" s="56"/>
      <c r="AU25" s="56"/>
      <c r="AV25" s="62" t="s">
        <v>40</v>
      </c>
      <c r="AW25" s="56"/>
    </row>
    <row r="26" spans="2:49" ht="26.4" thickBot="1" x14ac:dyDescent="0.35">
      <c r="B26" s="51">
        <v>14</v>
      </c>
      <c r="C26" s="51">
        <v>18</v>
      </c>
      <c r="D26" s="51">
        <v>16</v>
      </c>
      <c r="E26" s="51">
        <v>13</v>
      </c>
      <c r="F26" s="5"/>
      <c r="I26" s="51">
        <v>18</v>
      </c>
      <c r="L26" s="64" t="s">
        <v>38</v>
      </c>
      <c r="M26" s="55">
        <v>27</v>
      </c>
      <c r="N26" s="55">
        <v>28</v>
      </c>
      <c r="O26" s="55"/>
      <c r="P26" s="55"/>
      <c r="Q26" s="55"/>
      <c r="R26" s="55"/>
      <c r="S26" s="55"/>
      <c r="Y26" s="57">
        <v>10</v>
      </c>
      <c r="Z26" s="57">
        <v>11</v>
      </c>
      <c r="AA26" s="57">
        <v>12</v>
      </c>
      <c r="AB26" s="57">
        <v>13</v>
      </c>
      <c r="AC26" s="57">
        <v>14</v>
      </c>
      <c r="AD26" s="58">
        <v>15</v>
      </c>
      <c r="AE26" s="58">
        <v>16</v>
      </c>
      <c r="AF26" s="58">
        <v>17</v>
      </c>
      <c r="AG26" s="58">
        <v>18</v>
      </c>
      <c r="AH26" s="58">
        <v>19</v>
      </c>
      <c r="AI26" s="59">
        <v>20</v>
      </c>
      <c r="AJ26" s="59">
        <v>21</v>
      </c>
      <c r="AK26" s="59">
        <v>22</v>
      </c>
      <c r="AL26" s="59">
        <v>23</v>
      </c>
      <c r="AM26" s="59">
        <v>24</v>
      </c>
      <c r="AN26" s="60">
        <v>25</v>
      </c>
      <c r="AO26" s="60">
        <v>26</v>
      </c>
      <c r="AP26" s="60">
        <v>27</v>
      </c>
      <c r="AQ26" s="60">
        <v>28</v>
      </c>
      <c r="AR26" s="60">
        <v>29</v>
      </c>
      <c r="AS26" s="61">
        <v>30</v>
      </c>
      <c r="AT26" s="61">
        <v>31</v>
      </c>
      <c r="AU26" s="61">
        <v>32</v>
      </c>
      <c r="AV26" s="61">
        <v>33</v>
      </c>
      <c r="AW26" s="61">
        <v>34</v>
      </c>
    </row>
    <row r="27" spans="2:49" ht="26.4" thickBot="1" x14ac:dyDescent="0.35">
      <c r="C27" s="5"/>
      <c r="D27" s="8"/>
      <c r="E27" s="8"/>
      <c r="F27" s="5"/>
      <c r="I27" s="51">
        <v>18</v>
      </c>
      <c r="L27" s="64" t="s">
        <v>39</v>
      </c>
      <c r="M27" s="55">
        <v>33</v>
      </c>
      <c r="N27" s="55"/>
      <c r="O27" s="55"/>
      <c r="P27" s="55"/>
      <c r="Q27" s="55"/>
      <c r="R27" s="55"/>
      <c r="S27" s="55"/>
    </row>
    <row r="28" spans="2:49" ht="25.8" x14ac:dyDescent="0.3">
      <c r="C28" s="5"/>
      <c r="D28" s="8"/>
      <c r="E28" s="8"/>
      <c r="F28" s="5"/>
      <c r="I28" s="51">
        <v>19</v>
      </c>
    </row>
    <row r="29" spans="2:49" ht="25.8" x14ac:dyDescent="0.3">
      <c r="C29" s="5"/>
      <c r="D29" s="8"/>
      <c r="E29" s="8"/>
      <c r="F29" s="5"/>
      <c r="I29" s="51">
        <v>20</v>
      </c>
    </row>
    <row r="30" spans="2:49" ht="25.8" x14ac:dyDescent="0.3">
      <c r="C30" s="5"/>
      <c r="D30" s="5"/>
      <c r="E30" s="5"/>
      <c r="F30" s="5"/>
      <c r="I30" s="51">
        <v>21</v>
      </c>
      <c r="T30" s="128" t="s">
        <v>57</v>
      </c>
      <c r="U30" s="128"/>
    </row>
    <row r="31" spans="2:49" ht="25.8" x14ac:dyDescent="0.3">
      <c r="C31" s="5"/>
      <c r="D31" s="5"/>
      <c r="E31" s="5"/>
      <c r="F31" s="5"/>
      <c r="I31" s="51">
        <v>22</v>
      </c>
    </row>
    <row r="32" spans="2:49" ht="25.8" x14ac:dyDescent="0.3">
      <c r="I32" s="51">
        <v>22</v>
      </c>
    </row>
    <row r="33" spans="9:9" ht="25.8" x14ac:dyDescent="0.3">
      <c r="I33" s="51">
        <v>23</v>
      </c>
    </row>
    <row r="34" spans="9:9" ht="25.8" x14ac:dyDescent="0.3">
      <c r="I34" s="51">
        <v>27</v>
      </c>
    </row>
    <row r="35" spans="9:9" ht="25.8" x14ac:dyDescent="0.3">
      <c r="I35" s="51">
        <v>28</v>
      </c>
    </row>
    <row r="36" spans="9:9" ht="25.8" x14ac:dyDescent="0.3">
      <c r="I36" s="51">
        <v>33</v>
      </c>
    </row>
  </sheetData>
  <sortState xmlns:xlrd2="http://schemas.microsoft.com/office/spreadsheetml/2017/richdata2" ref="I17:I36">
    <sortCondition ref="I17"/>
  </sortState>
  <mergeCells count="4">
    <mergeCell ref="L17:M17"/>
    <mergeCell ref="R19:T19"/>
    <mergeCell ref="L19:Q19"/>
    <mergeCell ref="T30:U30"/>
  </mergeCells>
  <pageMargins left="0.7" right="0.7" top="0.75" bottom="0.75" header="0.3" footer="0.3"/>
  <pageSetup scale="32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C13:V28"/>
  <sheetViews>
    <sheetView zoomScale="70" zoomScaleNormal="70" zoomScalePageLayoutView="70" workbookViewId="0"/>
  </sheetViews>
  <sheetFormatPr defaultColWidth="8.88671875" defaultRowHeight="14.4" x14ac:dyDescent="0.3"/>
  <cols>
    <col min="1" max="3" width="8.88671875" style="1"/>
    <col min="4" max="4" width="13.33203125" style="1" customWidth="1"/>
    <col min="5" max="5" width="13.109375" style="1" customWidth="1"/>
    <col min="6" max="6" width="12.44140625" style="1" customWidth="1"/>
    <col min="7" max="7" width="12" style="1" customWidth="1"/>
    <col min="8" max="8" width="11.109375" style="1" customWidth="1"/>
    <col min="9" max="9" width="11.44140625" style="1" customWidth="1"/>
    <col min="10" max="11" width="11.88671875" style="1" customWidth="1"/>
    <col min="12" max="12" width="10.109375" style="1" customWidth="1"/>
    <col min="13" max="13" width="11.109375" style="1" customWidth="1"/>
    <col min="14" max="15" width="8.88671875" style="1"/>
    <col min="16" max="16" width="13.44140625" style="1" customWidth="1"/>
    <col min="17" max="17" width="14" style="1" customWidth="1"/>
    <col min="18" max="18" width="11.88671875" style="1" customWidth="1"/>
    <col min="19" max="16384" width="8.88671875" style="1"/>
  </cols>
  <sheetData>
    <row r="13" spans="3:22" ht="22.5" customHeight="1" thickBot="1" x14ac:dyDescent="0.35">
      <c r="N13" s="5"/>
    </row>
    <row r="14" spans="3:22" ht="60.75" customHeight="1" thickBot="1" x14ac:dyDescent="0.35">
      <c r="D14" s="20" t="s">
        <v>14</v>
      </c>
      <c r="E14" s="21" t="s">
        <v>14</v>
      </c>
      <c r="F14" s="21" t="s">
        <v>14</v>
      </c>
      <c r="G14" s="21" t="s">
        <v>14</v>
      </c>
      <c r="H14" s="21" t="s">
        <v>15</v>
      </c>
      <c r="I14" s="21" t="s">
        <v>14</v>
      </c>
      <c r="J14" s="21" t="s">
        <v>14</v>
      </c>
      <c r="K14" s="21" t="s">
        <v>14</v>
      </c>
      <c r="L14" s="21" t="s">
        <v>14</v>
      </c>
      <c r="M14" s="21" t="s">
        <v>16</v>
      </c>
      <c r="N14" s="5"/>
      <c r="P14" s="20" t="s">
        <v>14</v>
      </c>
      <c r="Q14" s="20">
        <v>21</v>
      </c>
      <c r="R14" s="20">
        <f>Q14/Q19</f>
        <v>0.42</v>
      </c>
      <c r="T14" s="2"/>
      <c r="U14" s="3"/>
      <c r="V14" s="3"/>
    </row>
    <row r="15" spans="3:22" ht="50.25" customHeight="1" thickBot="1" x14ac:dyDescent="0.45">
      <c r="C15" s="5"/>
      <c r="D15" s="18" t="s">
        <v>31</v>
      </c>
      <c r="E15" s="19" t="s">
        <v>17</v>
      </c>
      <c r="F15" s="19" t="s">
        <v>17</v>
      </c>
      <c r="G15" s="19" t="s">
        <v>14</v>
      </c>
      <c r="H15" s="19" t="s">
        <v>14</v>
      </c>
      <c r="I15" s="19" t="s">
        <v>14</v>
      </c>
      <c r="J15" s="19" t="s">
        <v>17</v>
      </c>
      <c r="K15" s="19" t="s">
        <v>14</v>
      </c>
      <c r="L15" s="19" t="s">
        <v>15</v>
      </c>
      <c r="M15" s="17" t="s">
        <v>14</v>
      </c>
      <c r="N15" s="5"/>
      <c r="P15" s="20" t="s">
        <v>15</v>
      </c>
      <c r="Q15" s="21">
        <v>9</v>
      </c>
      <c r="R15" s="21">
        <f>Q15/Q19</f>
        <v>0.18</v>
      </c>
      <c r="T15" s="3"/>
      <c r="U15" s="4"/>
      <c r="V15" s="4"/>
    </row>
    <row r="16" spans="3:22" ht="42.6" thickBot="1" x14ac:dyDescent="0.45">
      <c r="C16" s="5"/>
      <c r="D16" s="18" t="s">
        <v>16</v>
      </c>
      <c r="E16" s="19" t="s">
        <v>15</v>
      </c>
      <c r="F16" s="19" t="s">
        <v>18</v>
      </c>
      <c r="G16" s="19" t="s">
        <v>18</v>
      </c>
      <c r="H16" s="19" t="s">
        <v>14</v>
      </c>
      <c r="I16" s="19" t="s">
        <v>14</v>
      </c>
      <c r="J16" s="19" t="s">
        <v>16</v>
      </c>
      <c r="K16" s="19" t="s">
        <v>14</v>
      </c>
      <c r="L16" s="19" t="s">
        <v>16</v>
      </c>
      <c r="M16" s="19" t="s">
        <v>17</v>
      </c>
      <c r="P16" s="47" t="s">
        <v>16</v>
      </c>
      <c r="Q16" s="16">
        <v>12</v>
      </c>
      <c r="R16" s="16">
        <f>Q16/Q19</f>
        <v>0.24</v>
      </c>
    </row>
    <row r="17" spans="3:18" ht="42.6" thickBot="1" x14ac:dyDescent="0.45">
      <c r="C17" s="5"/>
      <c r="D17" s="18" t="s">
        <v>15</v>
      </c>
      <c r="E17" s="19" t="s">
        <v>16</v>
      </c>
      <c r="F17" s="19" t="s">
        <v>14</v>
      </c>
      <c r="G17" s="19" t="s">
        <v>14</v>
      </c>
      <c r="H17" s="19" t="s">
        <v>16</v>
      </c>
      <c r="I17" s="19" t="s">
        <v>16</v>
      </c>
      <c r="J17" s="19" t="s">
        <v>15</v>
      </c>
      <c r="K17" s="19" t="s">
        <v>16</v>
      </c>
      <c r="L17" s="19" t="s">
        <v>16</v>
      </c>
      <c r="M17" s="17" t="s">
        <v>15</v>
      </c>
      <c r="P17" s="18" t="s">
        <v>17</v>
      </c>
      <c r="Q17" s="19">
        <v>5</v>
      </c>
      <c r="R17" s="19">
        <f>Q17/Q19</f>
        <v>0.1</v>
      </c>
    </row>
    <row r="18" spans="3:18" ht="42.6" thickBot="1" x14ac:dyDescent="0.35">
      <c r="C18" s="5"/>
      <c r="D18" s="18" t="s">
        <v>14</v>
      </c>
      <c r="E18" s="19" t="s">
        <v>16</v>
      </c>
      <c r="F18" s="19" t="s">
        <v>15</v>
      </c>
      <c r="G18" s="19" t="s">
        <v>15</v>
      </c>
      <c r="H18" s="19" t="s">
        <v>14</v>
      </c>
      <c r="I18" s="19" t="s">
        <v>14</v>
      </c>
      <c r="J18" s="19" t="s">
        <v>16</v>
      </c>
      <c r="K18" s="19" t="s">
        <v>17</v>
      </c>
      <c r="L18" s="19" t="s">
        <v>16</v>
      </c>
      <c r="M18" s="19" t="s">
        <v>18</v>
      </c>
      <c r="P18" s="18" t="s">
        <v>18</v>
      </c>
      <c r="Q18" s="19">
        <v>3</v>
      </c>
      <c r="R18" s="19">
        <f>Q18/Q19</f>
        <v>0.06</v>
      </c>
    </row>
    <row r="19" spans="3:18" ht="29.4" thickBot="1" x14ac:dyDescent="0.35">
      <c r="C19" s="5"/>
      <c r="D19" s="10"/>
      <c r="E19" s="9"/>
      <c r="F19" s="5"/>
      <c r="Q19" s="48">
        <f>SUM(Q14:Q18)</f>
        <v>50</v>
      </c>
      <c r="R19" s="103">
        <f>SUM(R14:R18)</f>
        <v>1</v>
      </c>
    </row>
    <row r="20" spans="3:18" ht="25.8" x14ac:dyDescent="0.3">
      <c r="C20" s="5"/>
      <c r="D20" s="8"/>
      <c r="E20" s="8"/>
      <c r="F20" s="5"/>
    </row>
    <row r="21" spans="3:18" ht="25.8" x14ac:dyDescent="0.3">
      <c r="C21" s="5"/>
      <c r="D21" s="8"/>
      <c r="E21" s="8"/>
      <c r="F21" s="5"/>
    </row>
    <row r="22" spans="3:18" ht="25.8" x14ac:dyDescent="0.3">
      <c r="C22" s="5"/>
      <c r="D22" s="8"/>
      <c r="E22" s="8"/>
      <c r="F22" s="5"/>
    </row>
    <row r="23" spans="3:18" ht="25.8" x14ac:dyDescent="0.3">
      <c r="C23" s="5"/>
      <c r="D23" s="8"/>
      <c r="E23" s="8"/>
      <c r="F23" s="5"/>
    </row>
    <row r="24" spans="3:18" ht="25.8" x14ac:dyDescent="0.3">
      <c r="C24" s="5"/>
      <c r="D24" s="8"/>
      <c r="E24" s="8"/>
      <c r="F24" s="5"/>
    </row>
    <row r="25" spans="3:18" ht="25.8" x14ac:dyDescent="0.3">
      <c r="C25" s="5"/>
      <c r="D25" s="8"/>
      <c r="E25" s="8"/>
      <c r="F25" s="5"/>
    </row>
    <row r="26" spans="3:18" ht="25.8" x14ac:dyDescent="0.3">
      <c r="C26" s="5"/>
      <c r="D26" s="8"/>
      <c r="E26" s="8"/>
      <c r="F26" s="5"/>
    </row>
    <row r="27" spans="3:18" x14ac:dyDescent="0.3">
      <c r="C27" s="5"/>
      <c r="D27" s="5"/>
      <c r="E27" s="5"/>
      <c r="F27" s="5"/>
    </row>
    <row r="28" spans="3:18" x14ac:dyDescent="0.3">
      <c r="C28" s="5"/>
      <c r="D28" s="5"/>
      <c r="E28" s="5"/>
      <c r="F28" s="5"/>
    </row>
  </sheetData>
  <pageMargins left="0.7" right="0.7" top="0.75" bottom="0.75" header="0.3" footer="0.3"/>
  <pageSetup scale="52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0:Y27"/>
  <sheetViews>
    <sheetView zoomScale="70" zoomScaleNormal="70" zoomScalePageLayoutView="70" workbookViewId="0"/>
  </sheetViews>
  <sheetFormatPr defaultColWidth="8.88671875" defaultRowHeight="14.4" x14ac:dyDescent="0.3"/>
  <cols>
    <col min="1" max="2" width="8.88671875" style="1"/>
    <col min="3" max="3" width="8.88671875" style="1" customWidth="1"/>
    <col min="4" max="4" width="8.6640625" style="1" customWidth="1"/>
    <col min="5" max="5" width="9.33203125" style="1" customWidth="1"/>
    <col min="6" max="24" width="8.88671875" style="1"/>
    <col min="25" max="25" width="16.88671875" style="1" customWidth="1"/>
    <col min="26" max="16384" width="8.88671875" style="1"/>
  </cols>
  <sheetData>
    <row r="10" spans="2:25" ht="25.8" x14ac:dyDescent="0.3">
      <c r="B10" s="5"/>
      <c r="C10" s="6"/>
      <c r="D10" s="8"/>
      <c r="E10" s="8"/>
      <c r="F10" s="5"/>
    </row>
    <row r="11" spans="2:25" ht="25.8" x14ac:dyDescent="0.3">
      <c r="B11" s="5"/>
      <c r="C11" s="6"/>
      <c r="D11" s="8"/>
      <c r="E11" s="8"/>
      <c r="F11" s="5"/>
      <c r="G11" s="5"/>
    </row>
    <row r="12" spans="2:25" ht="38.25" customHeight="1" thickBot="1" x14ac:dyDescent="0.35">
      <c r="B12" s="5"/>
      <c r="C12" s="6"/>
      <c r="D12" s="8"/>
      <c r="E12" s="8"/>
      <c r="F12" s="5"/>
      <c r="G12" s="5"/>
    </row>
    <row r="13" spans="2:25" ht="26.4" thickBot="1" x14ac:dyDescent="0.55000000000000004">
      <c r="B13" s="42">
        <v>5.35</v>
      </c>
      <c r="C13" s="43">
        <v>4.75</v>
      </c>
      <c r="D13" s="43">
        <v>4.3</v>
      </c>
      <c r="E13" s="43">
        <v>5.47</v>
      </c>
      <c r="F13" s="43">
        <v>4.8499999999999996</v>
      </c>
      <c r="G13" s="43">
        <v>6.62</v>
      </c>
      <c r="H13" s="43">
        <v>3.54</v>
      </c>
      <c r="I13" s="43">
        <v>4.87</v>
      </c>
      <c r="J13" s="43">
        <v>6.26</v>
      </c>
      <c r="K13" s="43">
        <v>5.48</v>
      </c>
      <c r="L13" s="43">
        <v>7.27</v>
      </c>
      <c r="M13" s="43">
        <v>8.4499999999999993</v>
      </c>
      <c r="N13" s="43">
        <v>6.05</v>
      </c>
      <c r="O13" s="43">
        <v>4.76</v>
      </c>
      <c r="P13" s="43">
        <v>5.91</v>
      </c>
      <c r="R13" s="42">
        <v>5.35</v>
      </c>
      <c r="T13" s="42">
        <v>3.54</v>
      </c>
      <c r="V13" s="44">
        <v>3.54</v>
      </c>
      <c r="X13" s="45">
        <v>3</v>
      </c>
      <c r="Y13" s="46">
        <v>5</v>
      </c>
    </row>
    <row r="14" spans="2:25" ht="26.4" thickBot="1" x14ac:dyDescent="0.55000000000000004">
      <c r="C14" s="5"/>
      <c r="D14" s="8"/>
      <c r="E14" s="8"/>
      <c r="F14" s="5"/>
      <c r="G14" s="5"/>
      <c r="R14" s="42">
        <v>4.75</v>
      </c>
      <c r="T14" s="42">
        <v>4.3</v>
      </c>
      <c r="V14" s="44">
        <v>4.3</v>
      </c>
      <c r="X14" s="45">
        <v>4</v>
      </c>
      <c r="Y14" s="46" t="s">
        <v>28</v>
      </c>
    </row>
    <row r="15" spans="2:25" ht="26.4" thickBot="1" x14ac:dyDescent="0.55000000000000004">
      <c r="C15" s="5"/>
      <c r="D15" s="8"/>
      <c r="E15" s="8"/>
      <c r="F15" s="5"/>
      <c r="G15" s="5"/>
      <c r="R15" s="42">
        <v>4.3</v>
      </c>
      <c r="T15" s="42">
        <v>4.75</v>
      </c>
      <c r="V15" s="44">
        <v>4.75</v>
      </c>
      <c r="X15" s="45">
        <v>5</v>
      </c>
      <c r="Y15" s="46" t="s">
        <v>29</v>
      </c>
    </row>
    <row r="16" spans="2:25" ht="26.4" thickBot="1" x14ac:dyDescent="0.55000000000000004">
      <c r="C16" s="5"/>
      <c r="D16" s="8"/>
      <c r="E16" s="8"/>
      <c r="F16" s="5"/>
      <c r="G16" s="5"/>
      <c r="R16" s="42">
        <v>5.47</v>
      </c>
      <c r="T16" s="42">
        <v>4.76</v>
      </c>
      <c r="V16" s="44">
        <v>4.76</v>
      </c>
      <c r="X16" s="45">
        <v>6</v>
      </c>
      <c r="Y16" s="46" t="s">
        <v>30</v>
      </c>
    </row>
    <row r="17" spans="3:25" ht="26.4" thickBot="1" x14ac:dyDescent="0.55000000000000004">
      <c r="C17" s="5"/>
      <c r="D17" s="8"/>
      <c r="E17" s="8"/>
      <c r="F17" s="5"/>
      <c r="G17" s="5"/>
      <c r="R17" s="42">
        <v>4.8499999999999996</v>
      </c>
      <c r="T17" s="42">
        <v>4.8499999999999996</v>
      </c>
      <c r="V17" s="44">
        <v>4.8499999999999996</v>
      </c>
      <c r="X17" s="45">
        <v>7</v>
      </c>
      <c r="Y17" s="46">
        <v>3</v>
      </c>
    </row>
    <row r="18" spans="3:25" ht="26.4" thickBot="1" x14ac:dyDescent="0.55000000000000004">
      <c r="C18" s="5"/>
      <c r="D18" s="8"/>
      <c r="E18" s="8"/>
      <c r="F18" s="5"/>
      <c r="G18" s="5"/>
      <c r="R18" s="42">
        <v>6.62</v>
      </c>
      <c r="T18" s="42">
        <v>4.87</v>
      </c>
      <c r="V18" s="44">
        <v>4.87</v>
      </c>
      <c r="X18" s="45">
        <v>8</v>
      </c>
      <c r="Y18" s="46">
        <v>5</v>
      </c>
    </row>
    <row r="19" spans="3:25" ht="26.4" thickBot="1" x14ac:dyDescent="0.55000000000000004">
      <c r="C19" s="5"/>
      <c r="D19" s="8"/>
      <c r="E19" s="8"/>
      <c r="F19" s="5"/>
      <c r="G19" s="5"/>
      <c r="R19" s="42">
        <v>3.54</v>
      </c>
      <c r="T19" s="42">
        <v>5.35</v>
      </c>
      <c r="V19" s="44">
        <v>5.35</v>
      </c>
    </row>
    <row r="20" spans="3:25" ht="26.4" thickBot="1" x14ac:dyDescent="0.55000000000000004">
      <c r="C20" s="5"/>
      <c r="D20" s="8"/>
      <c r="E20" s="8"/>
      <c r="F20" s="5"/>
      <c r="G20" s="5"/>
      <c r="R20" s="42">
        <v>4.87</v>
      </c>
      <c r="T20" s="42">
        <v>5.47</v>
      </c>
      <c r="V20" s="44">
        <v>5.47</v>
      </c>
    </row>
    <row r="21" spans="3:25" ht="26.4" thickBot="1" x14ac:dyDescent="0.55000000000000004">
      <c r="R21" s="42">
        <v>6.26</v>
      </c>
      <c r="T21" s="42">
        <v>5.48</v>
      </c>
      <c r="V21" s="44">
        <v>5.48</v>
      </c>
    </row>
    <row r="22" spans="3:25" ht="26.4" thickBot="1" x14ac:dyDescent="0.55000000000000004">
      <c r="R22" s="42">
        <v>5.48</v>
      </c>
      <c r="T22" s="42">
        <v>5.91</v>
      </c>
      <c r="V22" s="44">
        <v>5.91</v>
      </c>
    </row>
    <row r="23" spans="3:25" ht="26.4" thickBot="1" x14ac:dyDescent="0.55000000000000004">
      <c r="R23" s="42">
        <v>7.27</v>
      </c>
      <c r="T23" s="42">
        <v>6.05</v>
      </c>
      <c r="V23" s="44">
        <v>6.05</v>
      </c>
    </row>
    <row r="24" spans="3:25" ht="26.4" thickBot="1" x14ac:dyDescent="0.55000000000000004">
      <c r="R24" s="42">
        <v>8.4499999999999993</v>
      </c>
      <c r="T24" s="42">
        <v>6.26</v>
      </c>
      <c r="V24" s="44">
        <v>6.26</v>
      </c>
    </row>
    <row r="25" spans="3:25" ht="26.4" thickBot="1" x14ac:dyDescent="0.55000000000000004">
      <c r="R25" s="42">
        <v>6.05</v>
      </c>
      <c r="T25" s="42">
        <v>6.62</v>
      </c>
      <c r="V25" s="44">
        <v>6.62</v>
      </c>
    </row>
    <row r="26" spans="3:25" ht="26.4" thickBot="1" x14ac:dyDescent="0.55000000000000004">
      <c r="R26" s="42">
        <v>4.76</v>
      </c>
      <c r="T26" s="42">
        <v>7.27</v>
      </c>
      <c r="V26" s="44">
        <v>7.27</v>
      </c>
    </row>
    <row r="27" spans="3:25" ht="26.4" thickBot="1" x14ac:dyDescent="0.55000000000000004">
      <c r="R27" s="42">
        <v>5.91</v>
      </c>
      <c r="T27" s="42">
        <v>8.4499999999999993</v>
      </c>
      <c r="V27" s="44">
        <v>8.4499999999999993</v>
      </c>
    </row>
  </sheetData>
  <sortState xmlns:xlrd2="http://schemas.microsoft.com/office/spreadsheetml/2017/richdata2" ref="T13:T27">
    <sortCondition ref="T13"/>
  </sortState>
  <pageMargins left="0.7" right="0.7" top="0.75" bottom="0.75" header="0.3" footer="0.3"/>
  <pageSetup scale="53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C13:P52"/>
  <sheetViews>
    <sheetView zoomScale="70" zoomScaleNormal="70" zoomScalePageLayoutView="70" workbookViewId="0"/>
  </sheetViews>
  <sheetFormatPr defaultColWidth="8.88671875" defaultRowHeight="14.4" x14ac:dyDescent="0.3"/>
  <cols>
    <col min="1" max="3" width="8.88671875" style="1"/>
    <col min="4" max="4" width="23.88671875" style="1" customWidth="1"/>
    <col min="5" max="5" width="24.109375" style="1" customWidth="1"/>
    <col min="6" max="6" width="20.109375" style="1" customWidth="1"/>
    <col min="7" max="7" width="13.44140625" style="1" customWidth="1"/>
    <col min="8" max="8" width="8.88671875" style="1" customWidth="1"/>
    <col min="9" max="9" width="15.5546875" style="1" customWidth="1"/>
    <col min="10" max="16384" width="8.88671875" style="1"/>
  </cols>
  <sheetData>
    <row r="13" spans="3:9" x14ac:dyDescent="0.3">
      <c r="C13" s="5"/>
      <c r="D13" s="5"/>
      <c r="E13" s="5"/>
      <c r="F13" s="5"/>
      <c r="G13" s="5"/>
      <c r="H13" s="5"/>
      <c r="I13" s="5"/>
    </row>
    <row r="14" spans="3:9" ht="15" thickBot="1" x14ac:dyDescent="0.35">
      <c r="C14" s="5"/>
      <c r="D14" s="5"/>
      <c r="E14" s="5"/>
      <c r="F14" s="5"/>
      <c r="G14" s="5"/>
      <c r="H14" s="5"/>
      <c r="I14" s="5"/>
    </row>
    <row r="15" spans="3:9" ht="26.4" thickBot="1" x14ac:dyDescent="0.35">
      <c r="E15" s="39" t="s">
        <v>11</v>
      </c>
      <c r="F15" s="13">
        <v>34</v>
      </c>
      <c r="G15" s="81">
        <v>34</v>
      </c>
      <c r="H15" s="83">
        <v>34</v>
      </c>
      <c r="I15" s="83">
        <f>H15/$H$19</f>
        <v>0.34</v>
      </c>
    </row>
    <row r="16" spans="3:9" ht="32.25" customHeight="1" thickBot="1" x14ac:dyDescent="0.35">
      <c r="E16" s="14" t="s">
        <v>10</v>
      </c>
      <c r="F16" s="15">
        <v>33</v>
      </c>
      <c r="G16" s="82">
        <v>33</v>
      </c>
      <c r="H16" s="84">
        <f>H15+G16</f>
        <v>67</v>
      </c>
      <c r="I16" s="83">
        <f t="shared" ref="I16:I19" si="0">H16/$H$19</f>
        <v>0.67</v>
      </c>
    </row>
    <row r="17" spans="3:16" ht="30.75" customHeight="1" thickBot="1" x14ac:dyDescent="0.35">
      <c r="E17" s="14" t="s">
        <v>9</v>
      </c>
      <c r="F17" s="15">
        <v>23</v>
      </c>
      <c r="G17" s="82">
        <v>23</v>
      </c>
      <c r="H17" s="84">
        <f>H16+G17</f>
        <v>90</v>
      </c>
      <c r="I17" s="83">
        <f t="shared" si="0"/>
        <v>0.9</v>
      </c>
    </row>
    <row r="18" spans="3:16" ht="30" customHeight="1" thickBot="1" x14ac:dyDescent="0.35">
      <c r="E18" s="14" t="s">
        <v>12</v>
      </c>
      <c r="F18" s="15">
        <v>6</v>
      </c>
      <c r="G18" s="82">
        <v>6</v>
      </c>
      <c r="H18" s="84">
        <f>H17+G18</f>
        <v>96</v>
      </c>
      <c r="I18" s="83">
        <f t="shared" si="0"/>
        <v>0.96</v>
      </c>
      <c r="L18" s="5"/>
      <c r="M18" s="6"/>
      <c r="N18" s="7"/>
      <c r="O18" s="7"/>
      <c r="P18" s="5"/>
    </row>
    <row r="19" spans="3:16" ht="25.5" customHeight="1" thickBot="1" x14ac:dyDescent="0.35">
      <c r="E19" s="14" t="s">
        <v>13</v>
      </c>
      <c r="F19" s="15">
        <v>4</v>
      </c>
      <c r="G19" s="82">
        <v>4</v>
      </c>
      <c r="H19" s="84">
        <f>H18+G19</f>
        <v>100</v>
      </c>
      <c r="I19" s="83">
        <f t="shared" si="0"/>
        <v>1</v>
      </c>
      <c r="L19" s="5"/>
      <c r="M19" s="7"/>
      <c r="N19" s="8"/>
      <c r="O19" s="8"/>
      <c r="P19" s="5"/>
    </row>
    <row r="20" spans="3:16" ht="31.5" customHeight="1" thickBot="1" x14ac:dyDescent="0.35">
      <c r="E20" s="34" t="s">
        <v>7</v>
      </c>
      <c r="F20" s="40" t="s">
        <v>8</v>
      </c>
      <c r="G20" s="41"/>
      <c r="H20" s="41"/>
      <c r="I20" s="41"/>
      <c r="L20" s="5"/>
      <c r="M20" s="7"/>
      <c r="N20" s="8"/>
      <c r="O20" s="8"/>
      <c r="P20" s="5"/>
    </row>
    <row r="21" spans="3:16" ht="26.4" thickBot="1" x14ac:dyDescent="0.35">
      <c r="E21" s="30" t="s">
        <v>6</v>
      </c>
      <c r="F21" s="31">
        <v>1</v>
      </c>
      <c r="G21" s="5"/>
      <c r="H21" s="5"/>
      <c r="I21" s="5"/>
      <c r="L21" s="5"/>
      <c r="M21" s="5"/>
      <c r="N21" s="5"/>
      <c r="O21" s="5"/>
      <c r="P21" s="5"/>
    </row>
    <row r="22" spans="3:16" x14ac:dyDescent="0.3">
      <c r="C22" s="5"/>
      <c r="D22" s="5"/>
      <c r="E22" s="5"/>
      <c r="F22" s="5"/>
      <c r="G22" s="5"/>
      <c r="H22" s="5"/>
      <c r="I22" s="5"/>
      <c r="L22" s="5"/>
      <c r="M22" s="5"/>
      <c r="N22" s="5"/>
      <c r="O22" s="5"/>
      <c r="P22" s="5"/>
    </row>
    <row r="23" spans="3:16" x14ac:dyDescent="0.3">
      <c r="C23" s="5"/>
      <c r="D23" s="5"/>
      <c r="E23" s="5"/>
      <c r="F23" s="5"/>
      <c r="G23" s="5"/>
      <c r="H23" s="5"/>
      <c r="I23" s="5"/>
    </row>
    <row r="24" spans="3:16" x14ac:dyDescent="0.3">
      <c r="C24" s="5"/>
      <c r="D24" s="5"/>
      <c r="E24" s="5"/>
      <c r="F24" s="5"/>
      <c r="G24" s="5"/>
      <c r="H24" s="5"/>
      <c r="I24" s="5"/>
    </row>
    <row r="43" spans="4:7" ht="25.8" x14ac:dyDescent="0.3">
      <c r="D43" s="5"/>
      <c r="E43" s="8"/>
      <c r="F43" s="8"/>
      <c r="G43" s="5"/>
    </row>
    <row r="44" spans="4:7" ht="25.8" x14ac:dyDescent="0.3">
      <c r="D44" s="5"/>
      <c r="E44" s="8"/>
      <c r="F44" s="8"/>
      <c r="G44" s="5"/>
    </row>
    <row r="45" spans="4:7" ht="25.8" x14ac:dyDescent="0.3">
      <c r="D45" s="5"/>
      <c r="E45" s="8"/>
      <c r="F45" s="8"/>
      <c r="G45" s="5"/>
    </row>
    <row r="46" spans="4:7" ht="25.8" x14ac:dyDescent="0.3">
      <c r="D46" s="5"/>
      <c r="E46" s="8"/>
      <c r="F46" s="8"/>
      <c r="G46" s="5"/>
    </row>
    <row r="47" spans="4:7" ht="25.8" x14ac:dyDescent="0.3">
      <c r="D47" s="5"/>
      <c r="E47" s="8"/>
      <c r="F47" s="8"/>
      <c r="G47" s="5"/>
    </row>
    <row r="48" spans="4:7" ht="25.8" x14ac:dyDescent="0.3">
      <c r="D48" s="5"/>
      <c r="E48" s="8"/>
      <c r="F48" s="8"/>
      <c r="G48" s="5"/>
    </row>
    <row r="49" spans="4:7" ht="25.8" x14ac:dyDescent="0.3">
      <c r="D49" s="5"/>
      <c r="E49" s="8"/>
      <c r="F49" s="8"/>
      <c r="G49" s="5"/>
    </row>
    <row r="50" spans="4:7" ht="25.8" x14ac:dyDescent="0.3">
      <c r="D50" s="5"/>
      <c r="E50" s="8"/>
      <c r="F50" s="8"/>
      <c r="G50" s="5"/>
    </row>
    <row r="51" spans="4:7" x14ac:dyDescent="0.3">
      <c r="D51" s="5"/>
      <c r="E51" s="5"/>
      <c r="F51" s="5"/>
      <c r="G51" s="5"/>
    </row>
    <row r="52" spans="4:7" x14ac:dyDescent="0.3">
      <c r="D52" s="5"/>
      <c r="E52" s="5"/>
      <c r="F52" s="5"/>
      <c r="G52" s="5"/>
    </row>
  </sheetData>
  <sortState xmlns:xlrd2="http://schemas.microsoft.com/office/spreadsheetml/2017/richdata2" ref="E15:H21">
    <sortCondition descending="1" ref="H16"/>
  </sortState>
  <pageMargins left="0.7" right="0.7" top="0.75" bottom="0.75" header="0.3" footer="0.3"/>
  <pageSetup scale="5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14:V31"/>
  <sheetViews>
    <sheetView zoomScale="70" zoomScaleNormal="70" zoomScalePageLayoutView="70" workbookViewId="0"/>
  </sheetViews>
  <sheetFormatPr defaultColWidth="8.88671875" defaultRowHeight="14.4" x14ac:dyDescent="0.3"/>
  <cols>
    <col min="1" max="1" width="8.88671875" style="1"/>
    <col min="2" max="2" width="15.33203125" style="1" customWidth="1"/>
    <col min="3" max="3" width="14.6640625" style="1" customWidth="1"/>
    <col min="4" max="4" width="15.109375" style="1" customWidth="1"/>
    <col min="5" max="5" width="19.88671875" style="1" customWidth="1"/>
    <col min="6" max="16384" width="8.88671875" style="1"/>
  </cols>
  <sheetData>
    <row r="14" spans="2:14" ht="15" thickBot="1" x14ac:dyDescent="0.35">
      <c r="J14" s="5"/>
      <c r="K14" s="5"/>
      <c r="L14" s="5"/>
      <c r="M14" s="5"/>
      <c r="N14" s="5"/>
    </row>
    <row r="15" spans="2:14" ht="114" customHeight="1" thickBot="1" x14ac:dyDescent="0.35">
      <c r="B15" s="32" t="s">
        <v>0</v>
      </c>
      <c r="C15" s="33" t="s">
        <v>1</v>
      </c>
      <c r="D15" s="33" t="s">
        <v>2</v>
      </c>
      <c r="J15" s="5"/>
      <c r="K15" s="5"/>
      <c r="L15" s="5"/>
      <c r="M15" s="5"/>
      <c r="N15" s="5"/>
    </row>
    <row r="16" spans="2:14" ht="39.75" customHeight="1" thickBot="1" x14ac:dyDescent="0.35">
      <c r="B16" s="100" t="s">
        <v>3</v>
      </c>
      <c r="C16" s="101">
        <v>58</v>
      </c>
      <c r="D16" s="28">
        <v>47.93</v>
      </c>
      <c r="J16" s="5"/>
      <c r="K16" s="6"/>
      <c r="L16" s="7"/>
      <c r="M16" s="7"/>
      <c r="N16" s="5"/>
    </row>
    <row r="17" spans="2:22" ht="37.5" customHeight="1" thickBot="1" x14ac:dyDescent="0.35">
      <c r="B17" s="100" t="s">
        <v>4</v>
      </c>
      <c r="C17" s="101">
        <v>46</v>
      </c>
      <c r="D17" s="28">
        <v>38.020000000000003</v>
      </c>
      <c r="J17" s="5"/>
      <c r="K17" s="7"/>
      <c r="L17" s="8"/>
      <c r="M17" s="8"/>
      <c r="N17" s="5"/>
      <c r="T17" s="2"/>
      <c r="U17" s="3"/>
      <c r="V17" s="3"/>
    </row>
    <row r="18" spans="2:22" ht="28.5" customHeight="1" thickBot="1" x14ac:dyDescent="0.35">
      <c r="B18" s="100" t="s">
        <v>5</v>
      </c>
      <c r="C18" s="101">
        <v>17</v>
      </c>
      <c r="D18" s="28">
        <v>14.05</v>
      </c>
      <c r="E18" s="5"/>
      <c r="F18" s="5"/>
      <c r="J18" s="5"/>
      <c r="K18" s="7"/>
      <c r="L18" s="8"/>
      <c r="M18" s="8"/>
      <c r="N18" s="5"/>
      <c r="T18" s="3"/>
      <c r="U18" s="4"/>
      <c r="V18" s="4"/>
    </row>
    <row r="19" spans="2:22" ht="31.5" customHeight="1" thickBot="1" x14ac:dyDescent="0.35">
      <c r="B19" s="25" t="s">
        <v>6</v>
      </c>
      <c r="C19" s="28">
        <v>121</v>
      </c>
      <c r="D19" s="29">
        <v>100</v>
      </c>
      <c r="E19" s="10"/>
      <c r="F19" s="5"/>
    </row>
    <row r="20" spans="2:22" ht="25.8" x14ac:dyDescent="0.3">
      <c r="C20" s="5"/>
      <c r="D20" s="10"/>
      <c r="E20" s="9"/>
      <c r="F20" s="5"/>
    </row>
    <row r="21" spans="2:22" ht="25.8" x14ac:dyDescent="0.3">
      <c r="C21" s="5"/>
      <c r="D21" s="10"/>
      <c r="E21" s="9"/>
      <c r="F21" s="5"/>
    </row>
    <row r="22" spans="2:22" ht="25.8" x14ac:dyDescent="0.3">
      <c r="C22" s="5"/>
      <c r="D22" s="10"/>
      <c r="E22" s="9"/>
      <c r="F22" s="5"/>
    </row>
    <row r="23" spans="2:22" ht="25.8" x14ac:dyDescent="0.3">
      <c r="C23" s="5"/>
      <c r="D23" s="8"/>
      <c r="E23" s="8"/>
      <c r="F23" s="5"/>
    </row>
    <row r="24" spans="2:22" ht="25.8" x14ac:dyDescent="0.3">
      <c r="C24" s="5"/>
      <c r="D24" s="8"/>
      <c r="E24" s="8"/>
      <c r="F24" s="5"/>
    </row>
    <row r="25" spans="2:22" ht="25.8" x14ac:dyDescent="0.3">
      <c r="C25" s="5"/>
      <c r="D25" s="8"/>
      <c r="E25" s="8"/>
      <c r="F25" s="5"/>
    </row>
    <row r="26" spans="2:22" ht="25.8" x14ac:dyDescent="0.3">
      <c r="C26" s="5"/>
      <c r="D26" s="8"/>
      <c r="E26" s="8"/>
      <c r="F26" s="5"/>
    </row>
    <row r="27" spans="2:22" ht="25.8" x14ac:dyDescent="0.3">
      <c r="C27" s="5"/>
      <c r="D27" s="8"/>
      <c r="E27" s="8"/>
      <c r="F27" s="5"/>
    </row>
    <row r="28" spans="2:22" ht="25.8" x14ac:dyDescent="0.3">
      <c r="C28" s="5"/>
      <c r="D28" s="8"/>
      <c r="E28" s="8"/>
      <c r="F28" s="5"/>
    </row>
    <row r="29" spans="2:22" ht="25.8" x14ac:dyDescent="0.3">
      <c r="C29" s="5"/>
      <c r="D29" s="8"/>
      <c r="E29" s="8"/>
      <c r="F29" s="5"/>
    </row>
    <row r="30" spans="2:22" x14ac:dyDescent="0.3">
      <c r="C30" s="5"/>
      <c r="D30" s="5"/>
      <c r="E30" s="5"/>
      <c r="F30" s="5"/>
    </row>
    <row r="31" spans="2:22" x14ac:dyDescent="0.3">
      <c r="C31" s="5"/>
      <c r="D31" s="5"/>
      <c r="E31" s="5"/>
      <c r="F31" s="5"/>
    </row>
  </sheetData>
  <pageMargins left="0.7" right="0.7" top="0.75" bottom="0.75" header="0.3" footer="0.3"/>
  <pageSetup scale="54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E18:G23"/>
  <sheetViews>
    <sheetView zoomScale="70" zoomScaleNormal="70" zoomScalePageLayoutView="70" workbookViewId="0"/>
  </sheetViews>
  <sheetFormatPr defaultColWidth="8.88671875" defaultRowHeight="14.4" x14ac:dyDescent="0.3"/>
  <cols>
    <col min="1" max="4" width="8.88671875" style="1"/>
    <col min="5" max="5" width="14.88671875" style="1" customWidth="1"/>
    <col min="6" max="6" width="14.6640625" style="1" customWidth="1"/>
    <col min="7" max="7" width="20.44140625" style="1" customWidth="1"/>
    <col min="8" max="16384" width="8.88671875" style="1"/>
  </cols>
  <sheetData>
    <row r="18" spans="5:7" ht="15" thickBot="1" x14ac:dyDescent="0.35"/>
    <row r="19" spans="5:7" ht="85.5" customHeight="1" thickBot="1" x14ac:dyDescent="0.35">
      <c r="E19" s="32" t="s">
        <v>0</v>
      </c>
      <c r="F19" s="33" t="s">
        <v>1</v>
      </c>
      <c r="G19" s="33" t="s">
        <v>2</v>
      </c>
    </row>
    <row r="20" spans="5:7" ht="32.25" customHeight="1" thickBot="1" x14ac:dyDescent="0.35">
      <c r="E20" s="99" t="s">
        <v>3</v>
      </c>
      <c r="F20" s="82">
        <v>58</v>
      </c>
      <c r="G20" s="15">
        <v>47.93</v>
      </c>
    </row>
    <row r="21" spans="5:7" ht="28.5" customHeight="1" thickBot="1" x14ac:dyDescent="0.35">
      <c r="E21" s="99" t="s">
        <v>4</v>
      </c>
      <c r="F21" s="82">
        <v>46</v>
      </c>
      <c r="G21" s="15">
        <v>38.020000000000003</v>
      </c>
    </row>
    <row r="22" spans="5:7" ht="26.4" thickBot="1" x14ac:dyDescent="0.35">
      <c r="E22" s="99" t="s">
        <v>5</v>
      </c>
      <c r="F22" s="82">
        <v>17</v>
      </c>
      <c r="G22" s="15">
        <v>14.05</v>
      </c>
    </row>
    <row r="23" spans="5:7" ht="27.75" customHeight="1" thickBot="1" x14ac:dyDescent="0.35">
      <c r="E23" s="30" t="s">
        <v>6</v>
      </c>
      <c r="F23" s="38">
        <v>121</v>
      </c>
      <c r="G23" s="38">
        <v>100</v>
      </c>
    </row>
  </sheetData>
  <pageMargins left="0.7" right="0.7" top="0.75" bottom="0.75" header="0.3" footer="0.3"/>
  <pageSetup scale="53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3:AE40"/>
  <sheetViews>
    <sheetView showRowColHeaders="0" zoomScale="70" zoomScaleNormal="70" zoomScalePageLayoutView="70" workbookViewId="0"/>
  </sheetViews>
  <sheetFormatPr defaultColWidth="8.88671875" defaultRowHeight="14.4" x14ac:dyDescent="0.3"/>
  <cols>
    <col min="1" max="16384" width="8.88671875" style="1"/>
  </cols>
  <sheetData>
    <row r="13" spans="3:31" x14ac:dyDescent="0.3"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</row>
    <row r="14" spans="3:31" x14ac:dyDescent="0.3">
      <c r="C14" s="96"/>
      <c r="D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</row>
    <row r="15" spans="3:31" x14ac:dyDescent="0.3">
      <c r="C15" s="96"/>
      <c r="D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</row>
    <row r="16" spans="3:31" x14ac:dyDescent="0.3">
      <c r="C16" s="96"/>
      <c r="D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</row>
    <row r="17" spans="3:31" x14ac:dyDescent="0.3">
      <c r="C17" s="96"/>
      <c r="D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</row>
    <row r="18" spans="3:31" x14ac:dyDescent="0.3">
      <c r="C18" s="96"/>
      <c r="D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</row>
    <row r="19" spans="3:31" x14ac:dyDescent="0.3">
      <c r="C19" s="96"/>
      <c r="D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</row>
    <row r="20" spans="3:31" x14ac:dyDescent="0.3">
      <c r="C20" s="96"/>
      <c r="D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</row>
    <row r="21" spans="3:31" x14ac:dyDescent="0.3">
      <c r="C21" s="96"/>
      <c r="D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</row>
    <row r="22" spans="3:31" x14ac:dyDescent="0.3">
      <c r="C22" s="96"/>
      <c r="D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</row>
    <row r="23" spans="3:31" x14ac:dyDescent="0.3">
      <c r="C23" s="96"/>
      <c r="D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</row>
    <row r="24" spans="3:31" x14ac:dyDescent="0.3">
      <c r="C24" s="96"/>
      <c r="D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</row>
    <row r="25" spans="3:31" x14ac:dyDescent="0.3">
      <c r="C25" s="96"/>
      <c r="D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</row>
    <row r="26" spans="3:31" x14ac:dyDescent="0.3">
      <c r="C26" s="96"/>
      <c r="D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</row>
    <row r="27" spans="3:31" x14ac:dyDescent="0.3">
      <c r="C27" s="96"/>
      <c r="D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3:31" x14ac:dyDescent="0.3">
      <c r="C28" s="96"/>
      <c r="D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</row>
    <row r="29" spans="3:31" x14ac:dyDescent="0.3">
      <c r="C29" s="96"/>
      <c r="D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</row>
    <row r="30" spans="3:31" x14ac:dyDescent="0.3">
      <c r="C30" s="96"/>
      <c r="D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</row>
    <row r="31" spans="3:31" x14ac:dyDescent="0.3">
      <c r="C31" s="96"/>
      <c r="D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</row>
    <row r="32" spans="3:31" x14ac:dyDescent="0.3">
      <c r="C32" s="96"/>
      <c r="D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</row>
    <row r="33" spans="3:31" x14ac:dyDescent="0.3">
      <c r="C33" s="96"/>
      <c r="D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</row>
    <row r="34" spans="3:31" x14ac:dyDescent="0.3">
      <c r="C34" s="96"/>
      <c r="D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</row>
    <row r="35" spans="3:31" x14ac:dyDescent="0.3">
      <c r="C35" s="96"/>
      <c r="D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</row>
    <row r="36" spans="3:31" x14ac:dyDescent="0.3">
      <c r="C36" s="96"/>
      <c r="D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</row>
    <row r="37" spans="3:31" x14ac:dyDescent="0.3">
      <c r="C37" s="96"/>
      <c r="D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</row>
    <row r="38" spans="3:31" x14ac:dyDescent="0.3">
      <c r="C38" s="96"/>
      <c r="D38" s="96"/>
      <c r="Y38" s="96"/>
      <c r="Z38" s="96"/>
      <c r="AA38" s="96"/>
      <c r="AB38" s="96"/>
      <c r="AC38" s="96"/>
      <c r="AD38" s="96"/>
      <c r="AE38" s="96"/>
    </row>
    <row r="39" spans="3:31" x14ac:dyDescent="0.3">
      <c r="C39" s="96"/>
      <c r="D39" s="96"/>
      <c r="Y39" s="96"/>
      <c r="Z39" s="96"/>
      <c r="AA39" s="96"/>
      <c r="AB39" s="96"/>
      <c r="AC39" s="96"/>
      <c r="AD39" s="96"/>
      <c r="AE39" s="96"/>
    </row>
    <row r="40" spans="3:31" x14ac:dyDescent="0.3">
      <c r="C40" s="96"/>
      <c r="D40" s="96"/>
      <c r="Y40" s="96"/>
      <c r="Z40" s="96"/>
      <c r="AA40" s="96"/>
      <c r="AB40" s="96"/>
      <c r="AC40" s="96"/>
      <c r="AD40" s="96"/>
      <c r="AE40" s="96"/>
    </row>
  </sheetData>
  <sheetProtection algorithmName="SHA-512" hashValue="qCguF8XQ0RngQvcet6zbhglY583z9DsWAruRors//jdibEKVBUvGNmGTEfTClmxu8rnnQiHNkvOJURc1/t7pGA==" saltValue="1rj4LdcR3sVf7Na6455Rtg==" spinCount="100000" sheet="1" objects="1" scenarios="1"/>
  <pageMargins left="0.7" right="0.7" top="0.75" bottom="0.75" header="0.3" footer="0.3"/>
  <pageSetup scale="49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14:W36"/>
  <sheetViews>
    <sheetView zoomScale="70" zoomScaleNormal="70" zoomScalePageLayoutView="70" workbookViewId="0">
      <selection activeCell="N29" sqref="N29"/>
    </sheetView>
  </sheetViews>
  <sheetFormatPr defaultColWidth="8.88671875" defaultRowHeight="14.4" x14ac:dyDescent="0.3"/>
  <cols>
    <col min="1" max="3" width="8.88671875" style="1"/>
    <col min="4" max="4" width="21.44140625" style="1" customWidth="1"/>
    <col min="5" max="5" width="19.88671875" style="1" customWidth="1"/>
    <col min="6" max="6" width="20.44140625" style="1" customWidth="1"/>
    <col min="7" max="12" width="8.88671875" style="1"/>
    <col min="13" max="13" width="13.109375" style="1" customWidth="1"/>
    <col min="14" max="14" width="17.88671875" style="1" customWidth="1"/>
    <col min="15" max="16" width="8.88671875" style="1"/>
    <col min="17" max="17" width="22" style="1" customWidth="1"/>
    <col min="18" max="16384" width="8.88671875" style="1"/>
  </cols>
  <sheetData>
    <row r="14" spans="10:11" x14ac:dyDescent="0.3">
      <c r="J14" s="5"/>
      <c r="K14" s="5"/>
    </row>
    <row r="15" spans="10:11" x14ac:dyDescent="0.3">
      <c r="J15" s="5"/>
      <c r="K15" s="5"/>
    </row>
    <row r="16" spans="10:11" ht="47.25" customHeight="1" x14ac:dyDescent="0.3">
      <c r="J16" s="5"/>
      <c r="K16" s="6"/>
    </row>
    <row r="17" spans="3:23" ht="51" customHeight="1" x14ac:dyDescent="0.3">
      <c r="J17" s="5"/>
      <c r="K17" s="7"/>
      <c r="T17" s="2"/>
      <c r="U17" s="3"/>
      <c r="V17" s="3"/>
    </row>
    <row r="18" spans="3:23" ht="28.5" customHeight="1" x14ac:dyDescent="0.3">
      <c r="C18" s="5"/>
      <c r="J18" s="5"/>
      <c r="K18" s="7"/>
      <c r="T18" s="3"/>
      <c r="U18" s="111">
        <f>SQRT(24)</f>
        <v>4.8989794855663558</v>
      </c>
      <c r="V18" s="111"/>
      <c r="W18" s="111"/>
    </row>
    <row r="19" spans="3:23" x14ac:dyDescent="0.3">
      <c r="C19" s="5"/>
    </row>
    <row r="20" spans="3:23" x14ac:dyDescent="0.3">
      <c r="C20" s="5"/>
    </row>
    <row r="21" spans="3:23" x14ac:dyDescent="0.3">
      <c r="C21" s="5"/>
    </row>
    <row r="22" spans="3:23" x14ac:dyDescent="0.3">
      <c r="C22" s="5"/>
    </row>
    <row r="23" spans="3:23" x14ac:dyDescent="0.3">
      <c r="C23" s="5"/>
    </row>
    <row r="24" spans="3:23" ht="36.6" customHeight="1" x14ac:dyDescent="0.3">
      <c r="C24" s="5"/>
      <c r="M24" s="111">
        <f>FACT(0)</f>
        <v>1</v>
      </c>
      <c r="N24" s="111"/>
      <c r="O24" s="111"/>
    </row>
    <row r="25" spans="3:23" x14ac:dyDescent="0.3">
      <c r="C25" s="5"/>
    </row>
    <row r="26" spans="3:23" x14ac:dyDescent="0.3">
      <c r="C26" s="5"/>
    </row>
    <row r="27" spans="3:23" x14ac:dyDescent="0.3">
      <c r="C27" s="5"/>
    </row>
    <row r="28" spans="3:23" x14ac:dyDescent="0.3">
      <c r="C28" s="5"/>
    </row>
    <row r="29" spans="3:23" x14ac:dyDescent="0.3">
      <c r="C29" s="5"/>
    </row>
    <row r="30" spans="3:23" x14ac:dyDescent="0.3">
      <c r="C30" s="5"/>
    </row>
    <row r="31" spans="3:23" x14ac:dyDescent="0.3">
      <c r="C31" s="5"/>
    </row>
    <row r="33" ht="53.25" customHeight="1" x14ac:dyDescent="0.3"/>
    <row r="35" ht="15" customHeight="1" x14ac:dyDescent="0.3"/>
    <row r="36" ht="15" customHeight="1" x14ac:dyDescent="0.3"/>
  </sheetData>
  <mergeCells count="2">
    <mergeCell ref="U18:W18"/>
    <mergeCell ref="M24:O24"/>
  </mergeCells>
  <pageMargins left="0.7" right="0.7" top="0.75" bottom="0.75" header="0.3" footer="0.3"/>
  <pageSetup scale="47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34"/>
  <sheetViews>
    <sheetView zoomScale="70" zoomScaleNormal="70" zoomScalePageLayoutView="70" workbookViewId="0"/>
  </sheetViews>
  <sheetFormatPr defaultColWidth="8.88671875" defaultRowHeight="14.4" x14ac:dyDescent="0.3"/>
  <cols>
    <col min="1" max="2" width="8.88671875" style="1"/>
    <col min="3" max="3" width="21.44140625" style="1" customWidth="1"/>
    <col min="4" max="4" width="19.88671875" style="1" customWidth="1"/>
    <col min="5" max="5" width="24.44140625" style="1" customWidth="1"/>
    <col min="6" max="6" width="21.109375" style="1" customWidth="1"/>
    <col min="7" max="10" width="8.88671875" style="1"/>
    <col min="11" max="11" width="25" style="1" bestFit="1" customWidth="1"/>
    <col min="12" max="16384" width="8.88671875" style="1"/>
  </cols>
  <sheetData>
    <row r="1" spans="1:13" x14ac:dyDescent="0.3">
      <c r="A1" s="1">
        <v>3</v>
      </c>
    </row>
    <row r="14" spans="1:13" x14ac:dyDescent="0.3">
      <c r="I14" s="5"/>
      <c r="M14" s="5"/>
    </row>
    <row r="15" spans="1:13" ht="30.75" customHeight="1" x14ac:dyDescent="0.3">
      <c r="C15" s="90" t="s">
        <v>59</v>
      </c>
      <c r="D15" s="90" t="s">
        <v>60</v>
      </c>
      <c r="E15" s="90" t="s">
        <v>61</v>
      </c>
      <c r="F15" s="90" t="s">
        <v>62</v>
      </c>
      <c r="I15" s="5"/>
    </row>
    <row r="16" spans="1:13" ht="22.5" customHeight="1" x14ac:dyDescent="0.3">
      <c r="C16" s="90" t="s">
        <v>63</v>
      </c>
      <c r="D16" s="94">
        <v>24757</v>
      </c>
      <c r="E16" s="90">
        <v>15</v>
      </c>
      <c r="F16" s="94">
        <v>3400</v>
      </c>
      <c r="I16" s="5"/>
    </row>
    <row r="17" spans="2:21" ht="27.75" customHeight="1" x14ac:dyDescent="0.3">
      <c r="C17" s="90" t="s">
        <v>64</v>
      </c>
      <c r="D17" s="94">
        <v>552</v>
      </c>
      <c r="E17" s="90">
        <v>100</v>
      </c>
      <c r="F17" s="94">
        <v>1300</v>
      </c>
      <c r="I17" s="5"/>
      <c r="S17" s="2"/>
      <c r="T17" s="3"/>
      <c r="U17" s="3"/>
    </row>
    <row r="18" spans="2:21" ht="28.5" customHeight="1" x14ac:dyDescent="0.3">
      <c r="B18" s="5"/>
      <c r="C18" s="90" t="s">
        <v>65</v>
      </c>
      <c r="D18" s="94">
        <v>3154</v>
      </c>
      <c r="E18" s="90">
        <v>32</v>
      </c>
      <c r="F18" s="94">
        <v>653</v>
      </c>
      <c r="I18" s="5"/>
      <c r="S18" s="3"/>
      <c r="T18" s="4"/>
      <c r="U18" s="4"/>
    </row>
    <row r="19" spans="2:21" ht="25.5" customHeight="1" x14ac:dyDescent="0.3">
      <c r="B19" s="5"/>
      <c r="C19" s="91" t="s">
        <v>66</v>
      </c>
      <c r="D19" s="95">
        <v>2577</v>
      </c>
      <c r="E19" s="90">
        <v>60</v>
      </c>
      <c r="F19" s="94">
        <v>450</v>
      </c>
    </row>
    <row r="20" spans="2:21" ht="24.75" customHeight="1" x14ac:dyDescent="0.3">
      <c r="B20" s="5"/>
      <c r="C20" s="91" t="s">
        <v>67</v>
      </c>
      <c r="D20" s="95">
        <v>976</v>
      </c>
      <c r="E20" s="90">
        <v>40</v>
      </c>
      <c r="F20" s="94">
        <v>127</v>
      </c>
    </row>
    <row r="21" spans="2:21" ht="24.75" customHeight="1" x14ac:dyDescent="0.3">
      <c r="B21" s="5"/>
      <c r="C21" s="91" t="s">
        <v>68</v>
      </c>
      <c r="D21" s="95">
        <v>18050</v>
      </c>
      <c r="E21" s="90">
        <v>48</v>
      </c>
      <c r="F21" s="94">
        <v>3300</v>
      </c>
    </row>
    <row r="22" spans="2:21" ht="21.75" customHeight="1" x14ac:dyDescent="0.3">
      <c r="B22" s="5"/>
      <c r="C22" s="91" t="s">
        <v>69</v>
      </c>
      <c r="D22" s="95">
        <v>4118</v>
      </c>
      <c r="E22" s="90">
        <v>27</v>
      </c>
      <c r="F22" s="94">
        <v>1200</v>
      </c>
    </row>
    <row r="23" spans="2:21" ht="24.75" customHeight="1" x14ac:dyDescent="0.3">
      <c r="B23" s="5"/>
      <c r="C23" s="91" t="s">
        <v>68</v>
      </c>
      <c r="D23" s="95">
        <v>14936</v>
      </c>
      <c r="E23" s="90">
        <v>8</v>
      </c>
      <c r="F23" s="94">
        <v>8700</v>
      </c>
    </row>
    <row r="24" spans="2:21" x14ac:dyDescent="0.3">
      <c r="B24" s="5"/>
    </row>
    <row r="25" spans="2:21" x14ac:dyDescent="0.3">
      <c r="B25" s="5"/>
    </row>
    <row r="26" spans="2:21" ht="16.8" x14ac:dyDescent="0.3">
      <c r="B26" s="5"/>
      <c r="C26" s="90" t="s">
        <v>59</v>
      </c>
      <c r="D26" s="90" t="s">
        <v>60</v>
      </c>
      <c r="E26" s="90" t="s">
        <v>62</v>
      </c>
    </row>
    <row r="27" spans="2:21" ht="16.8" x14ac:dyDescent="0.3">
      <c r="B27" s="5"/>
      <c r="C27" s="90" t="s">
        <v>63</v>
      </c>
      <c r="D27" s="92">
        <v>24757</v>
      </c>
      <c r="E27" s="94">
        <v>3400</v>
      </c>
    </row>
    <row r="28" spans="2:21" ht="16.8" x14ac:dyDescent="0.3">
      <c r="B28" s="5"/>
      <c r="C28" s="90" t="s">
        <v>64</v>
      </c>
      <c r="D28" s="92">
        <v>552</v>
      </c>
      <c r="E28" s="94">
        <v>1300</v>
      </c>
    </row>
    <row r="29" spans="2:21" ht="16.8" x14ac:dyDescent="0.3">
      <c r="B29" s="5"/>
      <c r="C29" s="90" t="s">
        <v>65</v>
      </c>
      <c r="D29" s="92">
        <v>3154</v>
      </c>
      <c r="E29" s="94">
        <v>653</v>
      </c>
    </row>
    <row r="30" spans="2:21" ht="16.8" x14ac:dyDescent="0.3">
      <c r="B30" s="5"/>
      <c r="C30" s="91" t="s">
        <v>66</v>
      </c>
      <c r="D30" s="93">
        <v>2577</v>
      </c>
      <c r="E30" s="94">
        <v>450</v>
      </c>
    </row>
    <row r="31" spans="2:21" ht="16.8" x14ac:dyDescent="0.3">
      <c r="B31" s="5"/>
      <c r="C31" s="91" t="s">
        <v>67</v>
      </c>
      <c r="D31" s="93">
        <v>976</v>
      </c>
      <c r="E31" s="94">
        <v>127</v>
      </c>
    </row>
    <row r="32" spans="2:21" ht="16.8" x14ac:dyDescent="0.3">
      <c r="C32" s="91" t="s">
        <v>68</v>
      </c>
      <c r="D32" s="93">
        <v>18050</v>
      </c>
      <c r="E32" s="94">
        <v>3300</v>
      </c>
    </row>
    <row r="33" spans="3:5" ht="16.8" x14ac:dyDescent="0.3">
      <c r="C33" s="91" t="s">
        <v>69</v>
      </c>
      <c r="D33" s="93">
        <v>4118</v>
      </c>
      <c r="E33" s="94">
        <v>1200</v>
      </c>
    </row>
    <row r="34" spans="3:5" ht="16.8" x14ac:dyDescent="0.3">
      <c r="C34" s="91" t="s">
        <v>68</v>
      </c>
      <c r="D34" s="93">
        <v>14936</v>
      </c>
      <c r="E34" s="94">
        <v>8700</v>
      </c>
    </row>
  </sheetData>
  <pageMargins left="0.7" right="0.7" top="0.75" bottom="0.75" header="0.3" footer="0.3"/>
  <pageSetup scale="52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31"/>
  <sheetViews>
    <sheetView zoomScale="70" zoomScaleNormal="70" zoomScalePageLayoutView="70" workbookViewId="0"/>
  </sheetViews>
  <sheetFormatPr defaultColWidth="8.88671875" defaultRowHeight="14.4" x14ac:dyDescent="0.3"/>
  <cols>
    <col min="1" max="3" width="8.88671875" style="1"/>
    <col min="4" max="4" width="21.44140625" style="1" customWidth="1"/>
    <col min="5" max="5" width="19.88671875" style="1" customWidth="1"/>
    <col min="6" max="16384" width="8.88671875" style="1"/>
  </cols>
  <sheetData>
    <row r="1" spans="1:14" x14ac:dyDescent="0.3">
      <c r="A1" s="1">
        <v>18</v>
      </c>
    </row>
    <row r="14" spans="1:14" x14ac:dyDescent="0.3">
      <c r="J14" s="5"/>
      <c r="K14" s="5"/>
      <c r="L14" s="5"/>
      <c r="M14" s="5"/>
      <c r="N14" s="5"/>
    </row>
    <row r="15" spans="1:14" x14ac:dyDescent="0.3">
      <c r="J15" s="5"/>
      <c r="K15" s="5"/>
      <c r="L15" s="5"/>
      <c r="M15" s="5"/>
      <c r="N15" s="5"/>
    </row>
    <row r="16" spans="1:14" ht="22.5" customHeight="1" x14ac:dyDescent="0.3">
      <c r="J16" s="5"/>
      <c r="K16" s="6"/>
      <c r="L16" s="7"/>
      <c r="M16" s="7"/>
      <c r="N16" s="5"/>
    </row>
    <row r="17" spans="3:22" ht="27.75" customHeight="1" x14ac:dyDescent="0.3">
      <c r="E17" s="106">
        <v>1</v>
      </c>
      <c r="J17" s="5"/>
      <c r="K17" s="7"/>
      <c r="L17" s="8"/>
      <c r="M17" s="8"/>
      <c r="N17" s="5"/>
      <c r="T17" s="2"/>
      <c r="U17" s="3"/>
      <c r="V17" s="3"/>
    </row>
    <row r="18" spans="3:22" ht="28.5" customHeight="1" x14ac:dyDescent="0.3">
      <c r="C18" s="5"/>
      <c r="D18" s="5"/>
      <c r="E18" s="106">
        <v>5</v>
      </c>
      <c r="F18" s="5"/>
      <c r="J18" s="5"/>
      <c r="K18" s="7"/>
      <c r="L18" s="8"/>
      <c r="M18" s="8"/>
      <c r="N18" s="5"/>
      <c r="T18" s="3"/>
      <c r="U18" s="4"/>
      <c r="V18" s="4"/>
    </row>
    <row r="19" spans="3:22" ht="25.8" x14ac:dyDescent="0.3">
      <c r="C19" s="5"/>
      <c r="D19" s="12"/>
      <c r="E19" s="107">
        <v>7</v>
      </c>
      <c r="F19" s="5"/>
    </row>
    <row r="20" spans="3:22" ht="25.8" x14ac:dyDescent="0.3">
      <c r="C20" s="5"/>
      <c r="D20" s="12"/>
      <c r="E20" s="107">
        <v>10</v>
      </c>
      <c r="F20" s="5"/>
    </row>
    <row r="21" spans="3:22" ht="25.8" x14ac:dyDescent="0.3">
      <c r="C21" s="5"/>
      <c r="D21" s="12"/>
      <c r="E21" s="107">
        <v>34</v>
      </c>
      <c r="F21" s="5"/>
    </row>
    <row r="22" spans="3:22" ht="25.8" x14ac:dyDescent="0.3">
      <c r="C22" s="5"/>
      <c r="D22" s="12"/>
      <c r="E22" s="107">
        <v>27</v>
      </c>
      <c r="F22" s="5"/>
    </row>
    <row r="23" spans="3:22" ht="25.8" x14ac:dyDescent="0.3">
      <c r="C23" s="5"/>
      <c r="D23" s="8"/>
      <c r="E23" s="107">
        <v>32</v>
      </c>
      <c r="F23" s="5"/>
    </row>
    <row r="24" spans="3:22" ht="25.8" x14ac:dyDescent="0.3">
      <c r="C24" s="5"/>
      <c r="D24" s="8"/>
      <c r="E24" s="107">
        <v>51</v>
      </c>
      <c r="F24" s="5"/>
    </row>
    <row r="25" spans="3:22" ht="25.8" x14ac:dyDescent="0.3">
      <c r="C25" s="5"/>
      <c r="D25" s="8"/>
      <c r="E25" s="107">
        <v>27</v>
      </c>
      <c r="F25" s="5"/>
    </row>
    <row r="26" spans="3:22" ht="25.8" x14ac:dyDescent="0.3">
      <c r="C26" s="5"/>
      <c r="D26" s="8"/>
      <c r="E26" s="8"/>
      <c r="F26" s="5"/>
    </row>
    <row r="27" spans="3:22" ht="25.8" x14ac:dyDescent="0.3">
      <c r="C27" s="5"/>
      <c r="D27" s="8"/>
      <c r="E27" s="8"/>
      <c r="F27" s="5"/>
    </row>
    <row r="28" spans="3:22" ht="25.8" x14ac:dyDescent="0.3">
      <c r="C28" s="5"/>
      <c r="D28" s="8"/>
      <c r="E28" s="8"/>
      <c r="F28" s="5"/>
    </row>
    <row r="29" spans="3:22" ht="25.8" x14ac:dyDescent="0.3">
      <c r="C29" s="5"/>
      <c r="D29" s="8"/>
      <c r="E29" s="8"/>
      <c r="F29" s="5"/>
    </row>
    <row r="30" spans="3:22" x14ac:dyDescent="0.3">
      <c r="C30" s="5"/>
      <c r="D30" s="5"/>
      <c r="E30" s="5"/>
      <c r="F30" s="5"/>
    </row>
    <row r="31" spans="3:22" x14ac:dyDescent="0.3">
      <c r="C31" s="5"/>
      <c r="D31" s="5"/>
      <c r="E31" s="5"/>
      <c r="F31" s="5"/>
    </row>
  </sheetData>
  <pageMargins left="0.7" right="0.7" top="0.75" bottom="0.75" header="0.3" footer="0.3"/>
  <pageSetup scale="5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F19:F26"/>
  <sheetViews>
    <sheetView zoomScale="70" zoomScaleNormal="70" zoomScalePageLayoutView="70" workbookViewId="0"/>
  </sheetViews>
  <sheetFormatPr defaultColWidth="8.88671875" defaultRowHeight="14.4" x14ac:dyDescent="0.3"/>
  <cols>
    <col min="1" max="4" width="8.88671875" style="1"/>
    <col min="5" max="5" width="14.88671875" style="1" customWidth="1"/>
    <col min="6" max="6" width="14.6640625" style="1" customWidth="1"/>
    <col min="7" max="7" width="20.44140625" style="1" customWidth="1"/>
    <col min="8" max="16384" width="8.88671875" style="1"/>
  </cols>
  <sheetData>
    <row r="19" spans="6:6" ht="22.5" customHeight="1" x14ac:dyDescent="0.3">
      <c r="F19" s="105">
        <v>5</v>
      </c>
    </row>
    <row r="20" spans="6:6" ht="20.25" customHeight="1" x14ac:dyDescent="0.3">
      <c r="F20" s="105">
        <v>5</v>
      </c>
    </row>
    <row r="21" spans="6:6" ht="18" customHeight="1" x14ac:dyDescent="0.3">
      <c r="F21" s="105">
        <v>17</v>
      </c>
    </row>
    <row r="22" spans="6:6" ht="22.2" x14ac:dyDescent="0.3">
      <c r="F22" s="105">
        <v>17</v>
      </c>
    </row>
    <row r="23" spans="6:6" ht="17.25" customHeight="1" x14ac:dyDescent="0.3">
      <c r="F23" s="105">
        <v>28</v>
      </c>
    </row>
    <row r="24" spans="6:6" ht="22.2" x14ac:dyDescent="0.3">
      <c r="F24" s="105">
        <v>32</v>
      </c>
    </row>
    <row r="25" spans="6:6" ht="22.2" x14ac:dyDescent="0.3">
      <c r="F25" s="105">
        <v>47</v>
      </c>
    </row>
    <row r="26" spans="6:6" ht="22.2" x14ac:dyDescent="0.3">
      <c r="F26" s="105">
        <v>280</v>
      </c>
    </row>
  </sheetData>
  <pageMargins left="0.7" right="0.7" top="0.75" bottom="0.75" header="0.3" footer="0.3"/>
  <pageSetup scale="5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F18:Q36"/>
  <sheetViews>
    <sheetView zoomScale="70" zoomScaleNormal="70" zoomScalePageLayoutView="70" workbookViewId="0"/>
  </sheetViews>
  <sheetFormatPr defaultColWidth="8.88671875" defaultRowHeight="14.4" x14ac:dyDescent="0.3"/>
  <cols>
    <col min="1" max="4" width="8.88671875" style="1"/>
    <col min="5" max="5" width="14.88671875" style="1" customWidth="1"/>
    <col min="6" max="6" width="14.6640625" style="1" customWidth="1"/>
    <col min="7" max="7" width="20.44140625" style="1" customWidth="1"/>
    <col min="8" max="15" width="8.88671875" style="1"/>
    <col min="16" max="16" width="29" style="1" customWidth="1"/>
    <col min="17" max="17" width="26" style="1" customWidth="1"/>
    <col min="18" max="16384" width="8.88671875" style="1"/>
  </cols>
  <sheetData>
    <row r="18" spans="6:17" ht="15" thickBot="1" x14ac:dyDescent="0.35"/>
    <row r="19" spans="6:17" ht="22.5" customHeight="1" x14ac:dyDescent="0.3">
      <c r="F19" s="105">
        <v>5</v>
      </c>
      <c r="P19" s="112" t="s">
        <v>58</v>
      </c>
      <c r="Q19" s="112"/>
    </row>
    <row r="20" spans="6:17" ht="20.25" customHeight="1" x14ac:dyDescent="0.45">
      <c r="F20" s="105">
        <v>5</v>
      </c>
      <c r="P20" s="85"/>
      <c r="Q20" s="85"/>
    </row>
    <row r="21" spans="6:17" ht="18" customHeight="1" x14ac:dyDescent="0.45">
      <c r="F21" s="105">
        <v>17</v>
      </c>
      <c r="P21" s="85" t="s">
        <v>43</v>
      </c>
      <c r="Q21" s="85">
        <v>53.875</v>
      </c>
    </row>
    <row r="22" spans="6:17" ht="23.4" x14ac:dyDescent="0.45">
      <c r="F22" s="105">
        <v>17</v>
      </c>
      <c r="P22" s="85" t="s">
        <v>44</v>
      </c>
      <c r="Q22" s="85">
        <v>22.328023311524912</v>
      </c>
    </row>
    <row r="23" spans="6:17" ht="27.75" customHeight="1" x14ac:dyDescent="0.45">
      <c r="F23" s="105">
        <v>28</v>
      </c>
      <c r="P23" s="85" t="s">
        <v>45</v>
      </c>
      <c r="Q23" s="85">
        <v>22.5</v>
      </c>
    </row>
    <row r="24" spans="6:17" ht="23.4" x14ac:dyDescent="0.45">
      <c r="F24" s="105">
        <v>32</v>
      </c>
      <c r="P24" s="85" t="s">
        <v>46</v>
      </c>
      <c r="Q24" s="85">
        <v>5</v>
      </c>
    </row>
    <row r="25" spans="6:17" ht="23.4" x14ac:dyDescent="0.45">
      <c r="F25" s="105">
        <v>47</v>
      </c>
      <c r="P25" s="85" t="s">
        <v>47</v>
      </c>
      <c r="Q25" s="85">
        <v>89.31209324609965</v>
      </c>
    </row>
    <row r="26" spans="6:17" ht="23.4" x14ac:dyDescent="0.45">
      <c r="F26" s="105">
        <v>280</v>
      </c>
      <c r="P26" s="85" t="s">
        <v>48</v>
      </c>
      <c r="Q26" s="85">
        <v>7976.65</v>
      </c>
    </row>
    <row r="27" spans="6:17" ht="23.4" x14ac:dyDescent="0.45">
      <c r="F27" s="105">
        <v>5</v>
      </c>
      <c r="P27" s="85" t="s">
        <v>49</v>
      </c>
      <c r="Q27" s="85">
        <v>4.5288793211435605</v>
      </c>
    </row>
    <row r="28" spans="6:17" ht="23.4" x14ac:dyDescent="0.45">
      <c r="F28" s="105">
        <v>5</v>
      </c>
      <c r="P28" s="85" t="s">
        <v>50</v>
      </c>
      <c r="Q28" s="85">
        <v>2.395713815464378</v>
      </c>
    </row>
    <row r="29" spans="6:17" ht="23.4" x14ac:dyDescent="0.45">
      <c r="F29" s="105">
        <v>17</v>
      </c>
      <c r="P29" s="85" t="s">
        <v>33</v>
      </c>
      <c r="Q29" s="85">
        <v>275</v>
      </c>
    </row>
    <row r="30" spans="6:17" ht="23.4" x14ac:dyDescent="0.45">
      <c r="F30" s="105">
        <v>17</v>
      </c>
      <c r="P30" s="85" t="s">
        <v>51</v>
      </c>
      <c r="Q30" s="85">
        <v>5</v>
      </c>
    </row>
    <row r="31" spans="6:17" ht="23.4" x14ac:dyDescent="0.45">
      <c r="F31" s="105">
        <v>28</v>
      </c>
      <c r="P31" s="85" t="s">
        <v>52</v>
      </c>
      <c r="Q31" s="85">
        <v>280</v>
      </c>
    </row>
    <row r="32" spans="6:17" ht="23.4" x14ac:dyDescent="0.45">
      <c r="F32" s="105">
        <v>32</v>
      </c>
      <c r="P32" s="85" t="s">
        <v>53</v>
      </c>
      <c r="Q32" s="85">
        <v>862</v>
      </c>
    </row>
    <row r="33" spans="6:17" ht="23.4" x14ac:dyDescent="0.45">
      <c r="F33" s="105">
        <v>47</v>
      </c>
      <c r="P33" s="85" t="s">
        <v>54</v>
      </c>
      <c r="Q33" s="85">
        <v>16</v>
      </c>
    </row>
    <row r="34" spans="6:17" ht="22.2" x14ac:dyDescent="0.3">
      <c r="F34" s="105">
        <v>280</v>
      </c>
    </row>
    <row r="36" spans="6:17" x14ac:dyDescent="0.3">
      <c r="N36" s="1">
        <v>13</v>
      </c>
    </row>
  </sheetData>
  <mergeCells count="1">
    <mergeCell ref="P19:Q19"/>
  </mergeCells>
  <pageMargins left="0.7" right="0.7" top="0.75" bottom="0.75" header="0.3" footer="0.3"/>
  <pageSetup scale="5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C14:V31"/>
  <sheetViews>
    <sheetView zoomScale="70" zoomScaleNormal="70" zoomScalePageLayoutView="70" workbookViewId="0"/>
  </sheetViews>
  <sheetFormatPr defaultColWidth="8.88671875" defaultRowHeight="14.4" x14ac:dyDescent="0.3"/>
  <cols>
    <col min="1" max="3" width="8.88671875" style="1"/>
    <col min="4" max="4" width="21.44140625" style="1" customWidth="1"/>
    <col min="5" max="5" width="19.88671875" style="1" customWidth="1"/>
    <col min="6" max="16384" width="8.88671875" style="1"/>
  </cols>
  <sheetData>
    <row r="14" spans="10:14" x14ac:dyDescent="0.3">
      <c r="J14" s="5"/>
      <c r="K14" s="5"/>
      <c r="L14" s="5"/>
      <c r="M14" s="5"/>
      <c r="N14" s="5"/>
    </row>
    <row r="15" spans="10:14" x14ac:dyDescent="0.3">
      <c r="J15" s="5"/>
      <c r="K15" s="5"/>
      <c r="L15" s="5"/>
      <c r="M15" s="5"/>
      <c r="N15" s="5"/>
    </row>
    <row r="16" spans="10:14" ht="22.5" customHeight="1" x14ac:dyDescent="0.3">
      <c r="J16" s="5"/>
      <c r="K16" s="6"/>
      <c r="L16" s="7"/>
      <c r="M16" s="7"/>
      <c r="N16" s="5"/>
    </row>
    <row r="17" spans="3:22" ht="27.75" customHeight="1" x14ac:dyDescent="0.3">
      <c r="J17" s="5"/>
      <c r="K17" s="7"/>
      <c r="L17" s="8"/>
      <c r="M17" s="8"/>
      <c r="N17" s="5"/>
      <c r="T17" s="2"/>
      <c r="U17" s="3"/>
      <c r="V17" s="3"/>
    </row>
    <row r="18" spans="3:22" ht="28.5" customHeight="1" x14ac:dyDescent="0.3">
      <c r="C18" s="5"/>
      <c r="D18" s="5"/>
      <c r="E18" s="5"/>
      <c r="F18" s="5"/>
      <c r="J18" s="5"/>
      <c r="K18" s="7"/>
      <c r="L18" s="7"/>
      <c r="M18" s="8"/>
      <c r="N18" s="5"/>
      <c r="T18" s="3"/>
      <c r="U18" s="4"/>
      <c r="V18" s="4"/>
    </row>
    <row r="19" spans="3:22" ht="25.8" x14ac:dyDescent="0.3">
      <c r="C19" s="5"/>
      <c r="D19" s="12"/>
      <c r="E19" s="12"/>
      <c r="F19" s="5"/>
    </row>
    <row r="20" spans="3:22" ht="28.8" x14ac:dyDescent="0.3">
      <c r="C20" s="5"/>
      <c r="D20" s="12"/>
      <c r="E20" s="9"/>
      <c r="F20" s="5"/>
      <c r="L20" s="80"/>
    </row>
    <row r="21" spans="3:22" ht="25.8" x14ac:dyDescent="0.3">
      <c r="C21" s="5"/>
      <c r="D21" s="12"/>
      <c r="E21" s="9"/>
      <c r="F21" s="5"/>
    </row>
    <row r="22" spans="3:22" ht="28.8" x14ac:dyDescent="0.3">
      <c r="C22" s="5"/>
      <c r="D22" s="12"/>
      <c r="E22" s="9"/>
      <c r="F22" s="5"/>
      <c r="L22" s="80"/>
    </row>
    <row r="23" spans="3:22" ht="25.8" x14ac:dyDescent="0.3">
      <c r="C23" s="5"/>
      <c r="D23" s="8"/>
      <c r="E23" s="8"/>
      <c r="F23" s="5"/>
    </row>
    <row r="24" spans="3:22" ht="28.8" x14ac:dyDescent="0.3">
      <c r="C24" s="5"/>
      <c r="D24" s="8"/>
      <c r="E24" s="8"/>
      <c r="F24" s="5"/>
      <c r="L24" s="80"/>
    </row>
    <row r="25" spans="3:22" ht="25.8" x14ac:dyDescent="0.3">
      <c r="C25" s="5"/>
      <c r="D25" s="8"/>
      <c r="E25" s="8"/>
      <c r="F25" s="5"/>
    </row>
    <row r="26" spans="3:22" ht="25.8" x14ac:dyDescent="0.3">
      <c r="C26" s="5"/>
      <c r="D26" s="8"/>
      <c r="E26" s="8"/>
      <c r="F26" s="5"/>
    </row>
    <row r="27" spans="3:22" ht="25.8" x14ac:dyDescent="0.3">
      <c r="C27" s="5"/>
      <c r="D27" s="8"/>
      <c r="E27" s="8"/>
      <c r="F27" s="5"/>
    </row>
    <row r="28" spans="3:22" ht="25.8" x14ac:dyDescent="0.3">
      <c r="C28" s="5"/>
      <c r="D28" s="8"/>
      <c r="E28" s="8"/>
      <c r="F28" s="5"/>
    </row>
    <row r="29" spans="3:22" ht="25.8" x14ac:dyDescent="0.3">
      <c r="C29" s="5"/>
      <c r="D29" s="8"/>
      <c r="E29" s="8"/>
      <c r="F29" s="5"/>
    </row>
    <row r="30" spans="3:22" x14ac:dyDescent="0.3">
      <c r="C30" s="5"/>
      <c r="D30" s="5"/>
      <c r="E30" s="5"/>
      <c r="F30" s="5"/>
    </row>
    <row r="31" spans="3:22" x14ac:dyDescent="0.3">
      <c r="C31" s="5"/>
      <c r="D31" s="5"/>
      <c r="E31" s="5"/>
      <c r="F31" s="5"/>
    </row>
  </sheetData>
  <pageMargins left="0.7" right="0.7" top="0.75" bottom="0.75" header="0.3" footer="0.3"/>
  <pageSetup scale="56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C14:V31"/>
  <sheetViews>
    <sheetView zoomScale="70" zoomScaleNormal="70" zoomScalePageLayoutView="70" workbookViewId="0"/>
  </sheetViews>
  <sheetFormatPr defaultColWidth="8.88671875" defaultRowHeight="14.4" x14ac:dyDescent="0.3"/>
  <cols>
    <col min="1" max="3" width="8.88671875" style="1"/>
    <col min="4" max="4" width="21.44140625" style="1" customWidth="1"/>
    <col min="5" max="5" width="19.88671875" style="1" customWidth="1"/>
    <col min="6" max="16384" width="8.88671875" style="1"/>
  </cols>
  <sheetData>
    <row r="14" spans="10:17" x14ac:dyDescent="0.3">
      <c r="J14" s="5"/>
      <c r="K14" s="5"/>
      <c r="L14" s="5"/>
      <c r="M14" s="5"/>
      <c r="N14" s="5"/>
    </row>
    <row r="15" spans="10:17" x14ac:dyDescent="0.3">
      <c r="J15" s="5"/>
      <c r="K15" s="5"/>
      <c r="L15" s="5"/>
      <c r="M15" s="5"/>
      <c r="N15" s="5"/>
    </row>
    <row r="16" spans="10:17" ht="22.5" customHeight="1" x14ac:dyDescent="0.3">
      <c r="J16" s="5"/>
      <c r="K16" s="6"/>
      <c r="L16" s="7"/>
      <c r="M16" s="7"/>
      <c r="N16" s="113" t="s">
        <v>56</v>
      </c>
      <c r="O16" s="115">
        <f>(9-7)/2</f>
        <v>1</v>
      </c>
      <c r="P16" s="117">
        <f>NORMSDIST(1)</f>
        <v>0.84134474606854304</v>
      </c>
      <c r="Q16" s="117"/>
    </row>
    <row r="17" spans="3:22" ht="27.75" customHeight="1" x14ac:dyDescent="0.3">
      <c r="J17" s="5"/>
      <c r="K17" s="7"/>
      <c r="L17" s="8"/>
      <c r="M17" s="8"/>
      <c r="N17" s="114"/>
      <c r="O17" s="116"/>
      <c r="P17" s="118"/>
      <c r="Q17" s="118"/>
      <c r="T17" s="2"/>
      <c r="U17" s="3"/>
      <c r="V17" s="3"/>
    </row>
    <row r="18" spans="3:22" ht="28.5" customHeight="1" x14ac:dyDescent="0.3">
      <c r="C18" s="5"/>
      <c r="D18" s="5"/>
      <c r="E18" s="5"/>
      <c r="F18" s="5"/>
      <c r="J18" s="5"/>
      <c r="K18" s="7"/>
      <c r="L18" s="8"/>
      <c r="M18" s="8"/>
      <c r="N18" s="5"/>
      <c r="T18" s="3"/>
      <c r="U18" s="4"/>
      <c r="V18" s="4"/>
    </row>
    <row r="19" spans="3:22" ht="25.8" x14ac:dyDescent="0.3">
      <c r="C19" s="5"/>
      <c r="D19" s="11"/>
      <c r="E19" s="11"/>
      <c r="F19" s="5"/>
    </row>
    <row r="20" spans="3:22" ht="25.8" x14ac:dyDescent="0.3">
      <c r="C20" s="5"/>
      <c r="D20" s="11"/>
      <c r="E20" s="9"/>
      <c r="F20" s="5"/>
    </row>
    <row r="21" spans="3:22" ht="25.8" x14ac:dyDescent="0.3">
      <c r="C21" s="5"/>
      <c r="D21" s="11"/>
      <c r="E21" s="9"/>
      <c r="F21" s="5"/>
    </row>
    <row r="22" spans="3:22" ht="25.8" x14ac:dyDescent="0.3">
      <c r="C22" s="5"/>
      <c r="D22" s="11"/>
      <c r="E22" s="9"/>
      <c r="F22" s="5"/>
    </row>
    <row r="23" spans="3:22" ht="25.8" x14ac:dyDescent="0.3">
      <c r="C23" s="5"/>
      <c r="D23" s="8"/>
      <c r="E23" s="8"/>
      <c r="F23" s="5"/>
    </row>
    <row r="24" spans="3:22" ht="25.8" x14ac:dyDescent="0.3">
      <c r="C24" s="5"/>
      <c r="D24" s="8"/>
      <c r="E24" s="8"/>
      <c r="F24" s="5"/>
    </row>
    <row r="25" spans="3:22" ht="25.8" x14ac:dyDescent="0.3">
      <c r="C25" s="5"/>
      <c r="D25" s="8"/>
      <c r="E25" s="8"/>
      <c r="F25" s="5"/>
    </row>
    <row r="26" spans="3:22" ht="25.8" x14ac:dyDescent="0.3">
      <c r="C26" s="5"/>
      <c r="D26" s="8"/>
      <c r="E26" s="8"/>
      <c r="F26" s="5"/>
    </row>
    <row r="27" spans="3:22" ht="25.8" x14ac:dyDescent="0.3">
      <c r="C27" s="5"/>
      <c r="D27" s="8"/>
      <c r="E27" s="8"/>
      <c r="F27" s="5"/>
    </row>
    <row r="28" spans="3:22" ht="25.8" x14ac:dyDescent="0.3">
      <c r="C28" s="5"/>
      <c r="D28" s="8"/>
      <c r="E28" s="8"/>
      <c r="F28" s="5"/>
    </row>
    <row r="29" spans="3:22" ht="25.8" x14ac:dyDescent="0.3">
      <c r="C29" s="5"/>
      <c r="D29" s="8"/>
      <c r="E29" s="8"/>
      <c r="F29" s="5"/>
    </row>
    <row r="30" spans="3:22" x14ac:dyDescent="0.3">
      <c r="C30" s="5"/>
      <c r="D30" s="5"/>
      <c r="E30" s="5"/>
      <c r="F30" s="5"/>
    </row>
    <row r="31" spans="3:22" x14ac:dyDescent="0.3">
      <c r="C31" s="5"/>
      <c r="D31" s="5"/>
      <c r="E31" s="5"/>
      <c r="F31" s="5"/>
    </row>
  </sheetData>
  <mergeCells count="3">
    <mergeCell ref="N16:N17"/>
    <mergeCell ref="O16:O17"/>
    <mergeCell ref="P16:Q17"/>
  </mergeCells>
  <pageMargins left="0.7" right="0.7" top="0.75" bottom="0.75" header="0.3" footer="0.3"/>
  <pageSetup scale="56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First Page</vt:lpstr>
      <vt:lpstr>Content</vt:lpstr>
      <vt:lpstr>18</vt:lpstr>
      <vt:lpstr>17</vt:lpstr>
      <vt:lpstr>16</vt:lpstr>
      <vt:lpstr>14</vt:lpstr>
      <vt:lpstr>13</vt:lpstr>
      <vt:lpstr>12</vt:lpstr>
      <vt:lpstr>11</vt:lpstr>
      <vt:lpstr>10</vt:lpstr>
      <vt:lpstr>9</vt:lpstr>
      <vt:lpstr>8</vt:lpstr>
      <vt:lpstr>7</vt:lpstr>
      <vt:lpstr>6</vt:lpstr>
      <vt:lpstr>5</vt:lpstr>
      <vt:lpstr>4</vt:lpstr>
      <vt:lpstr>3</vt:lpstr>
      <vt:lpstr>2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Regents Park Publishers</dc:creator>
  <cp:lastModifiedBy>19498</cp:lastModifiedBy>
  <cp:lastPrinted>2015-02-09T19:48:15Z</cp:lastPrinted>
  <dcterms:created xsi:type="dcterms:W3CDTF">2012-09-15T18:37:09Z</dcterms:created>
  <dcterms:modified xsi:type="dcterms:W3CDTF">2021-02-19T19:50:56Z</dcterms:modified>
</cp:coreProperties>
</file>