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PH\Documents\"/>
    </mc:Choice>
  </mc:AlternateContent>
  <xr:revisionPtr revIDLastSave="0" documentId="8_{D4D5BB9C-7C6D-45A7-84B0-3B9AC4BC2466}" xr6:coauthVersionLast="45" xr6:coauthVersionMax="45" xr10:uidLastSave="{00000000-0000-0000-0000-000000000000}"/>
  <bookViews>
    <workbookView showSheetTabs="0" xWindow="-120" yWindow="-120" windowWidth="21240" windowHeight="15390" xr2:uid="{00000000-000D-0000-FFFF-FFFF00000000}"/>
  </bookViews>
  <sheets>
    <sheet name="First Page" sheetId="49" r:id="rId1"/>
    <sheet name="Content" sheetId="4" r:id="rId2"/>
    <sheet name="8" sheetId="48" r:id="rId3"/>
    <sheet name="7" sheetId="46" r:id="rId4"/>
    <sheet name="6" sheetId="47" r:id="rId5"/>
    <sheet name="5" sheetId="36" r:id="rId6"/>
    <sheet name="4" sheetId="30" r:id="rId7"/>
    <sheet name="3" sheetId="28" r:id="rId8"/>
    <sheet name="2" sheetId="6" r:id="rId9"/>
    <sheet name="1" sheetId="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0" l="1"/>
  <c r="R18" i="28" l="1"/>
  <c r="M18" i="30" l="1"/>
  <c r="M19" i="30"/>
  <c r="M20" i="30"/>
  <c r="M21" i="30"/>
  <c r="M17" i="30"/>
  <c r="O21" i="36" l="1"/>
  <c r="O20" i="36"/>
  <c r="O19" i="36"/>
  <c r="O18" i="36"/>
  <c r="O17" i="36"/>
  <c r="M22" i="36"/>
  <c r="N22" i="30"/>
  <c r="O17" i="30"/>
  <c r="Q19" i="28"/>
  <c r="R14" i="28" s="1"/>
  <c r="R15" i="28"/>
  <c r="R16" i="28" l="1"/>
  <c r="O22" i="36"/>
  <c r="Q22" i="36"/>
  <c r="O18" i="30"/>
  <c r="R17" i="28"/>
  <c r="M22" i="30"/>
  <c r="P17" i="30" s="1"/>
  <c r="O19" i="30" l="1"/>
  <c r="P18" i="30"/>
  <c r="O20" i="30" l="1"/>
  <c r="P19" i="30"/>
  <c r="P20" i="30" l="1"/>
  <c r="O21" i="30"/>
  <c r="P21" i="30" s="1"/>
</calcChain>
</file>

<file path=xl/sharedStrings.xml><?xml version="1.0" encoding="utf-8"?>
<sst xmlns="http://schemas.openxmlformats.org/spreadsheetml/2006/main" count="123" uniqueCount="47">
  <si>
    <t>Fund Risk Level</t>
  </si>
  <si>
    <t>Number of Funds</t>
  </si>
  <si>
    <t>Percentage of Funds (%)</t>
  </si>
  <si>
    <t>Low</t>
  </si>
  <si>
    <t>Average</t>
  </si>
  <si>
    <t>High</t>
  </si>
  <si>
    <t>Total</t>
  </si>
  <si>
    <t>Coke Classic</t>
  </si>
  <si>
    <t>Diet Coke</t>
  </si>
  <si>
    <t>Pepsi Cola</t>
  </si>
  <si>
    <t>Dr. Pepper</t>
  </si>
  <si>
    <t>Sprite</t>
  </si>
  <si>
    <t>Audit time (days)</t>
  </si>
  <si>
    <t>Relative Frequency</t>
  </si>
  <si>
    <t>Cumulative Relative Frequency</t>
  </si>
  <si>
    <t>Cumulative Frequency</t>
  </si>
  <si>
    <t>Purchase</t>
  </si>
  <si>
    <t>Cost per Pound ($)</t>
  </si>
  <si>
    <t>Number of Pounds</t>
  </si>
  <si>
    <t>Diet     Coke</t>
  </si>
  <si>
    <t>10 to 14</t>
  </si>
  <si>
    <t>Range</t>
  </si>
  <si>
    <t>15 to 19</t>
  </si>
  <si>
    <t>25 to 29</t>
  </si>
  <si>
    <t>30 to 34</t>
  </si>
  <si>
    <t>20 to 24</t>
  </si>
  <si>
    <t>Value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</si>
  <si>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</si>
  <si>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</si>
  <si>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</si>
  <si>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</si>
  <si>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</si>
  <si>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</si>
  <si>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</si>
  <si>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</si>
  <si>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Minimum</t>
  </si>
  <si>
    <t>Maximum</t>
  </si>
  <si>
    <t>Sum</t>
  </si>
  <si>
    <t>Count</t>
  </si>
  <si>
    <t>Descriptive Statistics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</si>
  <si>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</si>
  <si>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n=</t>
  </si>
  <si>
    <t>Sample Weighted Mean</t>
  </si>
  <si>
    <t>x</t>
  </si>
  <si>
    <t>=</t>
  </si>
  <si>
    <t>Total Revenue ($)</t>
  </si>
  <si>
    <t>21/50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</si>
</sst>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5" formatCode="#,##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8"/>
      <color theme="1"/>
      <name val="Lucida Bright"/>
      <family val="1"/>
    </font>
    <font>
      <i/>
      <sz val="18"/>
      <color theme="1"/>
      <name val="Calibri"/>
      <family val="2"/>
      <scheme val="minor"/>
    </font>
    <font>
      <sz val="16"/>
      <color theme="1"/>
      <name val="Lucida Bright"/>
      <family val="1"/>
    </font>
    <font>
      <sz val="11"/>
      <color theme="1"/>
      <name val="Lucida Bright"/>
      <family val="1"/>
    </font>
    <font>
      <sz val="22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20"/>
      <color theme="1"/>
      <name val="Lucida Bright"/>
      <family val="1"/>
    </font>
    <font>
      <b/>
      <sz val="16"/>
      <color theme="6" tint="-0.499984740745262"/>
      <name val="Lucida Bright"/>
      <family val="1"/>
    </font>
    <font>
      <b/>
      <sz val="16"/>
      <color theme="1"/>
      <name val="Lucida Bright"/>
      <family val="1"/>
    </font>
    <font>
      <b/>
      <sz val="20"/>
      <color rgb="FF0070C0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0" fontId="1" fillId="2" borderId="0" xfId="0" applyFont="1" applyFill="1"/>
    <xf numFmtId="1" fontId="9" fillId="2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1" fontId="11" fillId="2" borderId="6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0" fillId="7" borderId="0" xfId="0" applyFill="1"/>
    <xf numFmtId="0" fontId="2" fillId="2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/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5" fontId="14" fillId="6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2" borderId="0" xfId="0" applyFont="1" applyFill="1" applyBorder="1"/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 indent="1"/>
    </xf>
    <xf numFmtId="0" fontId="11" fillId="2" borderId="0" xfId="0" applyFont="1" applyFill="1" applyAlignment="1">
      <alignment horizontal="center" vertical="center"/>
    </xf>
    <xf numFmtId="4" fontId="11" fillId="0" borderId="1" xfId="0" applyNumberFormat="1" applyFont="1" applyBorder="1" applyAlignment="1">
      <alignment horizontal="center" vertical="top" wrapText="1"/>
    </xf>
    <xf numFmtId="0" fontId="11" fillId="2" borderId="0" xfId="0" applyFont="1" applyFill="1"/>
    <xf numFmtId="3" fontId="17" fillId="4" borderId="1" xfId="0" applyNumberFormat="1" applyFont="1" applyFill="1" applyBorder="1" applyAlignment="1">
      <alignment horizontal="right" vertical="center" indent="1"/>
    </xf>
    <xf numFmtId="4" fontId="17" fillId="4" borderId="1" xfId="0" applyNumberFormat="1" applyFont="1" applyFill="1" applyBorder="1" applyAlignment="1">
      <alignment horizontal="right" vertical="center" inden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3" fontId="4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'8'!$E$17:$E$25</c:f>
              <c:numCache>
                <c:formatCode>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34</c:v>
                </c:pt>
                <c:pt idx="5">
                  <c:v>27</c:v>
                </c:pt>
                <c:pt idx="6">
                  <c:v>32</c:v>
                </c:pt>
                <c:pt idx="7">
                  <c:v>51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5-452C-9940-E74129AD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3"/>
        <c:overlap val="-27"/>
        <c:axId val="810758352"/>
        <c:axId val="810761632"/>
      </c:barChart>
      <c:catAx>
        <c:axId val="81075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61632"/>
        <c:crosses val="autoZero"/>
        <c:auto val="1"/>
        <c:lblAlgn val="ctr"/>
        <c:lblOffset val="100"/>
        <c:noMultiLvlLbl val="0"/>
      </c:catAx>
      <c:valAx>
        <c:axId val="810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'8'!$E$17:$E$25</c:f>
              <c:numCache>
                <c:formatCode>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34</c:v>
                </c:pt>
                <c:pt idx="5">
                  <c:v>27</c:v>
                </c:pt>
                <c:pt idx="6">
                  <c:v>32</c:v>
                </c:pt>
                <c:pt idx="7">
                  <c:v>51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5-452C-9940-E74129AD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10758352"/>
        <c:axId val="810761632"/>
      </c:barChart>
      <c:catAx>
        <c:axId val="81075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61632"/>
        <c:crosses val="autoZero"/>
        <c:auto val="1"/>
        <c:lblAlgn val="ctr"/>
        <c:lblOffset val="100"/>
        <c:noMultiLvlLbl val="0"/>
      </c:catAx>
      <c:valAx>
        <c:axId val="810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435895386147904E-2"/>
          <c:y val="0.12694013290762471"/>
          <c:w val="0.92331631645167256"/>
          <c:h val="0.85669220464705054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'7'!$F$19:$F$26</c:f>
              <c:numCache>
                <c:formatCode>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17</c:v>
                </c:pt>
                <c:pt idx="3">
                  <c:v>17</c:v>
                </c:pt>
                <c:pt idx="4">
                  <c:v>28</c:v>
                </c:pt>
                <c:pt idx="5">
                  <c:v>32</c:v>
                </c:pt>
                <c:pt idx="6">
                  <c:v>47</c:v>
                </c:pt>
                <c:pt idx="7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38-4592-B77E-A2ACD5C90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401375"/>
        <c:axId val="1610798511"/>
      </c:scatterChart>
      <c:valAx>
        <c:axId val="1413401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98511"/>
        <c:crosses val="autoZero"/>
        <c:crossBetween val="midCat"/>
      </c:valAx>
      <c:valAx>
        <c:axId val="161079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401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'2'!$C$15</c:f>
              <c:strCache>
                <c:ptCount val="1"/>
                <c:pt idx="0">
                  <c:v>Number of Funds</c:v>
                </c:pt>
              </c:strCache>
            </c:strRef>
          </c:tx>
          <c:cat>
            <c:strRef>
              <c:f>'2'!$B$16:$B$18</c:f>
              <c:strCache>
                <c:ptCount val="3"/>
                <c:pt idx="0">
                  <c:v>Low</c:v>
                </c:pt>
                <c:pt idx="1">
                  <c:v>Average</c:v>
                </c:pt>
                <c:pt idx="2">
                  <c:v>High</c:v>
                </c:pt>
              </c:strCache>
            </c:strRef>
          </c:cat>
          <c:val>
            <c:numRef>
              <c:f>'2'!$C$16:$C$18</c:f>
              <c:numCache>
                <c:formatCode>General</c:formatCode>
                <c:ptCount val="3"/>
                <c:pt idx="0">
                  <c:v>58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F-4D84-844D-7B50ED5C1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'1'!$F$19</c:f>
              <c:strCache>
                <c:ptCount val="1"/>
                <c:pt idx="0">
                  <c:v>Number of Funds</c:v>
                </c:pt>
              </c:strCache>
            </c:strRef>
          </c:tx>
          <c:invertIfNegative val="0"/>
          <c:cat>
            <c:strRef>
              <c:f>'1'!$E$20:$E$22</c:f>
              <c:strCache>
                <c:ptCount val="3"/>
                <c:pt idx="0">
                  <c:v>Low</c:v>
                </c:pt>
                <c:pt idx="1">
                  <c:v>Average</c:v>
                </c:pt>
                <c:pt idx="2">
                  <c:v>High</c:v>
                </c:pt>
              </c:strCache>
            </c:strRef>
          </c:cat>
          <c:val>
            <c:numRef>
              <c:f>'1'!$F$20:$F$22</c:f>
              <c:numCache>
                <c:formatCode>General</c:formatCode>
                <c:ptCount val="3"/>
                <c:pt idx="0">
                  <c:v>58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5-415F-867E-3C6EDC2F3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09280"/>
        <c:axId val="123052032"/>
      </c:barChart>
      <c:catAx>
        <c:axId val="123009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3052032"/>
        <c:crosses val="autoZero"/>
        <c:auto val="1"/>
        <c:lblAlgn val="ctr"/>
        <c:lblOffset val="100"/>
        <c:noMultiLvlLbl val="0"/>
      </c:catAx>
      <c:valAx>
        <c:axId val="1230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300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7'!A1"/><Relationship Id="rId3" Type="http://schemas.openxmlformats.org/officeDocument/2006/relationships/hyperlink" Target="#'2'!A1"/><Relationship Id="rId7" Type="http://schemas.openxmlformats.org/officeDocument/2006/relationships/hyperlink" Target="#'6'!A1"/><Relationship Id="rId2" Type="http://schemas.openxmlformats.org/officeDocument/2006/relationships/hyperlink" Target="#'1'!A1"/><Relationship Id="rId1" Type="http://schemas.openxmlformats.org/officeDocument/2006/relationships/hyperlink" Target="#'First Page'!A1"/><Relationship Id="rId6" Type="http://schemas.openxmlformats.org/officeDocument/2006/relationships/hyperlink" Target="#'5'!A1"/><Relationship Id="rId5" Type="http://schemas.openxmlformats.org/officeDocument/2006/relationships/hyperlink" Target="#'4'!A1"/><Relationship Id="rId4" Type="http://schemas.openxmlformats.org/officeDocument/2006/relationships/hyperlink" Target="#'3'!A1"/><Relationship Id="rId9" Type="http://schemas.openxmlformats.org/officeDocument/2006/relationships/hyperlink" Target="#'8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492742</xdr:colOff>
      <xdr:row>27</xdr:row>
      <xdr:rowOff>187595</xdr:rowOff>
    </xdr:from>
    <xdr:to>
      <xdr:col>16</xdr:col>
      <xdr:colOff>299523</xdr:colOff>
      <xdr:row>32</xdr:row>
      <xdr:rowOff>105952</xdr:rowOff>
    </xdr:to>
    <xdr:sp macro="" textlink="">
      <xdr:nvSpPr>
        <xdr:cNvPr id="2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451A4-ECB8-4AF3-B1FC-CE789C67B568}"/>
            </a:ext>
          </a:extLst>
        </xdr:cNvPr>
        <xdr:cNvSpPr/>
      </xdr:nvSpPr>
      <xdr:spPr>
        <a:xfrm>
          <a:off x="6593023" y="5388887"/>
          <a:ext cx="3466949" cy="88155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 here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3" name="Picture 2" descr="Picturelogo1.png">
          <a:extLst>
            <a:ext uri="{FF2B5EF4-FFF2-40B4-BE49-F238E27FC236}">
              <a16:creationId xmlns:a16="http://schemas.microsoft.com/office/drawing/2014/main" id="{A6991308-C4B5-4521-A161-1EA26FCCA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B822FB-ED7C-42F0-BFF1-626209B90FFF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9</xdr:col>
      <xdr:colOff>406469</xdr:colOff>
      <xdr:row>19</xdr:row>
      <xdr:rowOff>187074</xdr:rowOff>
    </xdr:from>
    <xdr:to>
      <xdr:col>17</xdr:col>
      <xdr:colOff>175147</xdr:colOff>
      <xdr:row>25</xdr:row>
      <xdr:rowOff>2570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4F32509A-1962-4EFE-950A-66280A12051C}"/>
            </a:ext>
          </a:extLst>
        </xdr:cNvPr>
        <xdr:cNvSpPr/>
      </xdr:nvSpPr>
      <xdr:spPr>
        <a:xfrm>
          <a:off x="5896722" y="3847243"/>
          <a:ext cx="4648903" cy="97133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Descriptive Statistics</a:t>
          </a:r>
        </a:p>
      </xdr:txBody>
    </xdr:sp>
    <xdr:clientData/>
  </xdr:twoCellAnchor>
  <xdr:twoCellAnchor>
    <xdr:from>
      <xdr:col>8</xdr:col>
      <xdr:colOff>556517</xdr:colOff>
      <xdr:row>8</xdr:row>
      <xdr:rowOff>149830</xdr:rowOff>
    </xdr:from>
    <xdr:to>
      <xdr:col>17</xdr:col>
      <xdr:colOff>417388</xdr:colOff>
      <xdr:row>17</xdr:row>
      <xdr:rowOff>32106</xdr:rowOff>
    </xdr:to>
    <xdr:sp macro="" textlink="">
      <xdr:nvSpPr>
        <xdr:cNvPr id="10" name="Rounded Rectangle 7">
          <a:extLst>
            <a:ext uri="{FF2B5EF4-FFF2-40B4-BE49-F238E27FC236}">
              <a16:creationId xmlns:a16="http://schemas.microsoft.com/office/drawing/2014/main" id="{7B12DCF6-B3F4-4580-91B5-35463669CF73}"/>
            </a:ext>
          </a:extLst>
        </xdr:cNvPr>
        <xdr:cNvSpPr/>
      </xdr:nvSpPr>
      <xdr:spPr>
        <a:xfrm>
          <a:off x="5436742" y="1690954"/>
          <a:ext cx="5351124" cy="161604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endParaRPr lang="en-US" sz="28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Sample Problems</a:t>
          </a:r>
        </a:p>
      </xdr:txBody>
    </xdr:sp>
    <xdr:clientData/>
  </xdr:twoCellAnchor>
  <xdr:twoCellAnchor>
    <xdr:from>
      <xdr:col>8</xdr:col>
      <xdr:colOff>470899</xdr:colOff>
      <xdr:row>1</xdr:row>
      <xdr:rowOff>21405</xdr:rowOff>
    </xdr:from>
    <xdr:to>
      <xdr:col>17</xdr:col>
      <xdr:colOff>556516</xdr:colOff>
      <xdr:row>6</xdr:row>
      <xdr:rowOff>29540</xdr:rowOff>
    </xdr:to>
    <xdr:sp macro="" textlink="">
      <xdr:nvSpPr>
        <xdr:cNvPr id="11" name="Rounded Rectangle 7">
          <a:extLst>
            <a:ext uri="{FF2B5EF4-FFF2-40B4-BE49-F238E27FC236}">
              <a16:creationId xmlns:a16="http://schemas.microsoft.com/office/drawing/2014/main" id="{16F78F00-566E-448B-A001-FAED8D70EC5B}"/>
            </a:ext>
          </a:extLst>
        </xdr:cNvPr>
        <xdr:cNvSpPr/>
      </xdr:nvSpPr>
      <xdr:spPr>
        <a:xfrm>
          <a:off x="5351124" y="214045"/>
          <a:ext cx="5575870" cy="97133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Operations Management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517071</xdr:colOff>
      <xdr:row>2</xdr:row>
      <xdr:rowOff>0</xdr:rowOff>
    </xdr:from>
    <xdr:to>
      <xdr:col>15</xdr:col>
      <xdr:colOff>408215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313714" y="381000"/>
          <a:ext cx="4789715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734785" y="1986644"/>
          <a:ext cx="59463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 bar chart for the level of risk of mutual funds 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830036" y="476250"/>
          <a:ext cx="1143000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11</xdr:col>
      <xdr:colOff>409915</xdr:colOff>
      <xdr:row>8</xdr:row>
      <xdr:rowOff>52727</xdr:rowOff>
    </xdr:from>
    <xdr:to>
      <xdr:col>11</xdr:col>
      <xdr:colOff>409915</xdr:colOff>
      <xdr:row>46</xdr:row>
      <xdr:rowOff>66335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8494259" y="1576727"/>
          <a:ext cx="0" cy="885995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336776</xdr:colOff>
      <xdr:row>8</xdr:row>
      <xdr:rowOff>105455</xdr:rowOff>
    </xdr:from>
    <xdr:to>
      <xdr:col>17</xdr:col>
      <xdr:colOff>295954</xdr:colOff>
      <xdr:row>12</xdr:row>
      <xdr:rowOff>132670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/>
      </xdr:nvSpPr>
      <xdr:spPr>
        <a:xfrm>
          <a:off x="9016432" y="1629455"/>
          <a:ext cx="2935741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12</xdr:col>
      <xdr:colOff>413317</xdr:colOff>
      <xdr:row>16</xdr:row>
      <xdr:rowOff>102054</xdr:rowOff>
    </xdr:from>
    <xdr:to>
      <xdr:col>20</xdr:col>
      <xdr:colOff>86746</xdr:colOff>
      <xdr:row>22</xdr:row>
      <xdr:rowOff>256835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137771</xdr:colOff>
      <xdr:row>3</xdr:row>
      <xdr:rowOff>122463</xdr:rowOff>
    </xdr:from>
    <xdr:to>
      <xdr:col>20</xdr:col>
      <xdr:colOff>137773</xdr:colOff>
      <xdr:row>8</xdr:row>
      <xdr:rowOff>136072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95584" y="693963"/>
          <a:ext cx="6548439" cy="96610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4</xdr:col>
      <xdr:colOff>568098</xdr:colOff>
      <xdr:row>3</xdr:row>
      <xdr:rowOff>134371</xdr:rowOff>
    </xdr:from>
    <xdr:to>
      <xdr:col>7</xdr:col>
      <xdr:colOff>108857</xdr:colOff>
      <xdr:row>8</xdr:row>
      <xdr:rowOff>134372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49348" y="705871"/>
          <a:ext cx="1326697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7</xdr:col>
      <xdr:colOff>530679</xdr:colOff>
      <xdr:row>14</xdr:row>
      <xdr:rowOff>27213</xdr:rowOff>
    </xdr:from>
    <xdr:to>
      <xdr:col>12</xdr:col>
      <xdr:colOff>381000</xdr:colOff>
      <xdr:row>17</xdr:row>
      <xdr:rowOff>27214</xdr:rowOff>
    </xdr:to>
    <xdr:sp macro="" textlink="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796643" y="3265713"/>
          <a:ext cx="2775857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557895</xdr:colOff>
      <xdr:row>18</xdr:row>
      <xdr:rowOff>136071</xdr:rowOff>
    </xdr:from>
    <xdr:to>
      <xdr:col>12</xdr:col>
      <xdr:colOff>381000</xdr:colOff>
      <xdr:row>21</xdr:row>
      <xdr:rowOff>136072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823859" y="4136571"/>
          <a:ext cx="2748641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503467</xdr:colOff>
      <xdr:row>23</xdr:row>
      <xdr:rowOff>95250</xdr:rowOff>
    </xdr:from>
    <xdr:to>
      <xdr:col>12</xdr:col>
      <xdr:colOff>367395</xdr:colOff>
      <xdr:row>26</xdr:row>
      <xdr:rowOff>95251</xdr:rowOff>
    </xdr:to>
    <xdr:sp macro="" textlink="">
      <xdr:nvSpPr>
        <xdr:cNvPr id="10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843896" y="4857750"/>
          <a:ext cx="2789463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508569</xdr:colOff>
      <xdr:row>28</xdr:row>
      <xdr:rowOff>68035</xdr:rowOff>
    </xdr:from>
    <xdr:to>
      <xdr:col>12</xdr:col>
      <xdr:colOff>372497</xdr:colOff>
      <xdr:row>31</xdr:row>
      <xdr:rowOff>68036</xdr:rowOff>
    </xdr:to>
    <xdr:sp macro="" textlink="">
      <xdr:nvSpPr>
        <xdr:cNvPr id="12" name="Rounded Rectangl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675757" y="5402035"/>
          <a:ext cx="2840490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254452</xdr:colOff>
      <xdr:row>14</xdr:row>
      <xdr:rowOff>1022</xdr:rowOff>
    </xdr:from>
    <xdr:to>
      <xdr:col>21</xdr:col>
      <xdr:colOff>118379</xdr:colOff>
      <xdr:row>16</xdr:row>
      <xdr:rowOff>175194</xdr:rowOff>
    </xdr:to>
    <xdr:sp macro="" textlink="">
      <xdr:nvSpPr>
        <xdr:cNvPr id="19" name="Rounded Rectangle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9779452" y="2668022"/>
          <a:ext cx="2840490" cy="55517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308880</xdr:colOff>
      <xdr:row>18</xdr:row>
      <xdr:rowOff>103072</xdr:rowOff>
    </xdr:from>
    <xdr:to>
      <xdr:col>21</xdr:col>
      <xdr:colOff>172807</xdr:colOff>
      <xdr:row>21</xdr:row>
      <xdr:rowOff>103073</xdr:rowOff>
    </xdr:to>
    <xdr:sp macro="" textlink="">
      <xdr:nvSpPr>
        <xdr:cNvPr id="24" name="Rounded Rectangle 2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9833880" y="3532072"/>
          <a:ext cx="2840490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333376</xdr:colOff>
      <xdr:row>23</xdr:row>
      <xdr:rowOff>17006</xdr:rowOff>
    </xdr:from>
    <xdr:to>
      <xdr:col>21</xdr:col>
      <xdr:colOff>197303</xdr:colOff>
      <xdr:row>26</xdr:row>
      <xdr:rowOff>17007</xdr:rowOff>
    </xdr:to>
    <xdr:sp macro="" textlink="">
      <xdr:nvSpPr>
        <xdr:cNvPr id="25" name="Rounded Rectangle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9858376" y="4398506"/>
          <a:ext cx="2840490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367395</xdr:colOff>
      <xdr:row>28</xdr:row>
      <xdr:rowOff>0</xdr:rowOff>
    </xdr:from>
    <xdr:to>
      <xdr:col>21</xdr:col>
      <xdr:colOff>231322</xdr:colOff>
      <xdr:row>31</xdr:row>
      <xdr:rowOff>1</xdr:rowOff>
    </xdr:to>
    <xdr:sp macro="" textlink="">
      <xdr:nvSpPr>
        <xdr:cNvPr id="32" name="Rounded Rectangl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F477096-3C10-458D-AD62-DA5C47B78E68}"/>
            </a:ext>
          </a:extLst>
        </xdr:cNvPr>
        <xdr:cNvSpPr/>
      </xdr:nvSpPr>
      <xdr:spPr>
        <a:xfrm>
          <a:off x="9892395" y="5334000"/>
          <a:ext cx="2840490" cy="5715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533398</xdr:colOff>
      <xdr:row>2</xdr:row>
      <xdr:rowOff>46263</xdr:rowOff>
    </xdr:from>
    <xdr:to>
      <xdr:col>15</xdr:col>
      <xdr:colOff>127906</xdr:colOff>
      <xdr:row>6</xdr:row>
      <xdr:rowOff>87086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549757F-BF3C-4F60-877C-7BE6E4141120}"/>
            </a:ext>
          </a:extLst>
        </xdr:cNvPr>
        <xdr:cNvSpPr/>
      </xdr:nvSpPr>
      <xdr:spPr>
        <a:xfrm>
          <a:off x="5057773" y="427263"/>
          <a:ext cx="5500008" cy="80282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1047749</xdr:colOff>
      <xdr:row>1</xdr:row>
      <xdr:rowOff>81642</xdr:rowOff>
    </xdr:from>
    <xdr:to>
      <xdr:col>4</xdr:col>
      <xdr:colOff>1061357</xdr:colOff>
      <xdr:row>7</xdr:row>
      <xdr:rowOff>40821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17E87-3CD3-4FDC-A324-0EFEFC0075D9}"/>
            </a:ext>
          </a:extLst>
        </xdr:cNvPr>
        <xdr:cNvSpPr/>
      </xdr:nvSpPr>
      <xdr:spPr>
        <a:xfrm>
          <a:off x="2819399" y="272142"/>
          <a:ext cx="1442358" cy="1102179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258536</xdr:colOff>
      <xdr:row>10</xdr:row>
      <xdr:rowOff>0</xdr:rowOff>
    </xdr:from>
    <xdr:to>
      <xdr:col>11</xdr:col>
      <xdr:colOff>517070</xdr:colOff>
      <xdr:row>13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D3E2D9-3BCE-460A-A959-6BD1A2166B26}"/>
            </a:ext>
          </a:extLst>
        </xdr:cNvPr>
        <xdr:cNvSpPr txBox="1"/>
      </xdr:nvSpPr>
      <xdr:spPr>
        <a:xfrm>
          <a:off x="843643" y="1905000"/>
          <a:ext cx="7688034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Given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following information construct the histogram.</a:t>
          </a:r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bg1"/>
              </a:solidFill>
              <a:latin typeface="Lucida Bright" panose="02040602050505020304" pitchFamily="18" charset="0"/>
              <a:ea typeface="+mn-ea"/>
              <a:cs typeface="+mn-cs"/>
            </a:rPr>
            <a:t>Black 77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122464</xdr:colOff>
      <xdr:row>12</xdr:row>
      <xdr:rowOff>54428</xdr:rowOff>
    </xdr:from>
    <xdr:to>
      <xdr:col>13</xdr:col>
      <xdr:colOff>122464</xdr:colOff>
      <xdr:row>40</xdr:row>
      <xdr:rowOff>122464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C9F2561-8817-4A27-842A-B26D75AFDCBD}"/>
            </a:ext>
          </a:extLst>
        </xdr:cNvPr>
        <xdr:cNvCxnSpPr/>
      </xdr:nvCxnSpPr>
      <xdr:spPr>
        <a:xfrm>
          <a:off x="9371239" y="2340428"/>
          <a:ext cx="0" cy="7402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503465</xdr:colOff>
      <xdr:row>6</xdr:row>
      <xdr:rowOff>0</xdr:rowOff>
    </xdr:from>
    <xdr:to>
      <xdr:col>22</xdr:col>
      <xdr:colOff>480332</xdr:colOff>
      <xdr:row>10</xdr:row>
      <xdr:rowOff>27215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AAB86B36-5BBE-438C-B812-979A6D2D7A78}"/>
            </a:ext>
          </a:extLst>
        </xdr:cNvPr>
        <xdr:cNvSpPr/>
      </xdr:nvSpPr>
      <xdr:spPr>
        <a:xfrm>
          <a:off x="12028715" y="1143000"/>
          <a:ext cx="2902403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210909</xdr:colOff>
      <xdr:row>13</xdr:row>
      <xdr:rowOff>111578</xdr:rowOff>
    </xdr:from>
    <xdr:to>
      <xdr:col>22</xdr:col>
      <xdr:colOff>102052</xdr:colOff>
      <xdr:row>22</xdr:row>
      <xdr:rowOff>106135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44BE6F5-AE12-4E9A-A049-A7FC2F045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213631</xdr:colOff>
      <xdr:row>23</xdr:row>
      <xdr:rowOff>195943</xdr:rowOff>
    </xdr:from>
    <xdr:to>
      <xdr:col>22</xdr:col>
      <xdr:colOff>104774</xdr:colOff>
      <xdr:row>33</xdr:row>
      <xdr:rowOff>136071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2A6B7A-4D28-40F5-8AE2-FE92D81AF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517071</xdr:colOff>
      <xdr:row>2</xdr:row>
      <xdr:rowOff>0</xdr:rowOff>
    </xdr:from>
    <xdr:to>
      <xdr:col>15</xdr:col>
      <xdr:colOff>408215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4FD4CB8-4DD7-4CBF-B28D-F23D185D19EE}"/>
            </a:ext>
          </a:extLst>
        </xdr:cNvPr>
        <xdr:cNvSpPr/>
      </xdr:nvSpPr>
      <xdr:spPr>
        <a:xfrm>
          <a:off x="6213021" y="381000"/>
          <a:ext cx="4615544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2CFAB2-E84A-4372-BAE8-27A302B5BDE8}"/>
            </a:ext>
          </a:extLst>
        </xdr:cNvPr>
        <xdr:cNvSpPr txBox="1"/>
      </xdr:nvSpPr>
      <xdr:spPr>
        <a:xfrm>
          <a:off x="713014" y="1986644"/>
          <a:ext cx="7312478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 scatter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diagram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AAF62-8720-4B85-945A-0F1AA760D96A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9378833-012D-498F-9AA0-3CAA3C600DB6}"/>
            </a:ext>
          </a:extLst>
        </xdr:cNvPr>
        <xdr:cNvCxnSpPr/>
      </xdr:nvCxnSpPr>
      <xdr:spPr>
        <a:xfrm>
          <a:off x="8880022" y="1660071"/>
          <a:ext cx="0" cy="88623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280306</xdr:colOff>
      <xdr:row>3</xdr:row>
      <xdr:rowOff>46264</xdr:rowOff>
    </xdr:from>
    <xdr:to>
      <xdr:col>21</xdr:col>
      <xdr:colOff>239485</xdr:colOff>
      <xdr:row>7</xdr:row>
      <xdr:rowOff>68036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B20369C9-E14C-4853-A8D1-12CC1B644B45}"/>
            </a:ext>
          </a:extLst>
        </xdr:cNvPr>
        <xdr:cNvSpPr/>
      </xdr:nvSpPr>
      <xdr:spPr>
        <a:xfrm>
          <a:off x="11634106" y="601435"/>
          <a:ext cx="3007179" cy="762001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12</xdr:col>
      <xdr:colOff>484414</xdr:colOff>
      <xdr:row>10</xdr:row>
      <xdr:rowOff>13607</xdr:rowOff>
    </xdr:from>
    <xdr:to>
      <xdr:col>24</xdr:col>
      <xdr:colOff>549728</xdr:colOff>
      <xdr:row>29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C0FBDBA-D506-4AD2-812F-8FD92464A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574221</xdr:colOff>
      <xdr:row>27</xdr:row>
      <xdr:rowOff>97973</xdr:rowOff>
    </xdr:from>
    <xdr:to>
      <xdr:col>10</xdr:col>
      <xdr:colOff>424542</xdr:colOff>
      <xdr:row>32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E149476-DAAB-467D-BE9B-EAC77C1F6B74}"/>
            </a:ext>
          </a:extLst>
        </xdr:cNvPr>
        <xdr:cNvSpPr txBox="1"/>
      </xdr:nvSpPr>
      <xdr:spPr>
        <a:xfrm>
          <a:off x="574221" y="5853794"/>
          <a:ext cx="7279821" cy="8545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Then,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show the best fitted line and display equation on the line.</a:t>
          </a:r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693963</xdr:colOff>
      <xdr:row>1</xdr:row>
      <xdr:rowOff>95251</xdr:rowOff>
    </xdr:from>
    <xdr:to>
      <xdr:col>12</xdr:col>
      <xdr:colOff>54428</xdr:colOff>
      <xdr:row>6</xdr:row>
      <xdr:rowOff>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1EFFD99-38AB-46A7-99E0-D99ECDB00AD4}"/>
            </a:ext>
          </a:extLst>
        </xdr:cNvPr>
        <xdr:cNvSpPr/>
      </xdr:nvSpPr>
      <xdr:spPr>
        <a:xfrm>
          <a:off x="3034392" y="285751"/>
          <a:ext cx="5619750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353785</xdr:colOff>
      <xdr:row>8</xdr:row>
      <xdr:rowOff>122465</xdr:rowOff>
    </xdr:from>
    <xdr:to>
      <xdr:col>11</xdr:col>
      <xdr:colOff>204106</xdr:colOff>
      <xdr:row>15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F67F90-128E-4EDC-80AC-CCA7B7F09077}"/>
            </a:ext>
          </a:extLst>
        </xdr:cNvPr>
        <xdr:cNvSpPr txBox="1"/>
      </xdr:nvSpPr>
      <xdr:spPr>
        <a:xfrm>
          <a:off x="938892" y="1646465"/>
          <a:ext cx="72798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descriptive statistics table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89D6A-DC92-424E-8642-ADD9D6C87DF3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11</xdr:col>
      <xdr:colOff>394608</xdr:colOff>
      <xdr:row>8</xdr:row>
      <xdr:rowOff>27214</xdr:rowOff>
    </xdr:from>
    <xdr:to>
      <xdr:col>11</xdr:col>
      <xdr:colOff>394608</xdr:colOff>
      <xdr:row>45</xdr:row>
      <xdr:rowOff>40822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10301A0-7997-4034-A3C1-4C45B1AB8344}"/>
            </a:ext>
          </a:extLst>
        </xdr:cNvPr>
        <xdr:cNvCxnSpPr/>
      </xdr:nvCxnSpPr>
      <xdr:spPr>
        <a:xfrm>
          <a:off x="8409215" y="1551214"/>
          <a:ext cx="0" cy="892628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27212</xdr:colOff>
      <xdr:row>8</xdr:row>
      <xdr:rowOff>176892</xdr:rowOff>
    </xdr:from>
    <xdr:to>
      <xdr:col>16</xdr:col>
      <xdr:colOff>1401535</xdr:colOff>
      <xdr:row>13</xdr:row>
      <xdr:rowOff>13607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16D51FB1-CBD8-4698-AB5C-AEBE10769AB2}"/>
            </a:ext>
          </a:extLst>
        </xdr:cNvPr>
        <xdr:cNvSpPr/>
      </xdr:nvSpPr>
      <xdr:spPr>
        <a:xfrm>
          <a:off x="10382248" y="1700892"/>
          <a:ext cx="3306537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</xdr:col>
      <xdr:colOff>2721</xdr:colOff>
      <xdr:row>34</xdr:row>
      <xdr:rowOff>97972</xdr:rowOff>
    </xdr:from>
    <xdr:to>
      <xdr:col>10</xdr:col>
      <xdr:colOff>438149</xdr:colOff>
      <xdr:row>41</xdr:row>
      <xdr:rowOff>16328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89CF84-E7BB-4A54-90B0-7881A49925C8}"/>
            </a:ext>
          </a:extLst>
        </xdr:cNvPr>
        <xdr:cNvSpPr txBox="1"/>
      </xdr:nvSpPr>
      <xdr:spPr>
        <a:xfrm>
          <a:off x="587828" y="8439151"/>
          <a:ext cx="72798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Path:</a:t>
          </a:r>
          <a:r>
            <a:rPr lang="en-US" sz="2000" b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Data to Data Analysis to Descriptive Statistics</a:t>
          </a:r>
          <a:endParaRPr lang="en-US" sz="2000" b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421820</xdr:colOff>
      <xdr:row>2</xdr:row>
      <xdr:rowOff>43541</xdr:rowOff>
    </xdr:from>
    <xdr:to>
      <xdr:col>10</xdr:col>
      <xdr:colOff>54429</xdr:colOff>
      <xdr:row>6</xdr:row>
      <xdr:rowOff>97971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20191" y="413655"/>
          <a:ext cx="4629152" cy="7946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353785</xdr:colOff>
      <xdr:row>1</xdr:row>
      <xdr:rowOff>68035</xdr:rowOff>
    </xdr:from>
    <xdr:to>
      <xdr:col>3</xdr:col>
      <xdr:colOff>312964</xdr:colOff>
      <xdr:row>6</xdr:row>
      <xdr:rowOff>136071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966106" y="258535"/>
          <a:ext cx="118382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</xdr:col>
      <xdr:colOff>530679</xdr:colOff>
      <xdr:row>8</xdr:row>
      <xdr:rowOff>149679</xdr:rowOff>
    </xdr:from>
    <xdr:to>
      <xdr:col>8</xdr:col>
      <xdr:colOff>517071</xdr:colOff>
      <xdr:row>12</xdr:row>
      <xdr:rowOff>108857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15786" y="1673679"/>
          <a:ext cx="6232071" cy="721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Calculate the sample weighted mean:</a:t>
          </a:r>
          <a:endParaRPr lang="en-US" sz="2000" b="0" i="0" u="none" strike="noStrike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 </a:t>
          </a:r>
          <a:r>
            <a:rPr lang="en-US" sz="1800">
              <a:solidFill>
                <a:schemeClr val="bg1"/>
              </a:solidFill>
            </a:rPr>
            <a:t>Anderson 109</a:t>
          </a:r>
          <a:endParaRPr lang="en-US" sz="18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231321</xdr:colOff>
      <xdr:row>7</xdr:row>
      <xdr:rowOff>149677</xdr:rowOff>
    </xdr:from>
    <xdr:to>
      <xdr:col>9</xdr:col>
      <xdr:colOff>231321</xdr:colOff>
      <xdr:row>36</xdr:row>
      <xdr:rowOff>27213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647214" y="1483177"/>
          <a:ext cx="0" cy="7864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1006929</xdr:colOff>
      <xdr:row>4</xdr:row>
      <xdr:rowOff>95249</xdr:rowOff>
    </xdr:from>
    <xdr:to>
      <xdr:col>16</xdr:col>
      <xdr:colOff>217714</xdr:colOff>
      <xdr:row>8</xdr:row>
      <xdr:rowOff>122464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9007929" y="857249"/>
          <a:ext cx="4599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Solution</a:t>
          </a:r>
        </a:p>
      </xdr:txBody>
    </xdr:sp>
    <xdr:clientData/>
  </xdr:twoCellAnchor>
  <xdr:twoCellAnchor>
    <xdr:from>
      <xdr:col>15</xdr:col>
      <xdr:colOff>217714</xdr:colOff>
      <xdr:row>18</xdr:row>
      <xdr:rowOff>204107</xdr:rowOff>
    </xdr:from>
    <xdr:to>
      <xdr:col>20</xdr:col>
      <xdr:colOff>802822</xdr:colOff>
      <xdr:row>20</xdr:row>
      <xdr:rowOff>81642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3022035" y="4435928"/>
              <a:ext cx="4585608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1">
                          <a:latin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400"/>
                <a:t> = 17,800.00/6,000.00 = 2.967</a:t>
              </a:r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3022035" y="4435928"/>
              <a:ext cx="4585608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r>
                <a:rPr lang="en-US" sz="2400"/>
                <a:t> = 17,800.00/6,000.00 = 2.967</a:t>
              </a:r>
            </a:p>
          </xdr:txBody>
        </xdr:sp>
      </mc:Fallback>
    </mc:AlternateContent>
    <xdr:clientData/>
  </xdr:twoCellAnchor>
  <xdr:oneCellAnchor>
    <xdr:from>
      <xdr:col>11</xdr:col>
      <xdr:colOff>148318</xdr:colOff>
      <xdr:row>17</xdr:row>
      <xdr:rowOff>195942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2A6E297-C7DB-4EFE-8B49-5D742C5D941A}"/>
            </a:ext>
          </a:extLst>
        </xdr:cNvPr>
        <xdr:cNvSpPr txBox="1"/>
      </xdr:nvSpPr>
      <xdr:spPr>
        <a:xfrm>
          <a:off x="8734425" y="40603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65315</xdr:colOff>
      <xdr:row>3</xdr:row>
      <xdr:rowOff>111577</xdr:rowOff>
    </xdr:from>
    <xdr:to>
      <xdr:col>9</xdr:col>
      <xdr:colOff>386444</xdr:colOff>
      <xdr:row>7</xdr:row>
      <xdr:rowOff>2721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3363686" y="666748"/>
          <a:ext cx="5176158" cy="6313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190500</xdr:colOff>
      <xdr:row>3</xdr:row>
      <xdr:rowOff>27214</xdr:rowOff>
    </xdr:from>
    <xdr:to>
      <xdr:col>3</xdr:col>
      <xdr:colOff>149679</xdr:colOff>
      <xdr:row>7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00100" y="598714"/>
          <a:ext cx="11783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3</xdr:col>
      <xdr:colOff>54431</xdr:colOff>
      <xdr:row>9</xdr:row>
      <xdr:rowOff>13608</xdr:rowOff>
    </xdr:from>
    <xdr:to>
      <xdr:col>8</xdr:col>
      <xdr:colOff>244928</xdr:colOff>
      <xdr:row>12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809752" y="1728108"/>
          <a:ext cx="5755819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a cumulative and cumulative relative frequencies: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511629</xdr:colOff>
      <xdr:row>9</xdr:row>
      <xdr:rowOff>10886</xdr:rowOff>
    </xdr:from>
    <xdr:to>
      <xdr:col>9</xdr:col>
      <xdr:colOff>557892</xdr:colOff>
      <xdr:row>30</xdr:row>
      <xdr:rowOff>95249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8665029" y="1676400"/>
          <a:ext cx="46263" cy="688793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201386</xdr:colOff>
      <xdr:row>6</xdr:row>
      <xdr:rowOff>163285</xdr:rowOff>
    </xdr:from>
    <xdr:to>
      <xdr:col>13</xdr:col>
      <xdr:colOff>805543</xdr:colOff>
      <xdr:row>10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964386" y="1273628"/>
          <a:ext cx="3858986" cy="576943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280306</xdr:colOff>
      <xdr:row>1</xdr:row>
      <xdr:rowOff>16328</xdr:rowOff>
    </xdr:from>
    <xdr:to>
      <xdr:col>13</xdr:col>
      <xdr:colOff>332013</xdr:colOff>
      <xdr:row>4</xdr:row>
      <xdr:rowOff>92529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423806" y="206828"/>
          <a:ext cx="4569278" cy="6477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585107</xdr:colOff>
      <xdr:row>1</xdr:row>
      <xdr:rowOff>27214</xdr:rowOff>
    </xdr:from>
    <xdr:to>
      <xdr:col>2</xdr:col>
      <xdr:colOff>544286</xdr:colOff>
      <xdr:row>5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85107" y="217714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2</xdr:col>
      <xdr:colOff>285751</xdr:colOff>
      <xdr:row>7</xdr:row>
      <xdr:rowOff>108859</xdr:rowOff>
    </xdr:from>
    <xdr:to>
      <xdr:col>10</xdr:col>
      <xdr:colOff>503464</xdr:colOff>
      <xdr:row>10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510394" y="1442359"/>
          <a:ext cx="7089320" cy="557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the relative frequency distribution of these soft-drink purchases.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40822</xdr:colOff>
      <xdr:row>7</xdr:row>
      <xdr:rowOff>54427</xdr:rowOff>
    </xdr:from>
    <xdr:to>
      <xdr:col>14</xdr:col>
      <xdr:colOff>40822</xdr:colOff>
      <xdr:row>32</xdr:row>
      <xdr:rowOff>122463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10967358" y="1387927"/>
          <a:ext cx="0" cy="960664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299356</xdr:colOff>
      <xdr:row>3</xdr:row>
      <xdr:rowOff>95251</xdr:rowOff>
    </xdr:from>
    <xdr:to>
      <xdr:col>20</xdr:col>
      <xdr:colOff>258535</xdr:colOff>
      <xdr:row>7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1130642" y="666751"/>
          <a:ext cx="3878036" cy="666749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312964</xdr:colOff>
      <xdr:row>1</xdr:row>
      <xdr:rowOff>108855</xdr:rowOff>
    </xdr:from>
    <xdr:to>
      <xdr:col>12</xdr:col>
      <xdr:colOff>68037</xdr:colOff>
      <xdr:row>4</xdr:row>
      <xdr:rowOff>190499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674178" y="299355"/>
          <a:ext cx="4041323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190501</xdr:colOff>
      <xdr:row>3</xdr:row>
      <xdr:rowOff>27214</xdr:rowOff>
    </xdr:from>
    <xdr:to>
      <xdr:col>2</xdr:col>
      <xdr:colOff>381000</xdr:colOff>
      <xdr:row>7</xdr:row>
      <xdr:rowOff>149680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802822" y="598714"/>
          <a:ext cx="1211035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0</xdr:col>
      <xdr:colOff>312966</xdr:colOff>
      <xdr:row>9</xdr:row>
      <xdr:rowOff>13608</xdr:rowOff>
    </xdr:from>
    <xdr:to>
      <xdr:col>6</xdr:col>
      <xdr:colOff>136072</xdr:colOff>
      <xdr:row>13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312966" y="1728108"/>
          <a:ext cx="5796642" cy="84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Construct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 pie chart for the level of risk of mutual funds based on the following information: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476250</xdr:colOff>
      <xdr:row>9</xdr:row>
      <xdr:rowOff>81642</xdr:rowOff>
    </xdr:from>
    <xdr:to>
      <xdr:col>7</xdr:col>
      <xdr:colOff>476250</xdr:colOff>
      <xdr:row>37</xdr:row>
      <xdr:rowOff>149678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CxnSpPr/>
      </xdr:nvCxnSpPr>
      <xdr:spPr>
        <a:xfrm>
          <a:off x="7851321" y="1796142"/>
          <a:ext cx="0" cy="100965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9</xdr:row>
      <xdr:rowOff>13607</xdr:rowOff>
    </xdr:from>
    <xdr:to>
      <xdr:col>13</xdr:col>
      <xdr:colOff>408215</xdr:colOff>
      <xdr:row>13</xdr:row>
      <xdr:rowOff>54429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7647215" y="1728107"/>
          <a:ext cx="3020786" cy="802822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13</xdr:col>
      <xdr:colOff>244929</xdr:colOff>
      <xdr:row>14</xdr:row>
      <xdr:rowOff>258537</xdr:rowOff>
    </xdr:from>
    <xdr:to>
      <xdr:col>20</xdr:col>
      <xdr:colOff>530679</xdr:colOff>
      <xdr:row>18</xdr:row>
      <xdr:rowOff>217715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tabSelected="1" zoomScale="89" zoomScaleNormal="89" workbookViewId="0">
      <selection activeCell="U30" sqref="U30"/>
    </sheetView>
  </sheetViews>
  <sheetFormatPr defaultColWidth="9.140625" defaultRowHeight="15" x14ac:dyDescent="0.25"/>
  <cols>
    <col min="1" max="16384" width="9.140625" style="39"/>
  </cols>
  <sheetData>
    <row r="1" spans="1:1" x14ac:dyDescent="0.25">
      <c r="A1" s="39" t="s">
        <v>40</v>
      </c>
    </row>
  </sheetData>
  <sheetProtection algorithmName="SHA-512" hashValue="75oXGvX32WQsrqFwP4bOM99ghQSY/fp8uASzC41y5T4tiMNLUkCol6Uj9ZG8cgtsZn/QBxcpTo+w5VSYMiLfAQ==" saltValue="e32UwQ8crhbfr9qIBEpw2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E18:G23"/>
  <sheetViews>
    <sheetView zoomScale="80" zoomScaleNormal="80" zoomScalePageLayoutView="70" workbookViewId="0"/>
  </sheetViews>
  <sheetFormatPr defaultColWidth="8.85546875" defaultRowHeight="15" x14ac:dyDescent="0.25"/>
  <cols>
    <col min="1" max="4" width="8.85546875" style="1"/>
    <col min="5" max="5" width="14.85546875" style="1" customWidth="1"/>
    <col min="6" max="6" width="14.7109375" style="1" customWidth="1"/>
    <col min="7" max="7" width="20.42578125" style="1" customWidth="1"/>
    <col min="8" max="16384" width="8.85546875" style="1"/>
  </cols>
  <sheetData>
    <row r="18" spans="5:7" ht="15.75" thickBot="1" x14ac:dyDescent="0.3"/>
    <row r="19" spans="5:7" ht="85.5" customHeight="1" thickBot="1" x14ac:dyDescent="0.3">
      <c r="E19" s="28" t="s">
        <v>0</v>
      </c>
      <c r="F19" s="29" t="s">
        <v>1</v>
      </c>
      <c r="G19" s="29" t="s">
        <v>2</v>
      </c>
    </row>
    <row r="20" spans="5:7" ht="32.25" customHeight="1" thickBot="1" x14ac:dyDescent="0.3">
      <c r="E20" s="13" t="s">
        <v>3</v>
      </c>
      <c r="F20" s="14">
        <v>58</v>
      </c>
      <c r="G20" s="14">
        <v>47.93</v>
      </c>
    </row>
    <row r="21" spans="5:7" ht="28.5" customHeight="1" thickBot="1" x14ac:dyDescent="0.3">
      <c r="E21" s="13" t="s">
        <v>4</v>
      </c>
      <c r="F21" s="14">
        <v>46</v>
      </c>
      <c r="G21" s="14">
        <v>38.020000000000003</v>
      </c>
    </row>
    <row r="22" spans="5:7" ht="27" thickBot="1" x14ac:dyDescent="0.3">
      <c r="E22" s="13" t="s">
        <v>5</v>
      </c>
      <c r="F22" s="14">
        <v>17</v>
      </c>
      <c r="G22" s="14">
        <v>14.05</v>
      </c>
    </row>
    <row r="23" spans="5:7" ht="27.75" customHeight="1" thickBot="1" x14ac:dyDescent="0.3">
      <c r="E23" s="27" t="s">
        <v>6</v>
      </c>
      <c r="F23" s="30">
        <v>121</v>
      </c>
      <c r="G23" s="30">
        <v>100</v>
      </c>
    </row>
  </sheetData>
  <pageMargins left="0.7" right="0.7" top="0.75" bottom="0.75" header="0.3" footer="0.3"/>
  <pageSetup scale="5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G12:AA39"/>
  <sheetViews>
    <sheetView showRowColHeaders="0" zoomScale="80" zoomScaleNormal="80" zoomScalePageLayoutView="70" workbookViewId="0"/>
  </sheetViews>
  <sheetFormatPr defaultColWidth="8.85546875" defaultRowHeight="15" x14ac:dyDescent="0.25"/>
  <cols>
    <col min="1" max="16384" width="8.85546875" style="1"/>
  </cols>
  <sheetData>
    <row r="12" spans="7:27" x14ac:dyDescent="0.25">
      <c r="G12" s="38"/>
    </row>
    <row r="13" spans="7:27" x14ac:dyDescent="0.25"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X13" s="38"/>
      <c r="Y13" s="38"/>
      <c r="Z13" s="38"/>
      <c r="AA13" s="38"/>
    </row>
    <row r="14" spans="7:27" x14ac:dyDescent="0.25"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X14" s="38"/>
      <c r="Y14" s="38"/>
      <c r="Z14" s="38"/>
      <c r="AA14" s="38"/>
    </row>
    <row r="15" spans="7:27" x14ac:dyDescent="0.25"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X15" s="38"/>
      <c r="Y15" s="38"/>
      <c r="Z15" s="38"/>
      <c r="AA15" s="38"/>
    </row>
    <row r="16" spans="7:27" x14ac:dyDescent="0.25"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X16" s="38"/>
      <c r="Y16" s="38"/>
      <c r="Z16" s="38"/>
      <c r="AA16" s="38"/>
    </row>
    <row r="17" spans="8:27" x14ac:dyDescent="0.25"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X17" s="38"/>
      <c r="Y17" s="38"/>
      <c r="Z17" s="38"/>
      <c r="AA17" s="38"/>
    </row>
    <row r="18" spans="8:27" x14ac:dyDescent="0.25"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X18" s="38"/>
      <c r="Y18" s="38"/>
      <c r="Z18" s="38"/>
      <c r="AA18" s="38"/>
    </row>
    <row r="19" spans="8:27" x14ac:dyDescent="0.25"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X19" s="38"/>
      <c r="Y19" s="38"/>
      <c r="Z19" s="38"/>
      <c r="AA19" s="38"/>
    </row>
    <row r="20" spans="8:27" x14ac:dyDescent="0.25"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X20" s="38"/>
      <c r="Y20" s="38"/>
      <c r="Z20" s="38"/>
      <c r="AA20" s="38"/>
    </row>
    <row r="21" spans="8:27" x14ac:dyDescent="0.25"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</row>
    <row r="22" spans="8:27" x14ac:dyDescent="0.25"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X22" s="38"/>
      <c r="Y22" s="38"/>
      <c r="Z22" s="38"/>
      <c r="AA22" s="38"/>
    </row>
    <row r="23" spans="8:27" x14ac:dyDescent="0.25"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X23" s="38"/>
      <c r="Y23" s="38"/>
      <c r="Z23" s="38"/>
      <c r="AA23" s="38"/>
    </row>
    <row r="24" spans="8:27" x14ac:dyDescent="0.25"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X24" s="38"/>
      <c r="Y24" s="38"/>
      <c r="Z24" s="38"/>
      <c r="AA24" s="38"/>
    </row>
    <row r="25" spans="8:27" x14ac:dyDescent="0.25"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X25" s="38"/>
      <c r="Y25" s="38"/>
      <c r="Z25" s="38"/>
      <c r="AA25" s="38"/>
    </row>
    <row r="26" spans="8:27" x14ac:dyDescent="0.25"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38"/>
      <c r="Y26" s="38"/>
      <c r="Z26" s="38"/>
      <c r="AA26" s="38"/>
    </row>
    <row r="27" spans="8:27" x14ac:dyDescent="0.25"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X27" s="38"/>
      <c r="Y27" s="38"/>
      <c r="Z27" s="38"/>
      <c r="AA27" s="38"/>
    </row>
    <row r="28" spans="8:27" x14ac:dyDescent="0.25"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X28" s="38"/>
      <c r="Y28" s="38"/>
      <c r="Z28" s="38"/>
      <c r="AA28" s="38"/>
    </row>
    <row r="29" spans="8:27" x14ac:dyDescent="0.25"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X29" s="38"/>
      <c r="Y29" s="38"/>
      <c r="Z29" s="38"/>
      <c r="AA29" s="38"/>
    </row>
    <row r="30" spans="8:27" x14ac:dyDescent="0.25"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</row>
    <row r="31" spans="8:27" x14ac:dyDescent="0.25"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X31" s="38"/>
      <c r="Y31" s="38"/>
      <c r="Z31" s="38"/>
      <c r="AA31" s="38"/>
    </row>
    <row r="32" spans="8:27" x14ac:dyDescent="0.25"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X32" s="38"/>
      <c r="Y32" s="38"/>
      <c r="Z32" s="38"/>
      <c r="AA32" s="38"/>
    </row>
    <row r="33" spans="8:27" x14ac:dyDescent="0.25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X33" s="38"/>
      <c r="Y33" s="38"/>
      <c r="Z33" s="38"/>
      <c r="AA33" s="38"/>
    </row>
    <row r="34" spans="8:27" x14ac:dyDescent="0.25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X34" s="38"/>
      <c r="Y34" s="38"/>
      <c r="Z34" s="38"/>
      <c r="AA34" s="38"/>
    </row>
    <row r="35" spans="8:27" x14ac:dyDescent="0.25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X35" s="38"/>
      <c r="Y35" s="38"/>
      <c r="Z35" s="38"/>
      <c r="AA35" s="38"/>
    </row>
    <row r="36" spans="8:27" x14ac:dyDescent="0.25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8"/>
      <c r="Y36" s="38"/>
      <c r="Z36" s="38"/>
      <c r="AA36" s="38"/>
    </row>
    <row r="37" spans="8:27" x14ac:dyDescent="0.25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X37" s="38"/>
      <c r="Y37" s="38"/>
      <c r="Z37" s="38"/>
      <c r="AA37" s="38"/>
    </row>
    <row r="38" spans="8:27" x14ac:dyDescent="0.25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  <c r="AA38" s="38"/>
    </row>
    <row r="39" spans="8:27" x14ac:dyDescent="0.25">
      <c r="U39" s="38"/>
      <c r="V39" s="38"/>
    </row>
  </sheetData>
  <pageMargins left="0.7" right="0.7" top="0.75" bottom="0.75" header="0.3" footer="0.3"/>
  <pageSetup scale="4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1"/>
  <sheetViews>
    <sheetView zoomScale="70" zoomScaleNormal="70" zoomScalePageLayoutView="70" workbookViewId="0"/>
  </sheetViews>
  <sheetFormatPr defaultColWidth="8.85546875" defaultRowHeight="15" x14ac:dyDescent="0.25"/>
  <cols>
    <col min="1" max="3" width="8.85546875" style="1"/>
    <col min="4" max="4" width="21.42578125" style="1" customWidth="1"/>
    <col min="5" max="5" width="19.85546875" style="1" customWidth="1"/>
    <col min="6" max="16384" width="8.85546875" style="1"/>
  </cols>
  <sheetData>
    <row r="1" spans="1:14" x14ac:dyDescent="0.25">
      <c r="A1" s="1">
        <v>18</v>
      </c>
    </row>
    <row r="14" spans="1:14" x14ac:dyDescent="0.25">
      <c r="J14" s="5"/>
      <c r="K14" s="5"/>
      <c r="L14" s="5"/>
      <c r="M14" s="5"/>
      <c r="N14" s="5"/>
    </row>
    <row r="15" spans="1:14" x14ac:dyDescent="0.25">
      <c r="J15" s="5"/>
      <c r="K15" s="5"/>
      <c r="L15" s="5"/>
      <c r="M15" s="5"/>
      <c r="N15" s="5"/>
    </row>
    <row r="16" spans="1:14" ht="22.5" customHeight="1" x14ac:dyDescent="0.25">
      <c r="J16" s="5"/>
      <c r="K16" s="6"/>
      <c r="L16" s="7"/>
      <c r="M16" s="7"/>
      <c r="N16" s="5"/>
    </row>
    <row r="17" spans="3:22" ht="27.75" customHeight="1" x14ac:dyDescent="0.25">
      <c r="E17" s="36">
        <v>1</v>
      </c>
      <c r="J17" s="5"/>
      <c r="K17" s="7"/>
      <c r="L17" s="8"/>
      <c r="M17" s="8"/>
      <c r="N17" s="5"/>
      <c r="T17" s="2"/>
      <c r="U17" s="3"/>
      <c r="V17" s="3"/>
    </row>
    <row r="18" spans="3:22" ht="28.5" customHeight="1" x14ac:dyDescent="0.25">
      <c r="C18" s="5"/>
      <c r="D18" s="5"/>
      <c r="E18" s="36">
        <v>5</v>
      </c>
      <c r="F18" s="5"/>
      <c r="J18" s="5"/>
      <c r="K18" s="7"/>
      <c r="L18" s="8"/>
      <c r="M18" s="8"/>
      <c r="N18" s="5"/>
      <c r="T18" s="3"/>
      <c r="U18" s="4"/>
      <c r="V18" s="4"/>
    </row>
    <row r="19" spans="3:22" ht="26.25" x14ac:dyDescent="0.25">
      <c r="C19" s="5"/>
      <c r="D19" s="12"/>
      <c r="E19" s="37">
        <v>7</v>
      </c>
      <c r="F19" s="5"/>
    </row>
    <row r="20" spans="3:22" ht="26.25" x14ac:dyDescent="0.25">
      <c r="C20" s="5"/>
      <c r="D20" s="12"/>
      <c r="E20" s="37">
        <v>10</v>
      </c>
      <c r="F20" s="5"/>
    </row>
    <row r="21" spans="3:22" ht="26.25" x14ac:dyDescent="0.25">
      <c r="C21" s="5"/>
      <c r="D21" s="12"/>
      <c r="E21" s="37">
        <v>34</v>
      </c>
      <c r="F21" s="5"/>
    </row>
    <row r="22" spans="3:22" ht="26.25" x14ac:dyDescent="0.25">
      <c r="C22" s="5"/>
      <c r="D22" s="12"/>
      <c r="E22" s="37">
        <v>27</v>
      </c>
      <c r="F22" s="5"/>
    </row>
    <row r="23" spans="3:22" ht="26.25" x14ac:dyDescent="0.25">
      <c r="C23" s="5"/>
      <c r="D23" s="8"/>
      <c r="E23" s="37">
        <v>32</v>
      </c>
      <c r="F23" s="5"/>
    </row>
    <row r="24" spans="3:22" ht="26.25" x14ac:dyDescent="0.25">
      <c r="C24" s="5"/>
      <c r="D24" s="8"/>
      <c r="E24" s="37">
        <v>51</v>
      </c>
      <c r="F24" s="5"/>
    </row>
    <row r="25" spans="3:22" ht="26.25" x14ac:dyDescent="0.25">
      <c r="C25" s="5"/>
      <c r="D25" s="8"/>
      <c r="E25" s="37">
        <v>27</v>
      </c>
      <c r="F25" s="5"/>
    </row>
    <row r="26" spans="3:22" ht="26.25" x14ac:dyDescent="0.25">
      <c r="C26" s="5"/>
      <c r="D26" s="8"/>
      <c r="E26" s="8"/>
      <c r="F26" s="5"/>
    </row>
    <row r="27" spans="3:22" ht="26.25" x14ac:dyDescent="0.25">
      <c r="C27" s="5"/>
      <c r="D27" s="8"/>
      <c r="E27" s="8"/>
      <c r="F27" s="5"/>
    </row>
    <row r="28" spans="3:22" ht="26.25" x14ac:dyDescent="0.25">
      <c r="C28" s="5"/>
      <c r="D28" s="8"/>
      <c r="E28" s="8"/>
      <c r="F28" s="5"/>
    </row>
    <row r="29" spans="3:22" ht="26.25" x14ac:dyDescent="0.25">
      <c r="C29" s="5"/>
      <c r="D29" s="8"/>
      <c r="E29" s="8"/>
      <c r="F29" s="5"/>
    </row>
    <row r="30" spans="3:22" x14ac:dyDescent="0.25">
      <c r="C30" s="5"/>
      <c r="D30" s="5"/>
      <c r="E30" s="5"/>
      <c r="F30" s="5"/>
    </row>
    <row r="31" spans="3:22" x14ac:dyDescent="0.25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F19:F26"/>
  <sheetViews>
    <sheetView zoomScale="70" zoomScaleNormal="70" zoomScalePageLayoutView="70" workbookViewId="0">
      <selection activeCell="H42" sqref="H42"/>
    </sheetView>
  </sheetViews>
  <sheetFormatPr defaultColWidth="8.85546875" defaultRowHeight="15" x14ac:dyDescent="0.25"/>
  <cols>
    <col min="1" max="4" width="8.85546875" style="1"/>
    <col min="5" max="5" width="14.85546875" style="1" customWidth="1"/>
    <col min="6" max="6" width="14.7109375" style="1" customWidth="1"/>
    <col min="7" max="7" width="20.42578125" style="1" customWidth="1"/>
    <col min="8" max="16384" width="8.85546875" style="1"/>
  </cols>
  <sheetData>
    <row r="19" spans="6:6" ht="22.5" customHeight="1" x14ac:dyDescent="0.25">
      <c r="F19" s="34">
        <v>5</v>
      </c>
    </row>
    <row r="20" spans="6:6" ht="20.25" customHeight="1" x14ac:dyDescent="0.25">
      <c r="F20" s="34">
        <v>5</v>
      </c>
    </row>
    <row r="21" spans="6:6" ht="18" customHeight="1" x14ac:dyDescent="0.25">
      <c r="F21" s="34">
        <v>17</v>
      </c>
    </row>
    <row r="22" spans="6:6" ht="22.5" x14ac:dyDescent="0.25">
      <c r="F22" s="34">
        <v>17</v>
      </c>
    </row>
    <row r="23" spans="6:6" ht="17.25" customHeight="1" x14ac:dyDescent="0.25">
      <c r="F23" s="34">
        <v>28</v>
      </c>
    </row>
    <row r="24" spans="6:6" ht="22.5" x14ac:dyDescent="0.25">
      <c r="F24" s="34">
        <v>32</v>
      </c>
    </row>
    <row r="25" spans="6:6" ht="22.5" x14ac:dyDescent="0.25">
      <c r="F25" s="34">
        <v>47</v>
      </c>
    </row>
    <row r="26" spans="6:6" ht="22.5" x14ac:dyDescent="0.25">
      <c r="F26" s="34">
        <v>280</v>
      </c>
    </row>
  </sheetData>
  <pageMargins left="0.7" right="0.7" top="0.75" bottom="0.75" header="0.3" footer="0.3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F17:Q33"/>
  <sheetViews>
    <sheetView zoomScale="70" zoomScaleNormal="70" zoomScalePageLayoutView="70" workbookViewId="0"/>
  </sheetViews>
  <sheetFormatPr defaultColWidth="8.85546875" defaultRowHeight="15" x14ac:dyDescent="0.25"/>
  <cols>
    <col min="1" max="4" width="8.85546875" style="1"/>
    <col min="5" max="5" width="14.85546875" style="1" customWidth="1"/>
    <col min="6" max="6" width="14.7109375" style="1" customWidth="1"/>
    <col min="7" max="7" width="20.42578125" style="1" customWidth="1"/>
    <col min="8" max="15" width="8.85546875" style="1"/>
    <col min="16" max="16" width="29" style="1" customWidth="1"/>
    <col min="17" max="17" width="26" style="1" customWidth="1"/>
    <col min="18" max="16384" width="8.85546875" style="1"/>
  </cols>
  <sheetData>
    <row r="17" spans="6:17" ht="15.75" thickBot="1" x14ac:dyDescent="0.3"/>
    <row r="18" spans="6:17" ht="22.5" customHeight="1" thickBot="1" x14ac:dyDescent="0.3">
      <c r="F18" s="34">
        <v>5</v>
      </c>
      <c r="P18" s="42" t="s">
        <v>39</v>
      </c>
      <c r="Q18" s="43"/>
    </row>
    <row r="19" spans="6:17" ht="20.25" customHeight="1" x14ac:dyDescent="0.35">
      <c r="F19" s="34">
        <v>5</v>
      </c>
      <c r="P19" s="41"/>
      <c r="Q19" s="41"/>
    </row>
    <row r="20" spans="6:17" ht="18" customHeight="1" x14ac:dyDescent="0.35">
      <c r="F20" s="34">
        <v>17</v>
      </c>
      <c r="P20" s="35" t="s">
        <v>27</v>
      </c>
      <c r="Q20" s="35">
        <v>53.875</v>
      </c>
    </row>
    <row r="21" spans="6:17" ht="23.25" x14ac:dyDescent="0.35">
      <c r="F21" s="34">
        <v>17</v>
      </c>
      <c r="P21" s="35" t="s">
        <v>28</v>
      </c>
      <c r="Q21" s="35">
        <v>22.328023311524912</v>
      </c>
    </row>
    <row r="22" spans="6:17" ht="27.75" customHeight="1" x14ac:dyDescent="0.35">
      <c r="F22" s="34">
        <v>28</v>
      </c>
      <c r="P22" s="35" t="s">
        <v>29</v>
      </c>
      <c r="Q22" s="35">
        <v>22.5</v>
      </c>
    </row>
    <row r="23" spans="6:17" ht="23.25" x14ac:dyDescent="0.35">
      <c r="F23" s="34">
        <v>32</v>
      </c>
      <c r="P23" s="35" t="s">
        <v>30</v>
      </c>
      <c r="Q23" s="35">
        <v>5</v>
      </c>
    </row>
    <row r="24" spans="6:17" ht="23.25" x14ac:dyDescent="0.35">
      <c r="F24" s="34">
        <v>47</v>
      </c>
      <c r="P24" s="35" t="s">
        <v>31</v>
      </c>
      <c r="Q24" s="35">
        <v>89.31209324609965</v>
      </c>
    </row>
    <row r="25" spans="6:17" ht="23.25" x14ac:dyDescent="0.35">
      <c r="F25" s="34">
        <v>280</v>
      </c>
      <c r="P25" s="35" t="s">
        <v>32</v>
      </c>
      <c r="Q25" s="35">
        <v>7976.65</v>
      </c>
    </row>
    <row r="26" spans="6:17" ht="23.25" x14ac:dyDescent="0.35">
      <c r="F26" s="34">
        <v>5</v>
      </c>
      <c r="P26" s="35" t="s">
        <v>33</v>
      </c>
      <c r="Q26" s="35">
        <v>4.5288793211435605</v>
      </c>
    </row>
    <row r="27" spans="6:17" ht="23.25" x14ac:dyDescent="0.35">
      <c r="F27" s="34">
        <v>5</v>
      </c>
      <c r="P27" s="35" t="s">
        <v>34</v>
      </c>
      <c r="Q27" s="35">
        <v>2.395713815464378</v>
      </c>
    </row>
    <row r="28" spans="6:17" ht="23.25" x14ac:dyDescent="0.35">
      <c r="F28" s="34">
        <v>17</v>
      </c>
      <c r="P28" s="35" t="s">
        <v>21</v>
      </c>
      <c r="Q28" s="35">
        <v>275</v>
      </c>
    </row>
    <row r="29" spans="6:17" ht="23.25" x14ac:dyDescent="0.35">
      <c r="F29" s="34">
        <v>17</v>
      </c>
      <c r="P29" s="35" t="s">
        <v>35</v>
      </c>
      <c r="Q29" s="35">
        <v>5</v>
      </c>
    </row>
    <row r="30" spans="6:17" ht="23.25" x14ac:dyDescent="0.35">
      <c r="F30" s="34">
        <v>28</v>
      </c>
      <c r="P30" s="35" t="s">
        <v>36</v>
      </c>
      <c r="Q30" s="35">
        <v>280</v>
      </c>
    </row>
    <row r="31" spans="6:17" ht="23.25" x14ac:dyDescent="0.35">
      <c r="F31" s="34">
        <v>32</v>
      </c>
      <c r="P31" s="35" t="s">
        <v>37</v>
      </c>
      <c r="Q31" s="35">
        <v>862</v>
      </c>
    </row>
    <row r="32" spans="6:17" ht="23.25" x14ac:dyDescent="0.35">
      <c r="F32" s="34">
        <v>47</v>
      </c>
      <c r="P32" s="35" t="s">
        <v>38</v>
      </c>
      <c r="Q32" s="35">
        <v>16</v>
      </c>
    </row>
    <row r="33" spans="6:6" ht="22.5" x14ac:dyDescent="0.25">
      <c r="F33" s="34">
        <v>280</v>
      </c>
    </row>
  </sheetData>
  <mergeCells count="1">
    <mergeCell ref="P18:Q18"/>
  </mergeCells>
  <pageMargins left="0.7" right="0.7" top="0.75" bottom="0.75" header="0.3" footer="0.3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3:V31"/>
  <sheetViews>
    <sheetView zoomScale="70" zoomScaleNormal="70" zoomScalePageLayoutView="70" workbookViewId="0">
      <selection activeCell="P27" sqref="P27"/>
    </sheetView>
  </sheetViews>
  <sheetFormatPr defaultColWidth="8.85546875" defaultRowHeight="15" x14ac:dyDescent="0.25"/>
  <cols>
    <col min="1" max="3" width="8.85546875" style="1"/>
    <col min="4" max="4" width="21.42578125" style="1" customWidth="1"/>
    <col min="5" max="5" width="19.85546875" style="1" customWidth="1"/>
    <col min="6" max="6" width="17.42578125" style="1" customWidth="1"/>
    <col min="7" max="10" width="8.85546875" style="1"/>
    <col min="11" max="11" width="16.85546875" style="1" customWidth="1"/>
    <col min="12" max="12" width="8.85546875" style="1" customWidth="1"/>
    <col min="13" max="13" width="15.42578125" style="1" customWidth="1"/>
    <col min="14" max="14" width="11.85546875" style="1" customWidth="1"/>
    <col min="15" max="15" width="19" style="1" customWidth="1"/>
    <col min="16" max="16" width="8.85546875" style="1"/>
    <col min="17" max="17" width="11.7109375" style="1" customWidth="1"/>
    <col min="18" max="18" width="18.28515625" style="1" customWidth="1"/>
    <col min="19" max="19" width="12.42578125" style="1" customWidth="1"/>
    <col min="20" max="20" width="8.85546875" style="1"/>
    <col min="21" max="21" width="13" style="1" customWidth="1"/>
    <col min="22" max="16384" width="8.85546875" style="1"/>
  </cols>
  <sheetData>
    <row r="13" spans="4:18" ht="15.75" thickBot="1" x14ac:dyDescent="0.3"/>
    <row r="14" spans="4:18" ht="15" customHeight="1" x14ac:dyDescent="0.25">
      <c r="J14" s="5"/>
      <c r="K14" s="52" t="s">
        <v>17</v>
      </c>
      <c r="L14" s="53"/>
      <c r="M14" s="52" t="s">
        <v>18</v>
      </c>
      <c r="N14" s="53"/>
      <c r="O14" s="52" t="s">
        <v>45</v>
      </c>
      <c r="Q14" s="66" t="s">
        <v>42</v>
      </c>
      <c r="R14" s="67"/>
    </row>
    <row r="15" spans="4:18" ht="15.75" customHeight="1" thickBot="1" x14ac:dyDescent="0.3">
      <c r="J15" s="5"/>
      <c r="K15" s="54"/>
      <c r="L15" s="53"/>
      <c r="M15" s="54"/>
      <c r="N15" s="53"/>
      <c r="O15" s="54"/>
      <c r="Q15" s="65"/>
      <c r="R15" s="68"/>
    </row>
    <row r="16" spans="4:18" ht="50.25" customHeight="1" thickBot="1" x14ac:dyDescent="0.3">
      <c r="D16" s="51" t="s">
        <v>16</v>
      </c>
      <c r="E16" s="50" t="s">
        <v>17</v>
      </c>
      <c r="F16" s="50" t="s">
        <v>18</v>
      </c>
      <c r="J16" s="5"/>
      <c r="K16" s="55"/>
      <c r="L16" s="56"/>
      <c r="M16" s="55"/>
      <c r="N16" s="53"/>
      <c r="O16" s="55"/>
      <c r="Q16" s="69"/>
      <c r="R16" s="70"/>
    </row>
    <row r="17" spans="3:22" ht="27.75" customHeight="1" thickBot="1" x14ac:dyDescent="0.3">
      <c r="D17" s="47">
        <v>1</v>
      </c>
      <c r="E17" s="48">
        <v>3</v>
      </c>
      <c r="F17" s="49">
        <v>1200</v>
      </c>
      <c r="J17" s="5"/>
      <c r="K17" s="57">
        <v>3</v>
      </c>
      <c r="L17" s="58" t="s">
        <v>43</v>
      </c>
      <c r="M17" s="59">
        <v>1200</v>
      </c>
      <c r="N17" s="60" t="s">
        <v>44</v>
      </c>
      <c r="O17" s="61">
        <f>M17*K17</f>
        <v>3600</v>
      </c>
      <c r="Q17" s="46"/>
      <c r="T17" s="2"/>
      <c r="U17" s="3"/>
      <c r="V17" s="3"/>
    </row>
    <row r="18" spans="3:22" ht="28.5" customHeight="1" thickBot="1" x14ac:dyDescent="0.3">
      <c r="C18" s="5"/>
      <c r="D18" s="47">
        <v>2</v>
      </c>
      <c r="E18" s="48">
        <v>3.4</v>
      </c>
      <c r="F18" s="49">
        <v>500</v>
      </c>
      <c r="J18" s="5"/>
      <c r="K18" s="57">
        <v>3.4</v>
      </c>
      <c r="L18" s="58" t="s">
        <v>43</v>
      </c>
      <c r="M18" s="59">
        <v>500</v>
      </c>
      <c r="N18" s="60" t="s">
        <v>44</v>
      </c>
      <c r="O18" s="61">
        <f>M18*K18</f>
        <v>1700</v>
      </c>
      <c r="Q18" s="46"/>
      <c r="T18" s="3"/>
      <c r="U18" s="4"/>
      <c r="V18" s="4"/>
    </row>
    <row r="19" spans="3:22" ht="26.25" customHeight="1" thickBot="1" x14ac:dyDescent="0.3">
      <c r="C19" s="5"/>
      <c r="D19" s="47">
        <v>3</v>
      </c>
      <c r="E19" s="48">
        <v>2.8</v>
      </c>
      <c r="F19" s="49">
        <v>2500</v>
      </c>
      <c r="K19" s="57">
        <v>2.8</v>
      </c>
      <c r="L19" s="58" t="s">
        <v>43</v>
      </c>
      <c r="M19" s="59">
        <v>2500</v>
      </c>
      <c r="N19" s="60" t="s">
        <v>44</v>
      </c>
      <c r="O19" s="61">
        <f>M19*K19</f>
        <v>7000</v>
      </c>
    </row>
    <row r="20" spans="3:22" ht="26.25" thickBot="1" x14ac:dyDescent="0.3">
      <c r="C20" s="5"/>
      <c r="D20" s="47">
        <v>4</v>
      </c>
      <c r="E20" s="48">
        <v>2.9</v>
      </c>
      <c r="F20" s="49">
        <v>1000</v>
      </c>
      <c r="K20" s="57">
        <v>2.9</v>
      </c>
      <c r="L20" s="58" t="s">
        <v>43</v>
      </c>
      <c r="M20" s="59">
        <v>1000</v>
      </c>
      <c r="N20" s="60" t="s">
        <v>44</v>
      </c>
      <c r="O20" s="61">
        <f>M20*K20</f>
        <v>2900</v>
      </c>
    </row>
    <row r="21" spans="3:22" ht="26.25" thickBot="1" x14ac:dyDescent="0.3">
      <c r="C21" s="5"/>
      <c r="D21" s="47">
        <v>5</v>
      </c>
      <c r="E21" s="48">
        <v>3.25</v>
      </c>
      <c r="F21" s="49">
        <v>800</v>
      </c>
      <c r="K21" s="57">
        <v>3.25</v>
      </c>
      <c r="L21" s="58" t="s">
        <v>43</v>
      </c>
      <c r="M21" s="59">
        <v>800</v>
      </c>
      <c r="N21" s="60" t="s">
        <v>44</v>
      </c>
      <c r="O21" s="61">
        <f>M21*K21</f>
        <v>2600</v>
      </c>
    </row>
    <row r="22" spans="3:22" ht="27" thickBot="1" x14ac:dyDescent="0.3">
      <c r="C22" s="5"/>
      <c r="D22" s="11"/>
      <c r="E22" s="9"/>
      <c r="F22" s="5"/>
      <c r="K22" s="62"/>
      <c r="L22" s="62"/>
      <c r="M22" s="63">
        <f>SUM(M17:M21)</f>
        <v>6000</v>
      </c>
      <c r="N22" s="62"/>
      <c r="O22" s="64">
        <f>SUM(O17:O21)</f>
        <v>17800</v>
      </c>
      <c r="Q22" s="45">
        <f>O22/M22</f>
        <v>2.9666666666666668</v>
      </c>
      <c r="R22" s="44"/>
    </row>
    <row r="23" spans="3:22" ht="26.25" x14ac:dyDescent="0.25">
      <c r="C23" s="5"/>
      <c r="D23" s="8"/>
      <c r="E23" s="8"/>
      <c r="F23" s="5"/>
    </row>
    <row r="24" spans="3:22" ht="26.25" x14ac:dyDescent="0.25">
      <c r="C24" s="5"/>
      <c r="D24" s="8"/>
      <c r="E24" s="8"/>
      <c r="F24" s="5"/>
      <c r="S24" s="33"/>
    </row>
    <row r="25" spans="3:22" ht="26.25" x14ac:dyDescent="0.25">
      <c r="C25" s="5"/>
      <c r="D25" s="8"/>
      <c r="E25" s="8"/>
      <c r="F25" s="5"/>
    </row>
    <row r="26" spans="3:22" ht="26.25" x14ac:dyDescent="0.25">
      <c r="C26" s="5"/>
      <c r="D26" s="8"/>
      <c r="E26" s="8"/>
      <c r="F26" s="5"/>
    </row>
    <row r="27" spans="3:22" ht="26.25" x14ac:dyDescent="0.25">
      <c r="C27" s="5"/>
      <c r="D27" s="8"/>
      <c r="E27" s="8"/>
      <c r="F27" s="5"/>
    </row>
    <row r="28" spans="3:22" ht="26.25" x14ac:dyDescent="0.25">
      <c r="C28" s="5"/>
      <c r="D28" s="8"/>
      <c r="E28" s="8"/>
      <c r="F28" s="5"/>
    </row>
    <row r="29" spans="3:22" ht="26.25" x14ac:dyDescent="0.25">
      <c r="C29" s="5"/>
      <c r="D29" s="8"/>
      <c r="E29" s="8"/>
      <c r="F29" s="5"/>
    </row>
    <row r="30" spans="3:22" x14ac:dyDescent="0.25">
      <c r="C30" s="5"/>
      <c r="D30" s="5"/>
      <c r="E30" s="5"/>
      <c r="F30" s="5"/>
    </row>
    <row r="31" spans="3:22" x14ac:dyDescent="0.25">
      <c r="C31" s="5"/>
      <c r="D31" s="5"/>
      <c r="E31" s="5"/>
      <c r="F31" s="5"/>
    </row>
  </sheetData>
  <mergeCells count="4">
    <mergeCell ref="M14:M16"/>
    <mergeCell ref="K14:K16"/>
    <mergeCell ref="O14:O16"/>
    <mergeCell ref="Q14:R16"/>
  </mergeCells>
  <pageMargins left="0.7" right="0.7" top="0.75" bottom="0.75" header="0.3" footer="0.3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14:W31"/>
  <sheetViews>
    <sheetView zoomScale="70" zoomScaleNormal="70" zoomScalePageLayoutView="70" workbookViewId="0"/>
  </sheetViews>
  <sheetFormatPr defaultColWidth="8.85546875" defaultRowHeight="15" x14ac:dyDescent="0.25"/>
  <cols>
    <col min="1" max="3" width="8.85546875" style="1"/>
    <col min="4" max="4" width="21.42578125" style="1" customWidth="1"/>
    <col min="5" max="5" width="19.140625" style="1" customWidth="1"/>
    <col min="6" max="6" width="18.42578125" style="1" customWidth="1"/>
    <col min="7" max="7" width="19.7109375" style="1" customWidth="1"/>
    <col min="8" max="8" width="22.42578125" style="1" customWidth="1"/>
    <col min="9" max="11" width="8.85546875" style="1"/>
    <col min="12" max="12" width="18.140625" style="1" customWidth="1"/>
    <col min="13" max="13" width="20.42578125" style="1" customWidth="1"/>
    <col min="14" max="14" width="20.28515625" style="1" customWidth="1"/>
    <col min="15" max="15" width="22.85546875" style="1" customWidth="1"/>
    <col min="16" max="16" width="19.7109375" style="1" customWidth="1"/>
    <col min="17" max="16384" width="8.85546875" style="1"/>
  </cols>
  <sheetData>
    <row r="14" spans="4:16" ht="15.75" thickBot="1" x14ac:dyDescent="0.3">
      <c r="K14" s="5"/>
      <c r="L14" s="5"/>
      <c r="M14" s="5"/>
      <c r="N14" s="5"/>
      <c r="O14" s="5"/>
    </row>
    <row r="15" spans="4:16" ht="52.5" customHeight="1" x14ac:dyDescent="0.25">
      <c r="D15" s="52" t="s">
        <v>12</v>
      </c>
      <c r="E15" s="52" t="s">
        <v>26</v>
      </c>
      <c r="F15" s="52" t="s">
        <v>13</v>
      </c>
      <c r="G15" s="52" t="s">
        <v>15</v>
      </c>
      <c r="H15" s="52" t="s">
        <v>14</v>
      </c>
      <c r="K15" s="5"/>
      <c r="L15" s="52" t="s">
        <v>12</v>
      </c>
      <c r="M15" s="52" t="s">
        <v>26</v>
      </c>
      <c r="N15" s="52" t="s">
        <v>13</v>
      </c>
      <c r="O15" s="52" t="s">
        <v>15</v>
      </c>
      <c r="P15" s="52" t="s">
        <v>14</v>
      </c>
    </row>
    <row r="16" spans="4:16" ht="48.75" customHeight="1" thickBot="1" x14ac:dyDescent="0.3">
      <c r="D16" s="55"/>
      <c r="E16" s="55"/>
      <c r="F16" s="55"/>
      <c r="G16" s="55"/>
      <c r="H16" s="55"/>
      <c r="K16" s="5"/>
      <c r="L16" s="55"/>
      <c r="M16" s="55"/>
      <c r="N16" s="55"/>
      <c r="O16" s="55"/>
      <c r="P16" s="55"/>
    </row>
    <row r="17" spans="3:23" ht="27.75" customHeight="1" thickBot="1" x14ac:dyDescent="0.3">
      <c r="D17" s="21" t="s">
        <v>20</v>
      </c>
      <c r="E17" s="40">
        <v>4</v>
      </c>
      <c r="F17" s="24"/>
      <c r="G17" s="14"/>
      <c r="H17" s="14"/>
      <c r="K17" s="5"/>
      <c r="L17" s="21" t="s">
        <v>20</v>
      </c>
      <c r="M17" s="40">
        <f>20*N17</f>
        <v>4</v>
      </c>
      <c r="N17" s="24">
        <v>0.2</v>
      </c>
      <c r="O17" s="14">
        <f>M17</f>
        <v>4</v>
      </c>
      <c r="P17" s="24">
        <f>O17/M22</f>
        <v>0.2</v>
      </c>
      <c r="U17" s="2"/>
      <c r="V17" s="3"/>
      <c r="W17" s="3"/>
    </row>
    <row r="18" spans="3:23" ht="28.5" customHeight="1" thickBot="1" x14ac:dyDescent="0.3">
      <c r="C18" s="5"/>
      <c r="D18" s="22" t="s">
        <v>22</v>
      </c>
      <c r="E18" s="40">
        <v>8</v>
      </c>
      <c r="F18" s="24"/>
      <c r="G18" s="14"/>
      <c r="H18" s="14"/>
      <c r="K18" s="5"/>
      <c r="L18" s="22" t="s">
        <v>22</v>
      </c>
      <c r="M18" s="40">
        <f t="shared" ref="M18:M21" si="0">20*N18</f>
        <v>8</v>
      </c>
      <c r="N18" s="24">
        <v>0.4</v>
      </c>
      <c r="O18" s="14">
        <f>M17+M18</f>
        <v>12</v>
      </c>
      <c r="P18" s="24">
        <f>O18/M22</f>
        <v>0.6</v>
      </c>
      <c r="U18" s="3"/>
      <c r="V18" s="4"/>
      <c r="W18" s="4"/>
    </row>
    <row r="19" spans="3:23" ht="27" thickBot="1" x14ac:dyDescent="0.3">
      <c r="C19" s="5"/>
      <c r="D19" s="22" t="s">
        <v>25</v>
      </c>
      <c r="E19" s="40">
        <v>5</v>
      </c>
      <c r="F19" s="24"/>
      <c r="G19" s="14"/>
      <c r="H19" s="14"/>
      <c r="L19" s="22" t="s">
        <v>25</v>
      </c>
      <c r="M19" s="40">
        <f t="shared" si="0"/>
        <v>5</v>
      </c>
      <c r="N19" s="24">
        <v>0.25</v>
      </c>
      <c r="O19" s="14">
        <f>O18+M19</f>
        <v>17</v>
      </c>
      <c r="P19" s="24">
        <f>O19/M22</f>
        <v>0.85</v>
      </c>
    </row>
    <row r="20" spans="3:23" ht="27" thickBot="1" x14ac:dyDescent="0.3">
      <c r="C20" s="5"/>
      <c r="D20" s="22" t="s">
        <v>23</v>
      </c>
      <c r="E20" s="40">
        <v>2</v>
      </c>
      <c r="F20" s="24"/>
      <c r="G20" s="14"/>
      <c r="H20" s="14"/>
      <c r="L20" s="22" t="s">
        <v>23</v>
      </c>
      <c r="M20" s="40">
        <f t="shared" si="0"/>
        <v>2</v>
      </c>
      <c r="N20" s="24">
        <v>0.1</v>
      </c>
      <c r="O20" s="14">
        <f>O19+M20</f>
        <v>19</v>
      </c>
      <c r="P20" s="24">
        <f>O20/M22</f>
        <v>0.95</v>
      </c>
    </row>
    <row r="21" spans="3:23" ht="27" thickBot="1" x14ac:dyDescent="0.3">
      <c r="C21" s="5"/>
      <c r="D21" s="22" t="s">
        <v>24</v>
      </c>
      <c r="E21" s="40">
        <v>1</v>
      </c>
      <c r="F21" s="24"/>
      <c r="G21" s="14"/>
      <c r="H21" s="14"/>
      <c r="L21" s="22" t="s">
        <v>24</v>
      </c>
      <c r="M21" s="40">
        <f t="shared" si="0"/>
        <v>1</v>
      </c>
      <c r="N21" s="24">
        <v>0.05</v>
      </c>
      <c r="O21" s="73">
        <f>O20+M21</f>
        <v>20</v>
      </c>
      <c r="P21" s="75">
        <f>O21/M22</f>
        <v>1</v>
      </c>
    </row>
    <row r="22" spans="3:23" ht="27" thickBot="1" x14ac:dyDescent="0.3">
      <c r="C22" s="5"/>
      <c r="D22" s="11"/>
      <c r="E22" s="32">
        <f>SUM(E17:E21)</f>
        <v>20</v>
      </c>
      <c r="F22" s="9"/>
      <c r="G22" s="5"/>
      <c r="L22" s="74" t="s">
        <v>41</v>
      </c>
      <c r="M22" s="32">
        <f>SUM(M17:M21)</f>
        <v>20</v>
      </c>
      <c r="N22" s="76">
        <f>SUM(N17:N21)</f>
        <v>1</v>
      </c>
    </row>
    <row r="23" spans="3:23" ht="26.25" x14ac:dyDescent="0.25">
      <c r="C23" s="5"/>
      <c r="D23" s="8"/>
      <c r="E23" s="8"/>
      <c r="F23" s="8"/>
      <c r="G23" s="5"/>
    </row>
    <row r="24" spans="3:23" ht="26.25" x14ac:dyDescent="0.25">
      <c r="C24" s="5"/>
      <c r="D24" s="8"/>
      <c r="E24" s="8"/>
      <c r="F24" s="8"/>
      <c r="G24" s="5"/>
    </row>
    <row r="25" spans="3:23" ht="26.25" x14ac:dyDescent="0.25">
      <c r="C25" s="5"/>
      <c r="D25" s="8"/>
      <c r="E25" s="8"/>
      <c r="F25" s="8"/>
      <c r="G25" s="5"/>
    </row>
    <row r="26" spans="3:23" ht="26.25" x14ac:dyDescent="0.25">
      <c r="C26" s="5"/>
      <c r="D26" s="8"/>
      <c r="E26" s="8"/>
      <c r="F26" s="8"/>
      <c r="G26" s="5"/>
    </row>
    <row r="27" spans="3:23" ht="26.25" x14ac:dyDescent="0.25">
      <c r="C27" s="5"/>
      <c r="D27" s="8"/>
      <c r="E27" s="8"/>
      <c r="F27" s="8"/>
      <c r="G27" s="5"/>
    </row>
    <row r="28" spans="3:23" ht="26.25" x14ac:dyDescent="0.25">
      <c r="C28" s="5"/>
      <c r="D28" s="8"/>
      <c r="E28" s="8"/>
      <c r="F28" s="8"/>
      <c r="G28" s="5"/>
    </row>
    <row r="29" spans="3:23" ht="26.25" x14ac:dyDescent="0.25">
      <c r="C29" s="5"/>
      <c r="D29" s="8"/>
      <c r="E29" s="8"/>
      <c r="F29" s="8"/>
      <c r="G29" s="5"/>
    </row>
    <row r="30" spans="3:23" x14ac:dyDescent="0.25">
      <c r="C30" s="5"/>
      <c r="D30" s="5"/>
      <c r="E30" s="5"/>
      <c r="F30" s="5"/>
      <c r="G30" s="5"/>
    </row>
    <row r="31" spans="3:23" x14ac:dyDescent="0.25">
      <c r="C31" s="5"/>
      <c r="D31" s="5"/>
      <c r="E31" s="5"/>
      <c r="F31" s="5"/>
      <c r="G31" s="5"/>
    </row>
  </sheetData>
  <mergeCells count="10">
    <mergeCell ref="N15:N16"/>
    <mergeCell ref="M15:M16"/>
    <mergeCell ref="O15:O16"/>
    <mergeCell ref="P15:P16"/>
    <mergeCell ref="D15:D16"/>
    <mergeCell ref="F15:F16"/>
    <mergeCell ref="H15:H16"/>
    <mergeCell ref="G15:G16"/>
    <mergeCell ref="L15:L16"/>
    <mergeCell ref="E15:E16"/>
  </mergeCells>
  <pageMargins left="0.7" right="0.7" top="0.75" bottom="0.75" header="0.3" footer="0.3"/>
  <pageSetup scale="4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C13:V28"/>
  <sheetViews>
    <sheetView zoomScale="70" zoomScaleNormal="70" zoomScalePageLayoutView="70" workbookViewId="0">
      <selection activeCell="S22" sqref="S22"/>
    </sheetView>
  </sheetViews>
  <sheetFormatPr defaultColWidth="8.85546875" defaultRowHeight="15" x14ac:dyDescent="0.25"/>
  <cols>
    <col min="1" max="3" width="8.85546875" style="1"/>
    <col min="4" max="4" width="13.28515625" style="1" customWidth="1"/>
    <col min="5" max="5" width="13.140625" style="1" customWidth="1"/>
    <col min="6" max="6" width="12.42578125" style="1" customWidth="1"/>
    <col min="7" max="7" width="12" style="1" customWidth="1"/>
    <col min="8" max="8" width="11.140625" style="1" customWidth="1"/>
    <col min="9" max="9" width="11.42578125" style="1" customWidth="1"/>
    <col min="10" max="11" width="11.85546875" style="1" customWidth="1"/>
    <col min="12" max="12" width="10.140625" style="1" customWidth="1"/>
    <col min="13" max="13" width="11.140625" style="1" customWidth="1"/>
    <col min="14" max="15" width="8.85546875" style="1"/>
    <col min="16" max="16" width="13.42578125" style="1" customWidth="1"/>
    <col min="17" max="17" width="14" style="1" customWidth="1"/>
    <col min="18" max="19" width="8.85546875" style="1"/>
    <col min="20" max="20" width="13.5703125" style="1" bestFit="1" customWidth="1"/>
    <col min="21" max="16384" width="8.85546875" style="1"/>
  </cols>
  <sheetData>
    <row r="13" spans="3:22" ht="22.5" customHeight="1" thickBot="1" x14ac:dyDescent="0.3">
      <c r="N13" s="5"/>
    </row>
    <row r="14" spans="3:22" ht="60.75" customHeight="1" thickBot="1" x14ac:dyDescent="0.3">
      <c r="D14" s="19" t="s">
        <v>7</v>
      </c>
      <c r="E14" s="20" t="s">
        <v>7</v>
      </c>
      <c r="F14" s="20" t="s">
        <v>7</v>
      </c>
      <c r="G14" s="20" t="s">
        <v>7</v>
      </c>
      <c r="H14" s="20" t="s">
        <v>8</v>
      </c>
      <c r="I14" s="20" t="s">
        <v>7</v>
      </c>
      <c r="J14" s="20" t="s">
        <v>7</v>
      </c>
      <c r="K14" s="20" t="s">
        <v>7</v>
      </c>
      <c r="L14" s="20" t="s">
        <v>7</v>
      </c>
      <c r="M14" s="20" t="s">
        <v>9</v>
      </c>
      <c r="N14" s="5"/>
      <c r="P14" s="19" t="s">
        <v>7</v>
      </c>
      <c r="Q14" s="19">
        <v>21</v>
      </c>
      <c r="R14" s="19">
        <f>Q14/Q19</f>
        <v>0.42</v>
      </c>
      <c r="T14" s="19" t="s">
        <v>46</v>
      </c>
      <c r="U14" s="3"/>
      <c r="V14" s="3"/>
    </row>
    <row r="15" spans="3:22" ht="50.25" customHeight="1" thickBot="1" x14ac:dyDescent="0.4">
      <c r="C15" s="5"/>
      <c r="D15" s="17" t="s">
        <v>19</v>
      </c>
      <c r="E15" s="18" t="s">
        <v>10</v>
      </c>
      <c r="F15" s="18" t="s">
        <v>10</v>
      </c>
      <c r="G15" s="18" t="s">
        <v>7</v>
      </c>
      <c r="H15" s="18" t="s">
        <v>7</v>
      </c>
      <c r="I15" s="18" t="s">
        <v>7</v>
      </c>
      <c r="J15" s="18" t="s">
        <v>10</v>
      </c>
      <c r="K15" s="18" t="s">
        <v>7</v>
      </c>
      <c r="L15" s="18" t="s">
        <v>8</v>
      </c>
      <c r="M15" s="16" t="s">
        <v>7</v>
      </c>
      <c r="N15" s="5"/>
      <c r="P15" s="19" t="s">
        <v>8</v>
      </c>
      <c r="Q15" s="20">
        <v>9</v>
      </c>
      <c r="R15" s="20">
        <f>Q15/Q19</f>
        <v>0.18</v>
      </c>
      <c r="T15" s="71">
        <v>0.18</v>
      </c>
      <c r="U15" s="4"/>
      <c r="V15" s="4"/>
    </row>
    <row r="16" spans="3:22" ht="42.75" thickBot="1" x14ac:dyDescent="0.4">
      <c r="C16" s="5"/>
      <c r="D16" s="17" t="s">
        <v>9</v>
      </c>
      <c r="E16" s="18" t="s">
        <v>8</v>
      </c>
      <c r="F16" s="18" t="s">
        <v>11</v>
      </c>
      <c r="G16" s="18" t="s">
        <v>11</v>
      </c>
      <c r="H16" s="18" t="s">
        <v>7</v>
      </c>
      <c r="I16" s="18" t="s">
        <v>7</v>
      </c>
      <c r="J16" s="18" t="s">
        <v>9</v>
      </c>
      <c r="K16" s="18" t="s">
        <v>7</v>
      </c>
      <c r="L16" s="18" t="s">
        <v>9</v>
      </c>
      <c r="M16" s="18" t="s">
        <v>10</v>
      </c>
      <c r="P16" s="31" t="s">
        <v>9</v>
      </c>
      <c r="Q16" s="15">
        <v>12</v>
      </c>
      <c r="R16" s="15">
        <f>Q16/Q19</f>
        <v>0.24</v>
      </c>
      <c r="T16" s="71">
        <v>0.24</v>
      </c>
    </row>
    <row r="17" spans="3:20" ht="42.75" thickBot="1" x14ac:dyDescent="0.4">
      <c r="C17" s="5"/>
      <c r="D17" s="17" t="s">
        <v>8</v>
      </c>
      <c r="E17" s="18" t="s">
        <v>9</v>
      </c>
      <c r="F17" s="18" t="s">
        <v>7</v>
      </c>
      <c r="G17" s="18" t="s">
        <v>7</v>
      </c>
      <c r="H17" s="18" t="s">
        <v>9</v>
      </c>
      <c r="I17" s="18" t="s">
        <v>9</v>
      </c>
      <c r="J17" s="18" t="s">
        <v>8</v>
      </c>
      <c r="K17" s="18" t="s">
        <v>9</v>
      </c>
      <c r="L17" s="18" t="s">
        <v>9</v>
      </c>
      <c r="M17" s="16" t="s">
        <v>8</v>
      </c>
      <c r="P17" s="17" t="s">
        <v>10</v>
      </c>
      <c r="Q17" s="18">
        <v>5</v>
      </c>
      <c r="R17" s="18">
        <f>Q17/Q19</f>
        <v>0.1</v>
      </c>
      <c r="T17" s="71">
        <v>0.1</v>
      </c>
    </row>
    <row r="18" spans="3:20" ht="42.75" thickBot="1" x14ac:dyDescent="0.3">
      <c r="C18" s="5"/>
      <c r="D18" s="17" t="s">
        <v>7</v>
      </c>
      <c r="E18" s="18" t="s">
        <v>9</v>
      </c>
      <c r="F18" s="18" t="s">
        <v>8</v>
      </c>
      <c r="G18" s="18" t="s">
        <v>8</v>
      </c>
      <c r="H18" s="18" t="s">
        <v>7</v>
      </c>
      <c r="I18" s="18" t="s">
        <v>7</v>
      </c>
      <c r="J18" s="18" t="s">
        <v>9</v>
      </c>
      <c r="K18" s="18" t="s">
        <v>10</v>
      </c>
      <c r="L18" s="18" t="s">
        <v>9</v>
      </c>
      <c r="M18" s="18" t="s">
        <v>11</v>
      </c>
      <c r="P18" s="17" t="s">
        <v>11</v>
      </c>
      <c r="Q18" s="18">
        <v>3</v>
      </c>
      <c r="R18" s="18">
        <f>Q18/Q19</f>
        <v>0.06</v>
      </c>
      <c r="T18" s="71">
        <v>0.06</v>
      </c>
    </row>
    <row r="19" spans="3:20" ht="29.25" thickBot="1" x14ac:dyDescent="0.3">
      <c r="C19" s="5"/>
      <c r="D19" s="10"/>
      <c r="E19" s="9"/>
      <c r="F19" s="5"/>
      <c r="Q19" s="72">
        <f>SUM(Q14:Q18)</f>
        <v>50</v>
      </c>
    </row>
    <row r="20" spans="3:20" ht="26.25" x14ac:dyDescent="0.25">
      <c r="C20" s="5"/>
      <c r="D20" s="8"/>
      <c r="E20" s="8"/>
      <c r="F20" s="5"/>
    </row>
    <row r="21" spans="3:20" ht="26.25" x14ac:dyDescent="0.25">
      <c r="C21" s="5"/>
      <c r="D21" s="8"/>
      <c r="E21" s="8"/>
      <c r="F21" s="5"/>
    </row>
    <row r="22" spans="3:20" ht="26.25" x14ac:dyDescent="0.25">
      <c r="C22" s="5"/>
      <c r="D22" s="8"/>
      <c r="E22" s="8"/>
      <c r="F22" s="5"/>
    </row>
    <row r="23" spans="3:20" ht="26.25" x14ac:dyDescent="0.25">
      <c r="C23" s="5"/>
      <c r="D23" s="8"/>
      <c r="E23" s="8"/>
      <c r="F23" s="5"/>
    </row>
    <row r="24" spans="3:20" ht="26.25" x14ac:dyDescent="0.25">
      <c r="C24" s="5"/>
      <c r="D24" s="8"/>
      <c r="E24" s="8"/>
      <c r="F24" s="5"/>
    </row>
    <row r="25" spans="3:20" ht="26.25" x14ac:dyDescent="0.25">
      <c r="C25" s="5"/>
      <c r="D25" s="8"/>
      <c r="E25" s="8"/>
      <c r="F25" s="5"/>
    </row>
    <row r="26" spans="3:20" ht="26.25" x14ac:dyDescent="0.25">
      <c r="C26" s="5"/>
      <c r="D26" s="8"/>
      <c r="E26" s="8"/>
      <c r="F26" s="5"/>
    </row>
    <row r="27" spans="3:20" x14ac:dyDescent="0.25">
      <c r="C27" s="5"/>
      <c r="D27" s="5"/>
      <c r="E27" s="5"/>
      <c r="F27" s="5"/>
    </row>
    <row r="28" spans="3:20" x14ac:dyDescent="0.25">
      <c r="C28" s="5"/>
      <c r="D28" s="5"/>
      <c r="E28" s="5"/>
      <c r="F28" s="5"/>
    </row>
  </sheetData>
  <pageMargins left="0.7" right="0.7" top="0.75" bottom="0.75" header="0.3" footer="0.3"/>
  <pageSetup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4:V31"/>
  <sheetViews>
    <sheetView zoomScale="70" zoomScaleNormal="70" zoomScalePageLayoutView="70" workbookViewId="0"/>
  </sheetViews>
  <sheetFormatPr defaultColWidth="8.85546875" defaultRowHeight="15" x14ac:dyDescent="0.25"/>
  <cols>
    <col min="1" max="1" width="8.85546875" style="1"/>
    <col min="2" max="2" width="15.28515625" style="1" customWidth="1"/>
    <col min="3" max="3" width="14.7109375" style="1" customWidth="1"/>
    <col min="4" max="4" width="15.140625" style="1" customWidth="1"/>
    <col min="5" max="5" width="19.85546875" style="1" customWidth="1"/>
    <col min="6" max="16384" width="8.85546875" style="1"/>
  </cols>
  <sheetData>
    <row r="14" spans="2:14" ht="15.75" thickBot="1" x14ac:dyDescent="0.3">
      <c r="J14" s="5"/>
      <c r="K14" s="5"/>
      <c r="L14" s="5"/>
      <c r="M14" s="5"/>
      <c r="N14" s="5"/>
    </row>
    <row r="15" spans="2:14" ht="114" customHeight="1" thickBot="1" x14ac:dyDescent="0.3">
      <c r="B15" s="28" t="s">
        <v>0</v>
      </c>
      <c r="C15" s="29" t="s">
        <v>1</v>
      </c>
      <c r="D15" s="29" t="s">
        <v>2</v>
      </c>
      <c r="J15" s="5"/>
      <c r="K15" s="5"/>
      <c r="L15" s="5"/>
      <c r="M15" s="5"/>
      <c r="N15" s="5"/>
    </row>
    <row r="16" spans="2:14" ht="39.75" customHeight="1" thickBot="1" x14ac:dyDescent="0.3">
      <c r="B16" s="23" t="s">
        <v>3</v>
      </c>
      <c r="C16" s="25">
        <v>58</v>
      </c>
      <c r="D16" s="25">
        <v>47.93</v>
      </c>
      <c r="J16" s="5"/>
      <c r="K16" s="6"/>
      <c r="L16" s="7"/>
      <c r="M16" s="7"/>
      <c r="N16" s="5"/>
    </row>
    <row r="17" spans="2:22" ht="37.5" customHeight="1" thickBot="1" x14ac:dyDescent="0.3">
      <c r="B17" s="23" t="s">
        <v>4</v>
      </c>
      <c r="C17" s="25">
        <v>46</v>
      </c>
      <c r="D17" s="25">
        <v>38.020000000000003</v>
      </c>
      <c r="J17" s="5"/>
      <c r="K17" s="7"/>
      <c r="L17" s="8"/>
      <c r="M17" s="8"/>
      <c r="N17" s="5"/>
      <c r="T17" s="2"/>
      <c r="U17" s="3"/>
      <c r="V17" s="3"/>
    </row>
    <row r="18" spans="2:22" ht="28.5" customHeight="1" thickBot="1" x14ac:dyDescent="0.3">
      <c r="B18" s="23" t="s">
        <v>5</v>
      </c>
      <c r="C18" s="25">
        <v>17</v>
      </c>
      <c r="D18" s="25">
        <v>14.05</v>
      </c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2:22" ht="31.5" customHeight="1" thickBot="1" x14ac:dyDescent="0.3">
      <c r="B19" s="23" t="s">
        <v>6</v>
      </c>
      <c r="C19" s="25">
        <v>121</v>
      </c>
      <c r="D19" s="26">
        <v>100</v>
      </c>
      <c r="E19" s="10"/>
      <c r="F19" s="5"/>
    </row>
    <row r="20" spans="2:22" ht="26.25" x14ac:dyDescent="0.25">
      <c r="C20" s="5"/>
      <c r="D20" s="10"/>
      <c r="E20" s="9"/>
      <c r="F20" s="5"/>
    </row>
    <row r="21" spans="2:22" ht="26.25" x14ac:dyDescent="0.25">
      <c r="C21" s="5"/>
      <c r="D21" s="10"/>
      <c r="E21" s="9"/>
      <c r="F21" s="5"/>
    </row>
    <row r="22" spans="2:22" ht="26.25" x14ac:dyDescent="0.25">
      <c r="C22" s="5"/>
      <c r="D22" s="10"/>
      <c r="E22" s="9"/>
      <c r="F22" s="5"/>
    </row>
    <row r="23" spans="2:22" ht="26.25" x14ac:dyDescent="0.25">
      <c r="C23" s="5"/>
      <c r="D23" s="8"/>
      <c r="E23" s="8"/>
      <c r="F23" s="5"/>
    </row>
    <row r="24" spans="2:22" ht="26.25" x14ac:dyDescent="0.25">
      <c r="C24" s="5"/>
      <c r="D24" s="8"/>
      <c r="E24" s="8"/>
      <c r="F24" s="5"/>
    </row>
    <row r="25" spans="2:22" ht="26.25" x14ac:dyDescent="0.25">
      <c r="C25" s="5"/>
      <c r="D25" s="8"/>
      <c r="E25" s="8"/>
      <c r="F25" s="5"/>
    </row>
    <row r="26" spans="2:22" ht="26.25" x14ac:dyDescent="0.25">
      <c r="C26" s="5"/>
      <c r="D26" s="8"/>
      <c r="E26" s="8"/>
      <c r="F26" s="5"/>
    </row>
    <row r="27" spans="2:22" ht="26.25" x14ac:dyDescent="0.25">
      <c r="C27" s="5"/>
      <c r="D27" s="8"/>
      <c r="E27" s="8"/>
      <c r="F27" s="5"/>
    </row>
    <row r="28" spans="2:22" ht="26.25" x14ac:dyDescent="0.25">
      <c r="C28" s="5"/>
      <c r="D28" s="8"/>
      <c r="E28" s="8"/>
      <c r="F28" s="5"/>
    </row>
    <row r="29" spans="2:22" ht="26.25" x14ac:dyDescent="0.25">
      <c r="C29" s="5"/>
      <c r="D29" s="8"/>
      <c r="E29" s="8"/>
      <c r="F29" s="5"/>
    </row>
    <row r="30" spans="2:22" x14ac:dyDescent="0.25">
      <c r="C30" s="5"/>
      <c r="D30" s="5"/>
      <c r="E30" s="5"/>
      <c r="F30" s="5"/>
    </row>
    <row r="31" spans="2:22" x14ac:dyDescent="0.25">
      <c r="C31" s="5"/>
      <c r="D31" s="5"/>
      <c r="E31" s="5"/>
      <c r="F31" s="5"/>
    </row>
  </sheetData>
  <pageMargins left="0.7" right="0.7" top="0.75" bottom="0.75" header="0.3" footer="0.3"/>
  <pageSetup scale="5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Page</vt:lpstr>
      <vt:lpstr>Content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RPH</cp:lastModifiedBy>
  <cp:lastPrinted>2015-02-09T19:48:15Z</cp:lastPrinted>
  <dcterms:created xsi:type="dcterms:W3CDTF">2012-09-15T18:37:09Z</dcterms:created>
  <dcterms:modified xsi:type="dcterms:W3CDTF">2020-09-17T18:11:36Z</dcterms:modified>
</cp:coreProperties>
</file>