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viking\home\dpodobas\My Documents\"/>
    </mc:Choice>
  </mc:AlternateContent>
  <xr:revisionPtr revIDLastSave="0" documentId="13_ncr:1_{183582C0-02B4-41DF-9A63-F453A12E1D9F}" xr6:coauthVersionLast="47" xr6:coauthVersionMax="47" xr10:uidLastSave="{00000000-0000-0000-0000-000000000000}"/>
  <bookViews>
    <workbookView xWindow="-120" yWindow="-120" windowWidth="19440" windowHeight="10440" firstSheet="19" activeTab="23" xr2:uid="{00000000-000D-0000-FFFF-FFFF00000000}"/>
  </bookViews>
  <sheets>
    <sheet name="Content" sheetId="12" r:id="rId1"/>
    <sheet name=" 9. Mathematical Model" sheetId="25" r:id="rId2"/>
    <sheet name="Answer Report 5" sheetId="40" r:id="rId3"/>
    <sheet name="Answer Report 1" sheetId="42" r:id="rId4"/>
    <sheet name="Check Problem 3" sheetId="44" r:id="rId5"/>
    <sheet name="Problem 3 " sheetId="21" r:id="rId6"/>
    <sheet name="Answer Report 6" sheetId="41" r:id="rId7"/>
    <sheet name="Problem 5 Integer Binary " sheetId="19" r:id="rId8"/>
    <sheet name="Check Problem 5 " sheetId="46" r:id="rId9"/>
    <sheet name="Problem 2" sheetId="43" r:id="rId10"/>
    <sheet name="2. CheckRelaxed Minimization" sheetId="17" r:id="rId11"/>
    <sheet name="Problem 4" sheetId="45" r:id="rId12"/>
    <sheet name="Check Problem 4  What if" sheetId="26" r:id="rId13"/>
    <sheet name="Problem 8 Final Values" sheetId="33" r:id="rId14"/>
    <sheet name="Problem 7 Shadow Price " sheetId="31" r:id="rId15"/>
    <sheet name="Problem 8 Sensitivity Repor " sheetId="34" r:id="rId16"/>
    <sheet name="Problem 7 Sensitivity Report" sheetId="32" r:id="rId17"/>
    <sheet name="Problem 6 Sensitivity Report 1" sheetId="30" r:id="rId18"/>
    <sheet name="Problem 6 Slack" sheetId="47" r:id="rId19"/>
    <sheet name="Problem 6" sheetId="29" r:id="rId20"/>
    <sheet name="Problem 1 " sheetId="28" r:id="rId21"/>
    <sheet name="Answer Report 3" sheetId="38" r:id="rId22"/>
    <sheet name="Problem 1 Check" sheetId="14" r:id="rId23"/>
    <sheet name="First Page" sheetId="23" r:id="rId24"/>
  </sheets>
  <definedNames>
    <definedName name="solver_adj" localSheetId="10" hidden="1">'2. CheckRelaxed Minimization'!$C$22:$E$22</definedName>
    <definedName name="solver_adj" localSheetId="4" hidden="1">'Check Problem 3'!$E$16:$F$16</definedName>
    <definedName name="solver_adj" localSheetId="12" hidden="1">'Check Problem 4  What if'!$C$13:$D$13</definedName>
    <definedName name="solver_adj" localSheetId="8" hidden="1">'Check Problem 5 '!$D$30:$G$30</definedName>
    <definedName name="solver_adj" localSheetId="22" hidden="1">'Problem 1 Check'!$B$12:$C$12</definedName>
    <definedName name="solver_adj" localSheetId="9" hidden="1">'Problem 2'!$D$22:$F$22</definedName>
    <definedName name="solver_adj" localSheetId="5" hidden="1">'Problem 3 '!$E$16:$F$16</definedName>
    <definedName name="solver_adj" localSheetId="11" hidden="1">'Problem 4'!$C$13:$D$13</definedName>
    <definedName name="solver_adj" localSheetId="7" hidden="1">'Problem 5 Integer Binary '!$D$30:$G$30</definedName>
    <definedName name="solver_adj" localSheetId="19" hidden="1">'Problem 6'!$B$12:$C$12</definedName>
    <definedName name="solver_adj" localSheetId="14" hidden="1">'Problem 7 Shadow Price '!$B$12:$C$12</definedName>
    <definedName name="solver_adj" localSheetId="13" hidden="1">'Problem 8 Final Values'!$B$12:$C$12</definedName>
    <definedName name="solver_cvg" localSheetId="10" hidden="1">0.0001</definedName>
    <definedName name="solver_cvg" localSheetId="4" hidden="1">0.0001</definedName>
    <definedName name="solver_cvg" localSheetId="12" hidden="1">0.0001</definedName>
    <definedName name="solver_cvg" localSheetId="8" hidden="1">0.0001</definedName>
    <definedName name="solver_cvg" localSheetId="20" hidden="1">0.0001</definedName>
    <definedName name="solver_cvg" localSheetId="22" hidden="1">0.0001</definedName>
    <definedName name="solver_cvg" localSheetId="9" hidden="1">0.0001</definedName>
    <definedName name="solver_cvg" localSheetId="5" hidden="1">0.0001</definedName>
    <definedName name="solver_cvg" localSheetId="11" hidden="1">0.0001</definedName>
    <definedName name="solver_cvg" localSheetId="7" hidden="1">0.0001</definedName>
    <definedName name="solver_cvg" localSheetId="19" hidden="1">0.0001</definedName>
    <definedName name="solver_cvg" localSheetId="14" hidden="1">0.0001</definedName>
    <definedName name="solver_cvg" localSheetId="13" hidden="1">0.0001</definedName>
    <definedName name="solver_drv" localSheetId="10" hidden="1">1</definedName>
    <definedName name="solver_drv" localSheetId="4" hidden="1">2</definedName>
    <definedName name="solver_drv" localSheetId="12" hidden="1">1</definedName>
    <definedName name="solver_drv" localSheetId="8" hidden="1">2</definedName>
    <definedName name="solver_drv" localSheetId="20" hidden="1">1</definedName>
    <definedName name="solver_drv" localSheetId="22" hidden="1">1</definedName>
    <definedName name="solver_drv" localSheetId="9" hidden="1">1</definedName>
    <definedName name="solver_drv" localSheetId="5" hidden="1">2</definedName>
    <definedName name="solver_drv" localSheetId="11" hidden="1">1</definedName>
    <definedName name="solver_drv" localSheetId="7" hidden="1">2</definedName>
    <definedName name="solver_drv" localSheetId="19" hidden="1">1</definedName>
    <definedName name="solver_drv" localSheetId="14" hidden="1">1</definedName>
    <definedName name="solver_drv" localSheetId="13" hidden="1">1</definedName>
    <definedName name="solver_eng" localSheetId="10" hidden="1">2</definedName>
    <definedName name="solver_eng" localSheetId="4" hidden="1">2</definedName>
    <definedName name="solver_eng" localSheetId="12" hidden="1">2</definedName>
    <definedName name="solver_eng" localSheetId="8" hidden="1">2</definedName>
    <definedName name="solver_eng" localSheetId="20" hidden="1">2</definedName>
    <definedName name="solver_eng" localSheetId="22" hidden="1">2</definedName>
    <definedName name="solver_eng" localSheetId="9" hidden="1">2</definedName>
    <definedName name="solver_eng" localSheetId="5" hidden="1">2</definedName>
    <definedName name="solver_eng" localSheetId="11" hidden="1">2</definedName>
    <definedName name="solver_eng" localSheetId="7" hidden="1">2</definedName>
    <definedName name="solver_eng" localSheetId="19" hidden="1">2</definedName>
    <definedName name="solver_eng" localSheetId="14" hidden="1">2</definedName>
    <definedName name="solver_eng" localSheetId="13" hidden="1">2</definedName>
    <definedName name="solver_est" localSheetId="10" hidden="1">1</definedName>
    <definedName name="solver_est" localSheetId="4" hidden="1">1</definedName>
    <definedName name="solver_est" localSheetId="12" hidden="1">1</definedName>
    <definedName name="solver_est" localSheetId="8" hidden="1">1</definedName>
    <definedName name="solver_est" localSheetId="20" hidden="1">1</definedName>
    <definedName name="solver_est" localSheetId="22" hidden="1">1</definedName>
    <definedName name="solver_est" localSheetId="9" hidden="1">1</definedName>
    <definedName name="solver_est" localSheetId="5" hidden="1">1</definedName>
    <definedName name="solver_est" localSheetId="11" hidden="1">1</definedName>
    <definedName name="solver_est" localSheetId="7" hidden="1">1</definedName>
    <definedName name="solver_est" localSheetId="19" hidden="1">1</definedName>
    <definedName name="solver_est" localSheetId="14" hidden="1">1</definedName>
    <definedName name="solver_est" localSheetId="13" hidden="1">1</definedName>
    <definedName name="solver_itr" localSheetId="10" hidden="1">2147483647</definedName>
    <definedName name="solver_itr" localSheetId="4" hidden="1">2147483647</definedName>
    <definedName name="solver_itr" localSheetId="12" hidden="1">2147483647</definedName>
    <definedName name="solver_itr" localSheetId="8" hidden="1">2147483647</definedName>
    <definedName name="solver_itr" localSheetId="20" hidden="1">2147483647</definedName>
    <definedName name="solver_itr" localSheetId="22" hidden="1">2147483647</definedName>
    <definedName name="solver_itr" localSheetId="9" hidden="1">2147483647</definedName>
    <definedName name="solver_itr" localSheetId="5" hidden="1">2147483647</definedName>
    <definedName name="solver_itr" localSheetId="11" hidden="1">2147483647</definedName>
    <definedName name="solver_itr" localSheetId="7" hidden="1">2147483647</definedName>
    <definedName name="solver_itr" localSheetId="19" hidden="1">2147483647</definedName>
    <definedName name="solver_itr" localSheetId="14" hidden="1">2147483647</definedName>
    <definedName name="solver_itr" localSheetId="13" hidden="1">2147483647</definedName>
    <definedName name="solver_lhs1" localSheetId="10" hidden="1">'2. CheckRelaxed Minimization'!$C$31</definedName>
    <definedName name="solver_lhs1" localSheetId="4" hidden="1">'Check Problem 3'!$E$16:$F$16</definedName>
    <definedName name="solver_lhs1" localSheetId="12" hidden="1">'Check Problem 4  What if'!$C$18</definedName>
    <definedName name="solver_lhs1" localSheetId="8" hidden="1">'Check Problem 5 '!$D$30:$G$30</definedName>
    <definedName name="solver_lhs1" localSheetId="20" hidden="1">'Problem 1 '!$B$13:$C$13</definedName>
    <definedName name="solver_lhs1" localSheetId="22" hidden="1">'Problem 1 Check'!$B$18</definedName>
    <definedName name="solver_lhs1" localSheetId="9" hidden="1">'Problem 2'!$D$31</definedName>
    <definedName name="solver_lhs1" localSheetId="5" hidden="1">'Problem 3 '!$E$16:$F$16</definedName>
    <definedName name="solver_lhs1" localSheetId="11" hidden="1">'Problem 4'!$C$18</definedName>
    <definedName name="solver_lhs1" localSheetId="7" hidden="1">'Problem 5 Integer Binary '!$D$30:$G$30</definedName>
    <definedName name="solver_lhs1" localSheetId="19" hidden="1">'Problem 6'!$B$18</definedName>
    <definedName name="solver_lhs1" localSheetId="14" hidden="1">'Problem 7 Shadow Price '!$B$18</definedName>
    <definedName name="solver_lhs1" localSheetId="13" hidden="1">'Problem 8 Final Values'!$B$18</definedName>
    <definedName name="solver_lhs2" localSheetId="10" hidden="1">'2. CheckRelaxed Minimization'!$C$32</definedName>
    <definedName name="solver_lhs2" localSheetId="4" hidden="1">'Check Problem 3'!$F$26</definedName>
    <definedName name="solver_lhs2" localSheetId="12" hidden="1">'Check Problem 4  What if'!$C$19</definedName>
    <definedName name="solver_lhs2" localSheetId="8" hidden="1">'Check Problem 5 '!$D$41</definedName>
    <definedName name="solver_lhs2" localSheetId="20" hidden="1">'Problem 1 '!$B$18</definedName>
    <definedName name="solver_lhs2" localSheetId="22" hidden="1">'Problem 1 Check'!$B$19</definedName>
    <definedName name="solver_lhs2" localSheetId="9" hidden="1">'Problem 2'!$D$32</definedName>
    <definedName name="solver_lhs2" localSheetId="5" hidden="1">'Problem 3 '!$F$26</definedName>
    <definedName name="solver_lhs2" localSheetId="11" hidden="1">'Problem 4'!$C$19</definedName>
    <definedName name="solver_lhs2" localSheetId="7" hidden="1">'Problem 5 Integer Binary '!$D$41</definedName>
    <definedName name="solver_lhs2" localSheetId="19" hidden="1">'Problem 6'!$B$19</definedName>
    <definedName name="solver_lhs2" localSheetId="14" hidden="1">'Problem 7 Shadow Price '!$B$19</definedName>
    <definedName name="solver_lhs2" localSheetId="13" hidden="1">'Problem 8 Final Values'!$B$19</definedName>
    <definedName name="solver_lhs3" localSheetId="10" hidden="1">'2. CheckRelaxed Minimization'!$C$33</definedName>
    <definedName name="solver_lhs3" localSheetId="4" hidden="1">'Check Problem 3'!$F$27</definedName>
    <definedName name="solver_lhs3" localSheetId="8" hidden="1">'Check Problem 5 '!$D$42</definedName>
    <definedName name="solver_lhs3" localSheetId="20" hidden="1">'Problem 1 '!$B$19</definedName>
    <definedName name="solver_lhs3" localSheetId="9" hidden="1">'Problem 2'!$D$33</definedName>
    <definedName name="solver_lhs3" localSheetId="5" hidden="1">'Problem 3 '!$F$27</definedName>
    <definedName name="solver_lhs3" localSheetId="7" hidden="1">'Problem 5 Integer Binary '!$D$42</definedName>
    <definedName name="solver_lhs4" localSheetId="10" hidden="1">'2. CheckRelaxed Minimization'!$C$34</definedName>
    <definedName name="solver_lhs4" localSheetId="4" hidden="1">'Check Problem 3'!$F$28</definedName>
    <definedName name="solver_lhs4" localSheetId="8" hidden="1">'Check Problem 5 '!$D$43</definedName>
    <definedName name="solver_lhs4" localSheetId="9" hidden="1">'Problem 2'!$D$34</definedName>
    <definedName name="solver_lhs4" localSheetId="5" hidden="1">'Problem 3 '!$F$28</definedName>
    <definedName name="solver_lhs4" localSheetId="7" hidden="1">'Problem 5 Integer Binary '!$D$43</definedName>
    <definedName name="solver_lhs5" localSheetId="4" hidden="1">'Check Problem 3'!$F$28</definedName>
    <definedName name="solver_lhs5" localSheetId="8" hidden="1">'Check Problem 5 '!$D$44</definedName>
    <definedName name="solver_lhs5" localSheetId="7" hidden="1">'Problem 5 Integer Binary '!$D$44</definedName>
    <definedName name="solver_mip" localSheetId="10" hidden="1">2147483647</definedName>
    <definedName name="solver_mip" localSheetId="4" hidden="1">2147483647</definedName>
    <definedName name="solver_mip" localSheetId="12" hidden="1">2147483647</definedName>
    <definedName name="solver_mip" localSheetId="8" hidden="1">2147483647</definedName>
    <definedName name="solver_mip" localSheetId="20" hidden="1">2147483647</definedName>
    <definedName name="solver_mip" localSheetId="22" hidden="1">2147483647</definedName>
    <definedName name="solver_mip" localSheetId="9" hidden="1">2147483647</definedName>
    <definedName name="solver_mip" localSheetId="5" hidden="1">2147483647</definedName>
    <definedName name="solver_mip" localSheetId="11" hidden="1">2147483647</definedName>
    <definedName name="solver_mip" localSheetId="7" hidden="1">2147483647</definedName>
    <definedName name="solver_mip" localSheetId="19" hidden="1">2147483647</definedName>
    <definedName name="solver_mip" localSheetId="14" hidden="1">2147483647</definedName>
    <definedName name="solver_mip" localSheetId="13" hidden="1">2147483647</definedName>
    <definedName name="solver_mni" localSheetId="10" hidden="1">30</definedName>
    <definedName name="solver_mni" localSheetId="4" hidden="1">30</definedName>
    <definedName name="solver_mni" localSheetId="12" hidden="1">30</definedName>
    <definedName name="solver_mni" localSheetId="8" hidden="1">30</definedName>
    <definedName name="solver_mni" localSheetId="20" hidden="1">30</definedName>
    <definedName name="solver_mni" localSheetId="22" hidden="1">30</definedName>
    <definedName name="solver_mni" localSheetId="9" hidden="1">30</definedName>
    <definedName name="solver_mni" localSheetId="5" hidden="1">30</definedName>
    <definedName name="solver_mni" localSheetId="11" hidden="1">30</definedName>
    <definedName name="solver_mni" localSheetId="7" hidden="1">30</definedName>
    <definedName name="solver_mni" localSheetId="19" hidden="1">30</definedName>
    <definedName name="solver_mni" localSheetId="14" hidden="1">30</definedName>
    <definedName name="solver_mni" localSheetId="13" hidden="1">30</definedName>
    <definedName name="solver_mrt" localSheetId="10" hidden="1">0.075</definedName>
    <definedName name="solver_mrt" localSheetId="4" hidden="1">0.075</definedName>
    <definedName name="solver_mrt" localSheetId="12" hidden="1">0.075</definedName>
    <definedName name="solver_mrt" localSheetId="8" hidden="1">0.075</definedName>
    <definedName name="solver_mrt" localSheetId="20" hidden="1">0.075</definedName>
    <definedName name="solver_mrt" localSheetId="22" hidden="1">0.075</definedName>
    <definedName name="solver_mrt" localSheetId="9" hidden="1">0.075</definedName>
    <definedName name="solver_mrt" localSheetId="5" hidden="1">0.075</definedName>
    <definedName name="solver_mrt" localSheetId="11" hidden="1">0.075</definedName>
    <definedName name="solver_mrt" localSheetId="7" hidden="1">0.075</definedName>
    <definedName name="solver_mrt" localSheetId="19" hidden="1">0.075</definedName>
    <definedName name="solver_mrt" localSheetId="14" hidden="1">0.075</definedName>
    <definedName name="solver_mrt" localSheetId="13" hidden="1">0.075</definedName>
    <definedName name="solver_msl" localSheetId="10" hidden="1">2</definedName>
    <definedName name="solver_msl" localSheetId="4" hidden="1">2</definedName>
    <definedName name="solver_msl" localSheetId="12" hidden="1">2</definedName>
    <definedName name="solver_msl" localSheetId="8" hidden="1">2</definedName>
    <definedName name="solver_msl" localSheetId="20" hidden="1">2</definedName>
    <definedName name="solver_msl" localSheetId="22" hidden="1">2</definedName>
    <definedName name="solver_msl" localSheetId="9" hidden="1">2</definedName>
    <definedName name="solver_msl" localSheetId="5" hidden="1">2</definedName>
    <definedName name="solver_msl" localSheetId="11" hidden="1">2</definedName>
    <definedName name="solver_msl" localSheetId="7" hidden="1">2</definedName>
    <definedName name="solver_msl" localSheetId="19" hidden="1">2</definedName>
    <definedName name="solver_msl" localSheetId="14" hidden="1">2</definedName>
    <definedName name="solver_msl" localSheetId="13" hidden="1">2</definedName>
    <definedName name="solver_neg" localSheetId="10" hidden="1">1</definedName>
    <definedName name="solver_neg" localSheetId="4" hidden="1">1</definedName>
    <definedName name="solver_neg" localSheetId="12" hidden="1">1</definedName>
    <definedName name="solver_neg" localSheetId="8" hidden="1">1</definedName>
    <definedName name="solver_neg" localSheetId="20" hidden="1">2</definedName>
    <definedName name="solver_neg" localSheetId="22" hidden="1">1</definedName>
    <definedName name="solver_neg" localSheetId="9" hidden="1">1</definedName>
    <definedName name="solver_neg" localSheetId="5" hidden="1">1</definedName>
    <definedName name="solver_neg" localSheetId="11" hidden="1">1</definedName>
    <definedName name="solver_neg" localSheetId="7" hidden="1">1</definedName>
    <definedName name="solver_neg" localSheetId="19" hidden="1">1</definedName>
    <definedName name="solver_neg" localSheetId="14" hidden="1">1</definedName>
    <definedName name="solver_neg" localSheetId="13" hidden="1">1</definedName>
    <definedName name="solver_nod" localSheetId="10" hidden="1">2147483647</definedName>
    <definedName name="solver_nod" localSheetId="4" hidden="1">2147483647</definedName>
    <definedName name="solver_nod" localSheetId="12" hidden="1">2147483647</definedName>
    <definedName name="solver_nod" localSheetId="8" hidden="1">2147483647</definedName>
    <definedName name="solver_nod" localSheetId="20" hidden="1">2147483647</definedName>
    <definedName name="solver_nod" localSheetId="22" hidden="1">2147483647</definedName>
    <definedName name="solver_nod" localSheetId="9" hidden="1">2147483647</definedName>
    <definedName name="solver_nod" localSheetId="5" hidden="1">2147483647</definedName>
    <definedName name="solver_nod" localSheetId="11" hidden="1">2147483647</definedName>
    <definedName name="solver_nod" localSheetId="7" hidden="1">2147483647</definedName>
    <definedName name="solver_nod" localSheetId="19" hidden="1">2147483647</definedName>
    <definedName name="solver_nod" localSheetId="14" hidden="1">2147483647</definedName>
    <definedName name="solver_nod" localSheetId="13" hidden="1">2147483647</definedName>
    <definedName name="solver_num" localSheetId="10" hidden="1">4</definedName>
    <definedName name="solver_num" localSheetId="4" hidden="1">4</definedName>
    <definedName name="solver_num" localSheetId="12" hidden="1">2</definedName>
    <definedName name="solver_num" localSheetId="8" hidden="1">5</definedName>
    <definedName name="solver_num" localSheetId="20" hidden="1">0</definedName>
    <definedName name="solver_num" localSheetId="22" hidden="1">2</definedName>
    <definedName name="solver_num" localSheetId="9" hidden="1">4</definedName>
    <definedName name="solver_num" localSheetId="5" hidden="1">4</definedName>
    <definedName name="solver_num" localSheetId="11" hidden="1">2</definedName>
    <definedName name="solver_num" localSheetId="7" hidden="1">5</definedName>
    <definedName name="solver_num" localSheetId="19" hidden="1">2</definedName>
    <definedName name="solver_num" localSheetId="14" hidden="1">2</definedName>
    <definedName name="solver_num" localSheetId="13" hidden="1">2</definedName>
    <definedName name="solver_nwt" localSheetId="10" hidden="1">1</definedName>
    <definedName name="solver_nwt" localSheetId="4" hidden="1">1</definedName>
    <definedName name="solver_nwt" localSheetId="12" hidden="1">1</definedName>
    <definedName name="solver_nwt" localSheetId="8" hidden="1">1</definedName>
    <definedName name="solver_nwt" localSheetId="20" hidden="1">1</definedName>
    <definedName name="solver_nwt" localSheetId="22" hidden="1">1</definedName>
    <definedName name="solver_nwt" localSheetId="9" hidden="1">1</definedName>
    <definedName name="solver_nwt" localSheetId="5" hidden="1">1</definedName>
    <definedName name="solver_nwt" localSheetId="11" hidden="1">1</definedName>
    <definedName name="solver_nwt" localSheetId="7" hidden="1">1</definedName>
    <definedName name="solver_nwt" localSheetId="19" hidden="1">1</definedName>
    <definedName name="solver_nwt" localSheetId="14" hidden="1">1</definedName>
    <definedName name="solver_nwt" localSheetId="13" hidden="1">1</definedName>
    <definedName name="solver_opt" localSheetId="10" hidden="1">'2. CheckRelaxed Minimization'!$C$26</definedName>
    <definedName name="solver_opt" localSheetId="4" hidden="1">'Check Problem 3'!$E$20</definedName>
    <definedName name="solver_opt" localSheetId="12" hidden="1">'Check Problem 4  What if'!$C$15</definedName>
    <definedName name="solver_opt" localSheetId="8" hidden="1">'Check Problem 5 '!$F$34</definedName>
    <definedName name="solver_opt" localSheetId="22" hidden="1">'Problem 1 Check'!$B$14</definedName>
    <definedName name="solver_opt" localSheetId="9" hidden="1">'Problem 2'!$D$26</definedName>
    <definedName name="solver_opt" localSheetId="5" hidden="1">'Problem 3 '!$E$20</definedName>
    <definedName name="solver_opt" localSheetId="11" hidden="1">'Problem 4'!$C$15</definedName>
    <definedName name="solver_opt" localSheetId="7" hidden="1">'Problem 5 Integer Binary '!$F$34</definedName>
    <definedName name="solver_opt" localSheetId="19" hidden="1">'Problem 6'!$B$14</definedName>
    <definedName name="solver_opt" localSheetId="14" hidden="1">'Problem 7 Shadow Price '!$B$14</definedName>
    <definedName name="solver_opt" localSheetId="13" hidden="1">'Problem 8 Final Values'!$B$14</definedName>
    <definedName name="solver_pre" localSheetId="10" hidden="1">0.000001</definedName>
    <definedName name="solver_pre" localSheetId="4" hidden="1">0.000001</definedName>
    <definedName name="solver_pre" localSheetId="12" hidden="1">0.000001</definedName>
    <definedName name="solver_pre" localSheetId="8" hidden="1">0.000001</definedName>
    <definedName name="solver_pre" localSheetId="20" hidden="1">0.000001</definedName>
    <definedName name="solver_pre" localSheetId="22" hidden="1">0.000001</definedName>
    <definedName name="solver_pre" localSheetId="9" hidden="1">0.000001</definedName>
    <definedName name="solver_pre" localSheetId="5" hidden="1">0.000001</definedName>
    <definedName name="solver_pre" localSheetId="11" hidden="1">0.000001</definedName>
    <definedName name="solver_pre" localSheetId="7" hidden="1">0.000001</definedName>
    <definedName name="solver_pre" localSheetId="19" hidden="1">0.000001</definedName>
    <definedName name="solver_pre" localSheetId="14" hidden="1">0.000001</definedName>
    <definedName name="solver_pre" localSheetId="13" hidden="1">0.000001</definedName>
    <definedName name="solver_rbv" localSheetId="10" hidden="1">1</definedName>
    <definedName name="solver_rbv" localSheetId="4" hidden="1">2</definedName>
    <definedName name="solver_rbv" localSheetId="12" hidden="1">1</definedName>
    <definedName name="solver_rbv" localSheetId="8" hidden="1">2</definedName>
    <definedName name="solver_rbv" localSheetId="20" hidden="1">1</definedName>
    <definedName name="solver_rbv" localSheetId="22" hidden="1">1</definedName>
    <definedName name="solver_rbv" localSheetId="9" hidden="1">1</definedName>
    <definedName name="solver_rbv" localSheetId="5" hidden="1">2</definedName>
    <definedName name="solver_rbv" localSheetId="11" hidden="1">1</definedName>
    <definedName name="solver_rbv" localSheetId="7" hidden="1">2</definedName>
    <definedName name="solver_rbv" localSheetId="19" hidden="1">1</definedName>
    <definedName name="solver_rbv" localSheetId="14" hidden="1">1</definedName>
    <definedName name="solver_rbv" localSheetId="13" hidden="1">1</definedName>
    <definedName name="solver_rel1" localSheetId="10" hidden="1">3</definedName>
    <definedName name="solver_rel1" localSheetId="4" hidden="1">4</definedName>
    <definedName name="solver_rel1" localSheetId="12" hidden="1">1</definedName>
    <definedName name="solver_rel1" localSheetId="8" hidden="1">5</definedName>
    <definedName name="solver_rel1" localSheetId="20" hidden="1">4</definedName>
    <definedName name="solver_rel1" localSheetId="22" hidden="1">1</definedName>
    <definedName name="solver_rel1" localSheetId="9" hidden="1">3</definedName>
    <definedName name="solver_rel1" localSheetId="5" hidden="1">5</definedName>
    <definedName name="solver_rel1" localSheetId="11" hidden="1">1</definedName>
    <definedName name="solver_rel1" localSheetId="7" hidden="1">5</definedName>
    <definedName name="solver_rel1" localSheetId="19" hidden="1">1</definedName>
    <definedName name="solver_rel1" localSheetId="14" hidden="1">1</definedName>
    <definedName name="solver_rel1" localSheetId="13" hidden="1">1</definedName>
    <definedName name="solver_rel2" localSheetId="10" hidden="1">3</definedName>
    <definedName name="solver_rel2" localSheetId="4" hidden="1">1</definedName>
    <definedName name="solver_rel2" localSheetId="12" hidden="1">1</definedName>
    <definedName name="solver_rel2" localSheetId="8" hidden="1">1</definedName>
    <definedName name="solver_rel2" localSheetId="20" hidden="1">1</definedName>
    <definedName name="solver_rel2" localSheetId="22" hidden="1">1</definedName>
    <definedName name="solver_rel2" localSheetId="9" hidden="1">3</definedName>
    <definedName name="solver_rel2" localSheetId="5" hidden="1">1</definedName>
    <definedName name="solver_rel2" localSheetId="11" hidden="1">1</definedName>
    <definedName name="solver_rel2" localSheetId="7" hidden="1">1</definedName>
    <definedName name="solver_rel2" localSheetId="19" hidden="1">1</definedName>
    <definedName name="solver_rel2" localSheetId="14" hidden="1">1</definedName>
    <definedName name="solver_rel2" localSheetId="13" hidden="1">1</definedName>
    <definedName name="solver_rel3" localSheetId="10" hidden="1">3</definedName>
    <definedName name="solver_rel3" localSheetId="4" hidden="1">1</definedName>
    <definedName name="solver_rel3" localSheetId="8" hidden="1">1</definedName>
    <definedName name="solver_rel3" localSheetId="20" hidden="1">1</definedName>
    <definedName name="solver_rel3" localSheetId="9" hidden="1">3</definedName>
    <definedName name="solver_rel3" localSheetId="5" hidden="1">1</definedName>
    <definedName name="solver_rel3" localSheetId="7" hidden="1">1</definedName>
    <definedName name="solver_rel4" localSheetId="10" hidden="1">1</definedName>
    <definedName name="solver_rel4" localSheetId="4" hidden="1">1</definedName>
    <definedName name="solver_rel4" localSheetId="8" hidden="1">1</definedName>
    <definedName name="solver_rel4" localSheetId="9" hidden="1">1</definedName>
    <definedName name="solver_rel4" localSheetId="5" hidden="1">1</definedName>
    <definedName name="solver_rel4" localSheetId="7" hidden="1">1</definedName>
    <definedName name="solver_rel5" localSheetId="4" hidden="1">1</definedName>
    <definedName name="solver_rel5" localSheetId="8" hidden="1">1</definedName>
    <definedName name="solver_rel5" localSheetId="7" hidden="1">1</definedName>
    <definedName name="solver_rhs1" localSheetId="10" hidden="1">'2. CheckRelaxed Minimization'!$E$31</definedName>
    <definedName name="solver_rhs1" localSheetId="4" hidden="1">"integer"</definedName>
    <definedName name="solver_rhs1" localSheetId="12" hidden="1">'Check Problem 4  What if'!$E$18</definedName>
    <definedName name="solver_rhs1" localSheetId="8" hidden="1">"binary"</definedName>
    <definedName name="solver_rhs1" localSheetId="20" hidden="1">"integer"</definedName>
    <definedName name="solver_rhs1" localSheetId="22" hidden="1">'Problem 1 Check'!$D$18</definedName>
    <definedName name="solver_rhs1" localSheetId="9" hidden="1">'Problem 2'!$F$31</definedName>
    <definedName name="solver_rhs1" localSheetId="5" hidden="1">"binary"</definedName>
    <definedName name="solver_rhs1" localSheetId="11" hidden="1">'Problem 4'!$E$18</definedName>
    <definedName name="solver_rhs1" localSheetId="7" hidden="1">binary</definedName>
    <definedName name="solver_rhs1" localSheetId="19" hidden="1">'Problem 6'!$D$18</definedName>
    <definedName name="solver_rhs1" localSheetId="14" hidden="1">'Problem 7 Shadow Price '!$D$18</definedName>
    <definedName name="solver_rhs1" localSheetId="13" hidden="1">'Problem 8 Final Values'!$D$18</definedName>
    <definedName name="solver_rhs2" localSheetId="10" hidden="1">'2. CheckRelaxed Minimization'!$E$32</definedName>
    <definedName name="solver_rhs2" localSheetId="4" hidden="1">'Check Problem 3'!$H$26</definedName>
    <definedName name="solver_rhs2" localSheetId="12" hidden="1">'Check Problem 4  What if'!$E$19</definedName>
    <definedName name="solver_rhs2" localSheetId="8" hidden="1">'Check Problem 5 '!$F$41</definedName>
    <definedName name="solver_rhs2" localSheetId="20" hidden="1">'Problem 1 '!$D$18</definedName>
    <definedName name="solver_rhs2" localSheetId="22" hidden="1">'Problem 1 Check'!$D$19</definedName>
    <definedName name="solver_rhs2" localSheetId="9" hidden="1">'Problem 2'!$F$32</definedName>
    <definedName name="solver_rhs2" localSheetId="5" hidden="1">'Problem 3 '!$H$26</definedName>
    <definedName name="solver_rhs2" localSheetId="11" hidden="1">'Problem 4'!$E$19</definedName>
    <definedName name="solver_rhs2" localSheetId="7" hidden="1">'Problem 5 Integer Binary '!$F$41</definedName>
    <definedName name="solver_rhs2" localSheetId="19" hidden="1">'Problem 6'!$D$19</definedName>
    <definedName name="solver_rhs2" localSheetId="14" hidden="1">'Problem 7 Shadow Price '!$D$19</definedName>
    <definedName name="solver_rhs2" localSheetId="13" hidden="1">'Problem 8 Final Values'!$D$19</definedName>
    <definedName name="solver_rhs3" localSheetId="10" hidden="1">'2. CheckRelaxed Minimization'!$E$33</definedName>
    <definedName name="solver_rhs3" localSheetId="4" hidden="1">'Check Problem 3'!$H$27</definedName>
    <definedName name="solver_rhs3" localSheetId="8" hidden="1">'Check Problem 5 '!$F$42</definedName>
    <definedName name="solver_rhs3" localSheetId="20" hidden="1">'Problem 1 '!$D$19</definedName>
    <definedName name="solver_rhs3" localSheetId="9" hidden="1">'Problem 2'!$F$33</definedName>
    <definedName name="solver_rhs3" localSheetId="5" hidden="1">'Problem 3 '!$H$27</definedName>
    <definedName name="solver_rhs3" localSheetId="7" hidden="1">'Problem 5 Integer Binary '!$F$42</definedName>
    <definedName name="solver_rhs4" localSheetId="10" hidden="1">'2. CheckRelaxed Minimization'!$E$34</definedName>
    <definedName name="solver_rhs4" localSheetId="4" hidden="1">'Check Problem 3'!$H$28</definedName>
    <definedName name="solver_rhs4" localSheetId="8" hidden="1">'Check Problem 5 '!$F$43</definedName>
    <definedName name="solver_rhs4" localSheetId="9" hidden="1">'Problem 2'!$F$34</definedName>
    <definedName name="solver_rhs4" localSheetId="5" hidden="1">'Problem 3 '!$H$28</definedName>
    <definedName name="solver_rhs4" localSheetId="7" hidden="1">'Problem 5 Integer Binary '!$F$43</definedName>
    <definedName name="solver_rhs5" localSheetId="4" hidden="1">'Check Problem 3'!$H$28</definedName>
    <definedName name="solver_rhs5" localSheetId="8" hidden="1">'Check Problem 5 '!$F$44</definedName>
    <definedName name="solver_rhs5" localSheetId="7" hidden="1">'Problem 5 Integer Binary '!$F$44</definedName>
    <definedName name="solver_rlx" localSheetId="10" hidden="1">2</definedName>
    <definedName name="solver_rlx" localSheetId="4" hidden="1">2</definedName>
    <definedName name="solver_rlx" localSheetId="12" hidden="1">2</definedName>
    <definedName name="solver_rlx" localSheetId="8" hidden="1">2</definedName>
    <definedName name="solver_rlx" localSheetId="20" hidden="1">2</definedName>
    <definedName name="solver_rlx" localSheetId="22" hidden="1">2</definedName>
    <definedName name="solver_rlx" localSheetId="9" hidden="1">2</definedName>
    <definedName name="solver_rlx" localSheetId="5" hidden="1">2</definedName>
    <definedName name="solver_rlx" localSheetId="11" hidden="1">2</definedName>
    <definedName name="solver_rlx" localSheetId="7" hidden="1">2</definedName>
    <definedName name="solver_rlx" localSheetId="19" hidden="1">2</definedName>
    <definedName name="solver_rlx" localSheetId="14" hidden="1">2</definedName>
    <definedName name="solver_rlx" localSheetId="13" hidden="1">2</definedName>
    <definedName name="solver_rsd" localSheetId="10" hidden="1">0</definedName>
    <definedName name="solver_rsd" localSheetId="4" hidden="1">0</definedName>
    <definedName name="solver_rsd" localSheetId="12" hidden="1">0</definedName>
    <definedName name="solver_rsd" localSheetId="8" hidden="1">0</definedName>
    <definedName name="solver_rsd" localSheetId="20" hidden="1">0</definedName>
    <definedName name="solver_rsd" localSheetId="22" hidden="1">0</definedName>
    <definedName name="solver_rsd" localSheetId="9" hidden="1">0</definedName>
    <definedName name="solver_rsd" localSheetId="5" hidden="1">0</definedName>
    <definedName name="solver_rsd" localSheetId="11" hidden="1">0</definedName>
    <definedName name="solver_rsd" localSheetId="7" hidden="1">0</definedName>
    <definedName name="solver_rsd" localSheetId="19" hidden="1">0</definedName>
    <definedName name="solver_rsd" localSheetId="14" hidden="1">0</definedName>
    <definedName name="solver_rsd" localSheetId="13" hidden="1">0</definedName>
    <definedName name="solver_scl" localSheetId="10" hidden="1">1</definedName>
    <definedName name="solver_scl" localSheetId="4" hidden="1">2</definedName>
    <definedName name="solver_scl" localSheetId="12" hidden="1">2</definedName>
    <definedName name="solver_scl" localSheetId="8" hidden="1">2</definedName>
    <definedName name="solver_scl" localSheetId="20" hidden="1">2</definedName>
    <definedName name="solver_scl" localSheetId="22" hidden="1">2</definedName>
    <definedName name="solver_scl" localSheetId="9" hidden="1">1</definedName>
    <definedName name="solver_scl" localSheetId="5" hidden="1">2</definedName>
    <definedName name="solver_scl" localSheetId="11" hidden="1">2</definedName>
    <definedName name="solver_scl" localSheetId="7" hidden="1">2</definedName>
    <definedName name="solver_scl" localSheetId="19" hidden="1">2</definedName>
    <definedName name="solver_scl" localSheetId="14" hidden="1">2</definedName>
    <definedName name="solver_scl" localSheetId="13" hidden="1">2</definedName>
    <definedName name="solver_sho" localSheetId="10" hidden="1">2</definedName>
    <definedName name="solver_sho" localSheetId="4" hidden="1">2</definedName>
    <definedName name="solver_sho" localSheetId="12" hidden="1">2</definedName>
    <definedName name="solver_sho" localSheetId="8" hidden="1">2</definedName>
    <definedName name="solver_sho" localSheetId="20" hidden="1">2</definedName>
    <definedName name="solver_sho" localSheetId="22" hidden="1">2</definedName>
    <definedName name="solver_sho" localSheetId="9" hidden="1">2</definedName>
    <definedName name="solver_sho" localSheetId="5" hidden="1">2</definedName>
    <definedName name="solver_sho" localSheetId="11" hidden="1">2</definedName>
    <definedName name="solver_sho" localSheetId="7" hidden="1">2</definedName>
    <definedName name="solver_sho" localSheetId="19" hidden="1">2</definedName>
    <definedName name="solver_sho" localSheetId="14" hidden="1">2</definedName>
    <definedName name="solver_sho" localSheetId="13" hidden="1">2</definedName>
    <definedName name="solver_ssz" localSheetId="10" hidden="1">100</definedName>
    <definedName name="solver_ssz" localSheetId="4" hidden="1">100</definedName>
    <definedName name="solver_ssz" localSheetId="12" hidden="1">100</definedName>
    <definedName name="solver_ssz" localSheetId="8" hidden="1">100</definedName>
    <definedName name="solver_ssz" localSheetId="20" hidden="1">100</definedName>
    <definedName name="solver_ssz" localSheetId="22" hidden="1">100</definedName>
    <definedName name="solver_ssz" localSheetId="9" hidden="1">100</definedName>
    <definedName name="solver_ssz" localSheetId="5" hidden="1">100</definedName>
    <definedName name="solver_ssz" localSheetId="11" hidden="1">100</definedName>
    <definedName name="solver_ssz" localSheetId="7" hidden="1">100</definedName>
    <definedName name="solver_ssz" localSheetId="19" hidden="1">100</definedName>
    <definedName name="solver_ssz" localSheetId="14" hidden="1">100</definedName>
    <definedName name="solver_ssz" localSheetId="13" hidden="1">100</definedName>
    <definedName name="solver_tim" localSheetId="10" hidden="1">2147483647</definedName>
    <definedName name="solver_tim" localSheetId="4" hidden="1">2147483647</definedName>
    <definedName name="solver_tim" localSheetId="12" hidden="1">2147483647</definedName>
    <definedName name="solver_tim" localSheetId="8" hidden="1">2147483647</definedName>
    <definedName name="solver_tim" localSheetId="20" hidden="1">2147483647</definedName>
    <definedName name="solver_tim" localSheetId="22" hidden="1">2147483647</definedName>
    <definedName name="solver_tim" localSheetId="9" hidden="1">2147483647</definedName>
    <definedName name="solver_tim" localSheetId="5" hidden="1">2147483647</definedName>
    <definedName name="solver_tim" localSheetId="11" hidden="1">2147483647</definedName>
    <definedName name="solver_tim" localSheetId="7" hidden="1">2147483647</definedName>
    <definedName name="solver_tim" localSheetId="19" hidden="1">2147483647</definedName>
    <definedName name="solver_tim" localSheetId="14" hidden="1">2147483647</definedName>
    <definedName name="solver_tim" localSheetId="13" hidden="1">2147483647</definedName>
    <definedName name="solver_tol" localSheetId="10" hidden="1">0.01</definedName>
    <definedName name="solver_tol" localSheetId="4" hidden="1">0.01</definedName>
    <definedName name="solver_tol" localSheetId="12" hidden="1">0.01</definedName>
    <definedName name="solver_tol" localSheetId="8" hidden="1">0.01</definedName>
    <definedName name="solver_tol" localSheetId="20" hidden="1">0.01</definedName>
    <definedName name="solver_tol" localSheetId="22" hidden="1">0.01</definedName>
    <definedName name="solver_tol" localSheetId="9" hidden="1">0.01</definedName>
    <definedName name="solver_tol" localSheetId="5" hidden="1">0.01</definedName>
    <definedName name="solver_tol" localSheetId="11" hidden="1">0.01</definedName>
    <definedName name="solver_tol" localSheetId="7" hidden="1">0.01</definedName>
    <definedName name="solver_tol" localSheetId="19" hidden="1">0.01</definedName>
    <definedName name="solver_tol" localSheetId="14" hidden="1">0.01</definedName>
    <definedName name="solver_tol" localSheetId="13" hidden="1">0.01</definedName>
    <definedName name="solver_typ" localSheetId="10" hidden="1">2</definedName>
    <definedName name="solver_typ" localSheetId="4" hidden="1">1</definedName>
    <definedName name="solver_typ" localSheetId="12" hidden="1">1</definedName>
    <definedName name="solver_typ" localSheetId="8" hidden="1">1</definedName>
    <definedName name="solver_typ" localSheetId="20" hidden="1">1</definedName>
    <definedName name="solver_typ" localSheetId="22" hidden="1">1</definedName>
    <definedName name="solver_typ" localSheetId="9" hidden="1">2</definedName>
    <definedName name="solver_typ" localSheetId="5" hidden="1">1</definedName>
    <definedName name="solver_typ" localSheetId="11" hidden="1">1</definedName>
    <definedName name="solver_typ" localSheetId="7" hidden="1">1</definedName>
    <definedName name="solver_typ" localSheetId="19" hidden="1">1</definedName>
    <definedName name="solver_typ" localSheetId="14" hidden="1">1</definedName>
    <definedName name="solver_typ" localSheetId="13" hidden="1">1</definedName>
    <definedName name="solver_val" localSheetId="10" hidden="1">0</definedName>
    <definedName name="solver_val" localSheetId="4" hidden="1">0</definedName>
    <definedName name="solver_val" localSheetId="12" hidden="1">0</definedName>
    <definedName name="solver_val" localSheetId="8" hidden="1">0</definedName>
    <definedName name="solver_val" localSheetId="20" hidden="1">0</definedName>
    <definedName name="solver_val" localSheetId="22" hidden="1">0</definedName>
    <definedName name="solver_val" localSheetId="9" hidden="1">0</definedName>
    <definedName name="solver_val" localSheetId="5" hidden="1">0</definedName>
    <definedName name="solver_val" localSheetId="11" hidden="1">0</definedName>
    <definedName name="solver_val" localSheetId="7" hidden="1">0</definedName>
    <definedName name="solver_val" localSheetId="19" hidden="1">0</definedName>
    <definedName name="solver_val" localSheetId="14" hidden="1">0</definedName>
    <definedName name="solver_val" localSheetId="13" hidden="1">0</definedName>
    <definedName name="solver_ver" localSheetId="10" hidden="1">3</definedName>
    <definedName name="solver_ver" localSheetId="4" hidden="1">3</definedName>
    <definedName name="solver_ver" localSheetId="12" hidden="1">3</definedName>
    <definedName name="solver_ver" localSheetId="8" hidden="1">3</definedName>
    <definedName name="solver_ver" localSheetId="20" hidden="1">3</definedName>
    <definedName name="solver_ver" localSheetId="22" hidden="1">3</definedName>
    <definedName name="solver_ver" localSheetId="9" hidden="1">3</definedName>
    <definedName name="solver_ver" localSheetId="5" hidden="1">3</definedName>
    <definedName name="solver_ver" localSheetId="11" hidden="1">3</definedName>
    <definedName name="solver_ver" localSheetId="7" hidden="1">3</definedName>
    <definedName name="solver_ver" localSheetId="19" hidden="1">3</definedName>
    <definedName name="solver_ver" localSheetId="14" hidden="1">3</definedName>
    <definedName name="solver_ver" localSheetId="13"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46" l="1"/>
  <c r="D44" i="46"/>
  <c r="F43" i="46"/>
  <c r="D43" i="46"/>
  <c r="F42" i="46"/>
  <c r="D42" i="46"/>
  <c r="F41" i="46"/>
  <c r="D41" i="46"/>
  <c r="F34" i="46"/>
  <c r="H28" i="44"/>
  <c r="F28" i="44"/>
  <c r="H27" i="44"/>
  <c r="F27" i="44"/>
  <c r="H26" i="44"/>
  <c r="F26" i="44"/>
  <c r="E20" i="44"/>
  <c r="D21" i="14"/>
  <c r="C31" i="17" l="1"/>
  <c r="T13" i="32" l="1"/>
  <c r="U16" i="34"/>
  <c r="D19" i="33" l="1"/>
  <c r="B19" i="33"/>
  <c r="D18" i="33"/>
  <c r="B18" i="33"/>
  <c r="B14" i="33"/>
  <c r="D19" i="31"/>
  <c r="B19" i="31"/>
  <c r="D18" i="31"/>
  <c r="B18" i="31"/>
  <c r="B14" i="31"/>
  <c r="D19" i="29"/>
  <c r="B19" i="29"/>
  <c r="D18" i="29"/>
  <c r="B18" i="29"/>
  <c r="B14" i="29"/>
  <c r="B14" i="14"/>
  <c r="I34" i="25" l="1"/>
  <c r="I33" i="25"/>
  <c r="H34" i="25"/>
  <c r="H33" i="25"/>
  <c r="F34" i="25"/>
  <c r="E19" i="26"/>
  <c r="C19" i="26"/>
  <c r="E18" i="26"/>
  <c r="C18" i="26"/>
  <c r="C15" i="26"/>
  <c r="E34" i="17" l="1"/>
  <c r="C34" i="17"/>
  <c r="E33" i="17"/>
  <c r="C33" i="17"/>
  <c r="E32" i="17"/>
  <c r="C32" i="17"/>
  <c r="E31" i="17"/>
  <c r="C26" i="17"/>
  <c r="D19" i="14" l="1"/>
  <c r="B19" i="14"/>
  <c r="D18" i="14"/>
  <c r="B18" i="14"/>
</calcChain>
</file>

<file path=xl/sharedStrings.xml><?xml version="1.0" encoding="utf-8"?>
<sst xmlns="http://schemas.openxmlformats.org/spreadsheetml/2006/main" count="613" uniqueCount="168">
  <si>
    <t>≤</t>
  </si>
  <si>
    <t>Profit/bike</t>
  </si>
  <si>
    <t>Max total profit</t>
  </si>
  <si>
    <t>Constraints</t>
  </si>
  <si>
    <t>Aluminium</t>
  </si>
  <si>
    <t>Steel</t>
  </si>
  <si>
    <t>Deluxe</t>
  </si>
  <si>
    <t>Professional</t>
  </si>
  <si>
    <t>Feed Component</t>
  </si>
  <si>
    <t>Standard</t>
  </si>
  <si>
    <t>Enriched Oat</t>
  </si>
  <si>
    <t>Additive</t>
  </si>
  <si>
    <t>Ingredient</t>
  </si>
  <si>
    <t>Minimum Daily Amount</t>
  </si>
  <si>
    <t>Ingredient A</t>
  </si>
  <si>
    <t>Cost Per Pound</t>
  </si>
  <si>
    <t>Max Weight</t>
  </si>
  <si>
    <t>Model</t>
  </si>
  <si>
    <t>Decision Variables</t>
  </si>
  <si>
    <t>Number of Pounds</t>
  </si>
  <si>
    <t>Minimize Total Cost</t>
  </si>
  <si>
    <t>Constraint</t>
  </si>
  <si>
    <t>LHS</t>
  </si>
  <si>
    <t>≥</t>
  </si>
  <si>
    <t>Ingredient B</t>
  </si>
  <si>
    <t>Ingredient C</t>
  </si>
  <si>
    <t>Weight</t>
  </si>
  <si>
    <t>Plant Expansion</t>
  </si>
  <si>
    <t>Warehouse Expansion</t>
  </si>
  <si>
    <t>New Machinery</t>
  </si>
  <si>
    <t>New Product Research</t>
  </si>
  <si>
    <t>Capital Available</t>
  </si>
  <si>
    <t>NPV</t>
  </si>
  <si>
    <t>Max Net Present Value</t>
  </si>
  <si>
    <t>RHS</t>
  </si>
  <si>
    <t>Investment Plan</t>
  </si>
  <si>
    <t>Townhouse</t>
  </si>
  <si>
    <t>Apt.Bldg.</t>
  </si>
  <si>
    <t>Price ($1000s)</t>
  </si>
  <si>
    <t>Funds Avl.($1000s)</t>
  </si>
  <si>
    <t>Mgr.Time</t>
  </si>
  <si>
    <t>Mgr.Time Avl.</t>
  </si>
  <si>
    <t>Townhouses Avl.</t>
  </si>
  <si>
    <t>Annual Cash Flow ($1000s)</t>
  </si>
  <si>
    <t>Max Cash Flow</t>
  </si>
  <si>
    <t>Number of</t>
  </si>
  <si>
    <t>Funds</t>
  </si>
  <si>
    <t>Townhouses</t>
  </si>
  <si>
    <t>Time</t>
  </si>
  <si>
    <t>Purchase Plan</t>
  </si>
  <si>
    <t>Twnhses</t>
  </si>
  <si>
    <t>RHS (Avail.)</t>
  </si>
  <si>
    <t>LHS (Used)</t>
  </si>
  <si>
    <t># of Bikes made</t>
  </si>
  <si>
    <t>Cell</t>
  </si>
  <si>
    <t>Name</t>
  </si>
  <si>
    <t>Final Value</t>
  </si>
  <si>
    <t>Variable Cells</t>
  </si>
  <si>
    <t>RHS Constraints</t>
  </si>
  <si>
    <t>Finishing</t>
  </si>
  <si>
    <t>Packaging &amp; Shipping</t>
  </si>
  <si>
    <t>Profit per Glow</t>
  </si>
  <si>
    <t>Cutting   &amp; Sawing</t>
  </si>
  <si>
    <t>Regular ( R)</t>
  </si>
  <si>
    <t>Catcher's Mitt  ( C)</t>
  </si>
  <si>
    <t>Year</t>
  </si>
  <si>
    <t>Capital Required</t>
  </si>
  <si>
    <t>All Data in $1000's</t>
  </si>
  <si>
    <t>Capital Constraints</t>
  </si>
  <si>
    <t>Microsoft Excel 16.0 Sensitivity Report</t>
  </si>
  <si>
    <t>Worksheet: [BUS 322 T3 Sample Problems 41719.xlsx]Problem 6 Slack &amp; Surplus</t>
  </si>
  <si>
    <t>Report Created: 4/24/2019 3:18:16 PM</t>
  </si>
  <si>
    <t>Final</t>
  </si>
  <si>
    <t>Value</t>
  </si>
  <si>
    <t>Reduced</t>
  </si>
  <si>
    <t>Cost</t>
  </si>
  <si>
    <t>Objective</t>
  </si>
  <si>
    <t>Coefficient</t>
  </si>
  <si>
    <t>Allowable</t>
  </si>
  <si>
    <t>Increase</t>
  </si>
  <si>
    <t>Decrease</t>
  </si>
  <si>
    <t>Shadow</t>
  </si>
  <si>
    <t>Price</t>
  </si>
  <si>
    <t>R.H. Side</t>
  </si>
  <si>
    <t>$B$12</t>
  </si>
  <si>
    <t># of Bikes made Deluxe</t>
  </si>
  <si>
    <t>$C$12</t>
  </si>
  <si>
    <t># of Bikes made Professional</t>
  </si>
  <si>
    <t>$B$18</t>
  </si>
  <si>
    <t>Aluminium LHS (Used)</t>
  </si>
  <si>
    <t>$B$19</t>
  </si>
  <si>
    <t>Steel LHS (Used)</t>
  </si>
  <si>
    <t>Aluminum LHS (Used)</t>
  </si>
  <si>
    <t>Microsoft Excel 16.0 Answer Report</t>
  </si>
  <si>
    <t>Result: Solver found a solution.  All Constraints and optimality conditions are satisfied.</t>
  </si>
  <si>
    <t>Solver Engine</t>
  </si>
  <si>
    <t>Engine: Simplex LP</t>
  </si>
  <si>
    <t>Solution Time: 0.016 Seconds.</t>
  </si>
  <si>
    <t>Solver Options</t>
  </si>
  <si>
    <t>Max Subproblems Unlimited, Max Integer Sols Unlimited, Integer Tolerance 1%, Assume NonNegative</t>
  </si>
  <si>
    <t>Original Value</t>
  </si>
  <si>
    <t>Integer</t>
  </si>
  <si>
    <t>Cell Value</t>
  </si>
  <si>
    <t>Formula</t>
  </si>
  <si>
    <t>Status</t>
  </si>
  <si>
    <t>Slack</t>
  </si>
  <si>
    <t>Contin</t>
  </si>
  <si>
    <t>Binding</t>
  </si>
  <si>
    <t>Not Binding</t>
  </si>
  <si>
    <t># of Bikes made (optimal production)</t>
  </si>
  <si>
    <t>Objective Coefficient</t>
  </si>
  <si>
    <t>Reduced Cost</t>
  </si>
  <si>
    <t>Solution Time: 0.015 Seconds.</t>
  </si>
  <si>
    <t>Iterations: 2 Subproblems: 0</t>
  </si>
  <si>
    <t>Max Time Unlimited,  Iterations Unlimited, Precision 0.000001</t>
  </si>
  <si>
    <t>Objective Cell (Max)</t>
  </si>
  <si>
    <t>Max total profit Deluxe</t>
  </si>
  <si>
    <t>$B$18&lt;=$D$18</t>
  </si>
  <si>
    <t>$B$19&lt;=$D$19</t>
  </si>
  <si>
    <t>Worksheet: [BUS 322 T3 Sample Problems 42519.xlsx]Problem 1 Check</t>
  </si>
  <si>
    <t>Report Created: 4/26/2019 10:46:51 AM</t>
  </si>
  <si>
    <t>$B$14</t>
  </si>
  <si>
    <t># of Bikes made (optimal production) Deluxe</t>
  </si>
  <si>
    <t># of Bikes made (optimal production) Professional</t>
  </si>
  <si>
    <t>Worksheet: [BUS 322 T3 Sample Problems 42519.xlsx]Check Problem 3 Eastborne</t>
  </si>
  <si>
    <t>Report Created: 4/26/2019 11:08:40 AM</t>
  </si>
  <si>
    <t>Iterations: 3 Subproblems: 8</t>
  </si>
  <si>
    <t>$E$20</t>
  </si>
  <si>
    <t>Max Cash Flow Townhouses</t>
  </si>
  <si>
    <t>$E$16</t>
  </si>
  <si>
    <t>Purchase Plan Townhouses</t>
  </si>
  <si>
    <t>$F$16</t>
  </si>
  <si>
    <t>Purchase Plan Apt.Bldg.</t>
  </si>
  <si>
    <t>$F$26</t>
  </si>
  <si>
    <t>Funds LHS</t>
  </si>
  <si>
    <t>$F$26&lt;=$H$26</t>
  </si>
  <si>
    <t>$F$27</t>
  </si>
  <si>
    <t>Time LHS</t>
  </si>
  <si>
    <t>$F$27&lt;=$H$27</t>
  </si>
  <si>
    <t>$F$28</t>
  </si>
  <si>
    <t>Twnhses LHS</t>
  </si>
  <si>
    <t>$F$28&lt;=$H$28</t>
  </si>
  <si>
    <t>$E$16:$F$16=Integer</t>
  </si>
  <si>
    <t xml:space="preserve">Worksheet: [BUS 322 T3 Sample Problems 42519.xlsx]Problem 5 Integer Binary </t>
  </si>
  <si>
    <t>Report Created: 4/26/2019 11:24:57 AM</t>
  </si>
  <si>
    <t>Iterations: 2 Subproblems: 2</t>
  </si>
  <si>
    <t>$F$34</t>
  </si>
  <si>
    <t>Max Net Present Value New Machinery</t>
  </si>
  <si>
    <t>$D$30</t>
  </si>
  <si>
    <t>$E$30</t>
  </si>
  <si>
    <t>$F$30</t>
  </si>
  <si>
    <t>$G$30</t>
  </si>
  <si>
    <t>$D$41</t>
  </si>
  <si>
    <t>$D$41&lt;=$F$41</t>
  </si>
  <si>
    <t>$D$42</t>
  </si>
  <si>
    <t>$D$42&lt;=$F$42</t>
  </si>
  <si>
    <t>$D$43</t>
  </si>
  <si>
    <t>$D$43&lt;=$F$43</t>
  </si>
  <si>
    <t>$D$44</t>
  </si>
  <si>
    <t>$D$44&lt;=$F$44</t>
  </si>
  <si>
    <t>$D$30:$G$30=Binary</t>
  </si>
  <si>
    <t>Binary</t>
  </si>
  <si>
    <t>Worksheet: [BUS 322 T3 Sample Problems 42619.xlsx]Check Problem 3 Eastborne</t>
  </si>
  <si>
    <t>Report Created: 4/26/2019 5:21:12 PM</t>
  </si>
  <si>
    <t>Solution Time: 0.032 Seconds.</t>
  </si>
  <si>
    <t>$E$16:$F$16=Binary</t>
  </si>
  <si>
    <t>Worksheet: [BUS 324 T3 Master Answers 41222.xlsx]Problem 6 Slack &amp; Surplus</t>
  </si>
  <si>
    <t>Report Created: 4/13/2022 8:14:10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</si>
</sst>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00"/>
  </numFmts>
  <fonts count="20" x14ac:knownFonts="1">
    <font>
      <sz val="11"/>
      <color theme="1"/>
      <name val="Calibri"/>
      <family val="2"/>
      <scheme val="minor"/>
    </font>
    <font>
      <sz val="11"/>
      <color theme="1"/>
      <name val="Calibri"/>
      <family val="2"/>
    </font>
    <font>
      <sz val="14"/>
      <color theme="1"/>
      <name val="Calibri"/>
      <family val="2"/>
      <scheme val="minor"/>
    </font>
    <font>
      <b/>
      <sz val="14"/>
      <color theme="1"/>
      <name val="Calibri"/>
      <family val="2"/>
      <scheme val="minor"/>
    </font>
    <font>
      <b/>
      <sz val="14"/>
      <color theme="1"/>
      <name val="Calibri"/>
      <family val="2"/>
    </font>
    <font>
      <b/>
      <sz val="11"/>
      <color theme="1"/>
      <name val="Calibri"/>
      <family val="2"/>
      <scheme val="minor"/>
    </font>
    <font>
      <b/>
      <sz val="11"/>
      <color theme="1"/>
      <name val="Calibri"/>
      <family val="2"/>
    </font>
    <font>
      <sz val="20"/>
      <color theme="1"/>
      <name val="Lucida Bright"/>
      <family val="1"/>
    </font>
    <font>
      <b/>
      <sz val="14"/>
      <color rgb="FFFFFF00"/>
      <name val="Calibri"/>
      <family val="2"/>
      <scheme val="minor"/>
    </font>
    <font>
      <b/>
      <sz val="11"/>
      <color indexed="18"/>
      <name val="Calibri"/>
      <family val="2"/>
      <scheme val="minor"/>
    </font>
    <font>
      <b/>
      <sz val="14"/>
      <color theme="1"/>
      <name val="Lucida Bright"/>
      <family val="1"/>
    </font>
    <font>
      <sz val="12"/>
      <color theme="1"/>
      <name val="Lucida Bright"/>
      <family val="1"/>
    </font>
    <font>
      <sz val="14"/>
      <color theme="1"/>
      <name val="Lucida Bright"/>
      <family val="1"/>
    </font>
    <font>
      <b/>
      <sz val="14"/>
      <color rgb="FFFFFF00"/>
      <name val="Lucida Bright"/>
      <family val="1"/>
    </font>
    <font>
      <sz val="18"/>
      <color rgb="FFFFFF00"/>
      <name val="Calibri"/>
      <family val="2"/>
      <scheme val="minor"/>
    </font>
    <font>
      <b/>
      <sz val="18"/>
      <color rgb="FFFFFF00"/>
      <name val="Calibri"/>
      <family val="2"/>
      <scheme val="minor"/>
    </font>
    <font>
      <b/>
      <sz val="11"/>
      <color indexed="18"/>
      <name val="Calibri"/>
      <family val="2"/>
      <scheme val="minor"/>
    </font>
    <font>
      <b/>
      <sz val="11"/>
      <color rgb="FFFFFF00"/>
      <name val="Calibri"/>
      <family val="2"/>
      <scheme val="minor"/>
    </font>
    <font>
      <b/>
      <sz val="11"/>
      <color indexed="18"/>
      <name val="Calibri"/>
      <family val="2"/>
      <scheme val="minor"/>
    </font>
    <font>
      <b/>
      <sz val="11"/>
      <color indexed="18"/>
      <name val="Calibri"/>
      <family val="2"/>
      <scheme val="minor"/>
    </font>
  </fonts>
  <fills count="23">
    <fill>
      <patternFill patternType="none"/>
    </fill>
    <fill>
      <patternFill patternType="gray125"/>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medium">
        <color indexed="23"/>
      </top>
      <bottom/>
      <diagonal/>
    </border>
    <border>
      <left/>
      <right/>
      <top/>
      <bottom style="medium">
        <color indexed="23"/>
      </bottom>
      <diagonal/>
    </border>
    <border>
      <left/>
      <right/>
      <top style="thin">
        <color indexed="23"/>
      </top>
      <bottom style="medium">
        <color indexed="23"/>
      </bottom>
      <diagonal/>
    </border>
    <border>
      <left/>
      <right/>
      <top style="thin">
        <color indexed="23"/>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right/>
      <top style="medium">
        <color indexed="23"/>
      </top>
      <bottom style="medium">
        <color indexed="23"/>
      </bottom>
      <diagonal/>
    </border>
  </borders>
  <cellStyleXfs count="1">
    <xf numFmtId="0" fontId="0" fillId="0" borderId="0"/>
  </cellStyleXfs>
  <cellXfs count="193">
    <xf numFmtId="0" fontId="0" fillId="0" borderId="0" xfId="0"/>
    <xf numFmtId="0" fontId="0" fillId="3" borderId="0" xfId="0" applyFill="1"/>
    <xf numFmtId="0" fontId="2" fillId="3" borderId="0" xfId="0" applyFont="1" applyFill="1"/>
    <xf numFmtId="0" fontId="2" fillId="0" borderId="1" xfId="0" applyFont="1" applyBorder="1"/>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xf numFmtId="0" fontId="5" fillId="0" borderId="0" xfId="0" applyFont="1"/>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6" borderId="0" xfId="0" applyFill="1"/>
    <xf numFmtId="0" fontId="0" fillId="8" borderId="0" xfId="0" applyFill="1"/>
    <xf numFmtId="0" fontId="3" fillId="0" borderId="2" xfId="0" applyFont="1" applyBorder="1" applyAlignment="1">
      <alignment horizontal="center" vertical="center"/>
    </xf>
    <xf numFmtId="0" fontId="3" fillId="8" borderId="0" xfId="0" applyFont="1" applyFill="1" applyBorder="1"/>
    <xf numFmtId="0" fontId="2" fillId="8" borderId="0" xfId="0" applyFont="1" applyFill="1" applyBorder="1"/>
    <xf numFmtId="0" fontId="2" fillId="8" borderId="0" xfId="0" applyFont="1" applyFill="1"/>
    <xf numFmtId="0" fontId="3"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0" fillId="0" borderId="0" xfId="0" applyFill="1"/>
    <xf numFmtId="0" fontId="0" fillId="0" borderId="0" xfId="0" applyFill="1" applyBorder="1"/>
    <xf numFmtId="0" fontId="5" fillId="0" borderId="0" xfId="0" applyFont="1" applyFill="1" applyBorder="1" applyAlignment="1">
      <alignment vertical="center" wrapText="1"/>
    </xf>
    <xf numFmtId="0" fontId="5" fillId="0" borderId="0" xfId="0" applyFont="1" applyFill="1" applyBorder="1"/>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Fill="1" applyBorder="1" applyAlignment="1">
      <alignment horizontal="right"/>
    </xf>
    <xf numFmtId="0" fontId="0" fillId="0" borderId="0" xfId="0" applyFill="1" applyBorder="1" applyAlignment="1">
      <alignment horizontal="center" vertical="center"/>
    </xf>
    <xf numFmtId="0" fontId="5" fillId="0" borderId="0" xfId="0" applyFont="1" applyFill="1"/>
    <xf numFmtId="0" fontId="5" fillId="0" borderId="0" xfId="0" applyFont="1" applyFill="1" applyAlignment="1">
      <alignment horizontal="center"/>
    </xf>
    <xf numFmtId="0" fontId="6" fillId="0" borderId="1" xfId="0" applyFont="1" applyFill="1" applyBorder="1" applyAlignment="1">
      <alignment horizontal="center" vertical="center"/>
    </xf>
    <xf numFmtId="0" fontId="0" fillId="0" borderId="0" xfId="0" applyFont="1" applyFill="1"/>
    <xf numFmtId="0" fontId="1" fillId="0" borderId="1" xfId="0"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8" fillId="2" borderId="1" xfId="0" applyFont="1" applyFill="1" applyBorder="1" applyAlignment="1">
      <alignment horizontal="center" vertical="center"/>
    </xf>
    <xf numFmtId="0" fontId="5" fillId="12" borderId="1" xfId="0" applyFont="1" applyFill="1" applyBorder="1" applyAlignment="1">
      <alignment horizontal="center"/>
    </xf>
    <xf numFmtId="0" fontId="5" fillId="13" borderId="1" xfId="0" applyFont="1" applyFill="1" applyBorder="1" applyAlignment="1">
      <alignment horizontal="center"/>
    </xf>
    <xf numFmtId="8" fontId="5" fillId="5" borderId="1" xfId="0" applyNumberFormat="1" applyFont="1" applyFill="1" applyBorder="1" applyAlignment="1">
      <alignment horizontal="center" vertical="center"/>
    </xf>
    <xf numFmtId="8" fontId="5" fillId="4" borderId="1" xfId="0" applyNumberFormat="1" applyFont="1" applyFill="1" applyBorder="1" applyAlignment="1">
      <alignment horizontal="center" vertical="center"/>
    </xf>
    <xf numFmtId="0" fontId="5" fillId="7" borderId="1" xfId="0" applyFont="1" applyFill="1" applyBorder="1" applyAlignment="1">
      <alignment horizontal="center"/>
    </xf>
    <xf numFmtId="0" fontId="5" fillId="0" borderId="0" xfId="0" applyFont="1" applyFill="1" applyBorder="1" applyAlignment="1">
      <alignment vertical="center"/>
    </xf>
    <xf numFmtId="164" fontId="5" fillId="4" borderId="1" xfId="0" applyNumberFormat="1" applyFont="1" applyFill="1" applyBorder="1" applyAlignment="1">
      <alignment horizontal="center"/>
    </xf>
    <xf numFmtId="0" fontId="0" fillId="15" borderId="1" xfId="0" applyFill="1" applyBorder="1" applyAlignment="1">
      <alignment horizontal="center" vertical="center"/>
    </xf>
    <xf numFmtId="0" fontId="5" fillId="16" borderId="1" xfId="0" applyFont="1" applyFill="1" applyBorder="1" applyAlignment="1">
      <alignment horizontal="center" vertical="center" wrapText="1"/>
    </xf>
    <xf numFmtId="0" fontId="0" fillId="16" borderId="1" xfId="0"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0" borderId="0" xfId="0" applyBorder="1" applyAlignment="1">
      <alignment horizontal="center"/>
    </xf>
    <xf numFmtId="0" fontId="0" fillId="0" borderId="15" xfId="0" applyFill="1" applyBorder="1" applyAlignment="1"/>
    <xf numFmtId="0" fontId="0" fillId="0" borderId="0" xfId="0" applyFill="1" applyBorder="1" applyAlignment="1"/>
    <xf numFmtId="0" fontId="0" fillId="0" borderId="16" xfId="0" applyFill="1" applyBorder="1" applyAlignment="1"/>
    <xf numFmtId="0" fontId="10" fillId="4"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xf numFmtId="0" fontId="12" fillId="0" borderId="1" xfId="0" applyFont="1" applyBorder="1" applyAlignment="1">
      <alignment horizontal="center"/>
    </xf>
    <xf numFmtId="0" fontId="12" fillId="0" borderId="0" xfId="0" applyFont="1"/>
    <xf numFmtId="0" fontId="12" fillId="0" borderId="12" xfId="0" applyFont="1" applyBorder="1" applyAlignment="1">
      <alignment horizontal="center" vertical="center"/>
    </xf>
    <xf numFmtId="3" fontId="12" fillId="5" borderId="1"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Border="1"/>
    <xf numFmtId="0" fontId="12" fillId="0" borderId="0" xfId="0" applyFont="1" applyBorder="1" applyAlignment="1">
      <alignment horizontal="center"/>
    </xf>
    <xf numFmtId="0" fontId="12" fillId="0" borderId="1" xfId="0" applyFont="1" applyBorder="1" applyAlignment="1">
      <alignment horizontal="center" vertical="center"/>
    </xf>
    <xf numFmtId="0" fontId="13" fillId="2" borderId="1" xfId="0" applyFont="1" applyFill="1" applyBorder="1" applyAlignment="1">
      <alignment horizontal="center" vertical="center"/>
    </xf>
    <xf numFmtId="0" fontId="10" fillId="0" borderId="1" xfId="0" applyFont="1" applyBorder="1" applyAlignment="1">
      <alignment horizontal="center" vertical="center"/>
    </xf>
    <xf numFmtId="3" fontId="12" fillId="5" borderId="17"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right"/>
    </xf>
    <xf numFmtId="0" fontId="5" fillId="0" borderId="1" xfId="0" applyFont="1" applyFill="1" applyBorder="1"/>
    <xf numFmtId="0" fontId="5" fillId="0" borderId="1" xfId="0" applyFont="1" applyFill="1" applyBorder="1" applyAlignment="1">
      <alignment horizontal="center"/>
    </xf>
    <xf numFmtId="0" fontId="10" fillId="19" borderId="1" xfId="0" applyFont="1" applyFill="1" applyBorder="1" applyAlignment="1">
      <alignment horizontal="center" vertical="center"/>
    </xf>
    <xf numFmtId="0" fontId="7" fillId="7" borderId="2" xfId="0" applyFont="1" applyFill="1" applyBorder="1" applyAlignment="1">
      <alignment vertical="center" wrapText="1"/>
    </xf>
    <xf numFmtId="0" fontId="7" fillId="9" borderId="1" xfId="0" applyFont="1" applyFill="1" applyBorder="1" applyAlignment="1">
      <alignment horizontal="center" vertical="center"/>
    </xf>
    <xf numFmtId="2" fontId="7" fillId="9" borderId="1" xfId="0" applyNumberFormat="1" applyFont="1" applyFill="1" applyBorder="1" applyAlignment="1">
      <alignment horizontal="center" vertical="center"/>
    </xf>
    <xf numFmtId="6" fontId="7" fillId="18" borderId="1" xfId="0" applyNumberFormat="1" applyFont="1" applyFill="1" applyBorder="1" applyAlignment="1">
      <alignment horizontal="center" vertical="center"/>
    </xf>
    <xf numFmtId="0" fontId="7" fillId="18" borderId="1" xfId="0" applyFont="1" applyFill="1" applyBorder="1" applyAlignment="1">
      <alignment horizontal="center" vertical="center" wrapText="1"/>
    </xf>
    <xf numFmtId="0" fontId="7" fillId="19" borderId="1" xfId="0" applyFont="1" applyFill="1" applyBorder="1" applyAlignment="1">
      <alignment horizontal="center" vertical="center"/>
    </xf>
    <xf numFmtId="0" fontId="0" fillId="18" borderId="1" xfId="0" applyFill="1" applyBorder="1" applyAlignment="1">
      <alignment horizontal="center" vertical="center"/>
    </xf>
    <xf numFmtId="0" fontId="0" fillId="19" borderId="1" xfId="0"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2" fillId="8" borderId="11" xfId="0" applyFont="1" applyFill="1" applyBorder="1"/>
    <xf numFmtId="0" fontId="3" fillId="0" borderId="12" xfId="0" applyFont="1" applyBorder="1" applyAlignment="1">
      <alignment horizontal="center" vertical="center"/>
    </xf>
    <xf numFmtId="0" fontId="8" fillId="2" borderId="12" xfId="0" applyFont="1" applyFill="1" applyBorder="1" applyAlignment="1">
      <alignment horizontal="center" vertical="center"/>
    </xf>
    <xf numFmtId="0" fontId="2" fillId="8" borderId="6" xfId="0" applyFont="1" applyFill="1" applyBorder="1"/>
    <xf numFmtId="164" fontId="5" fillId="4" borderId="1" xfId="0" applyNumberFormat="1" applyFont="1" applyFill="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wrapText="1"/>
    </xf>
    <xf numFmtId="0" fontId="0" fillId="0" borderId="0" xfId="0" applyBorder="1" applyAlignment="1">
      <alignment horizontal="center" wrapText="1"/>
    </xf>
    <xf numFmtId="0" fontId="0" fillId="0" borderId="17" xfId="0" applyBorder="1" applyAlignment="1">
      <alignment horizontal="center" vertical="center"/>
    </xf>
    <xf numFmtId="0" fontId="0" fillId="19" borderId="2" xfId="0" applyFill="1" applyBorder="1" applyAlignment="1">
      <alignment horizontal="center" vertical="center"/>
    </xf>
    <xf numFmtId="0" fontId="0" fillId="6" borderId="2" xfId="0" applyFill="1" applyBorder="1" applyAlignment="1"/>
    <xf numFmtId="0" fontId="0" fillId="6" borderId="9" xfId="0" applyFill="1" applyBorder="1" applyAlignment="1"/>
    <xf numFmtId="0" fontId="0" fillId="6" borderId="1" xfId="0" applyFill="1" applyBorder="1" applyAlignment="1"/>
    <xf numFmtId="0" fontId="3" fillId="18" borderId="2" xfId="0" applyFont="1" applyFill="1" applyBorder="1" applyAlignment="1">
      <alignment horizontal="center" vertical="center"/>
    </xf>
    <xf numFmtId="0" fontId="3" fillId="18" borderId="1" xfId="0" applyFont="1" applyFill="1" applyBorder="1" applyAlignment="1">
      <alignment horizontal="center" vertical="center"/>
    </xf>
    <xf numFmtId="0" fontId="9" fillId="0" borderId="13" xfId="0" applyFont="1" applyFill="1" applyBorder="1" applyAlignment="1">
      <alignment horizontal="center"/>
    </xf>
    <xf numFmtId="0" fontId="9" fillId="0" borderId="14" xfId="0" applyFont="1" applyFill="1" applyBorder="1" applyAlignment="1">
      <alignment horizontal="center"/>
    </xf>
    <xf numFmtId="0" fontId="9" fillId="4" borderId="19" xfId="0" applyFont="1" applyFill="1" applyBorder="1" applyAlignment="1">
      <alignment horizontal="center" vertical="center"/>
    </xf>
    <xf numFmtId="0" fontId="0" fillId="4" borderId="19" xfId="0" applyFill="1" applyBorder="1" applyAlignment="1">
      <alignment horizontal="center" vertical="center"/>
    </xf>
    <xf numFmtId="0" fontId="0" fillId="0" borderId="16" xfId="0" applyNumberFormat="1" applyFill="1" applyBorder="1" applyAlignment="1"/>
    <xf numFmtId="0" fontId="0" fillId="0" borderId="15" xfId="0" applyNumberFormat="1" applyFill="1" applyBorder="1" applyAlignment="1"/>
    <xf numFmtId="8" fontId="15" fillId="2" borderId="1" xfId="0" applyNumberFormat="1" applyFont="1" applyFill="1" applyBorder="1" applyAlignment="1">
      <alignment horizontal="center" vertical="center"/>
    </xf>
    <xf numFmtId="0" fontId="3" fillId="19" borderId="1" xfId="0" applyFont="1" applyFill="1" applyBorder="1" applyAlignment="1">
      <alignment horizontal="center" vertical="center"/>
    </xf>
    <xf numFmtId="2" fontId="0" fillId="0" borderId="15" xfId="0" applyNumberFormat="1" applyFill="1" applyBorder="1" applyAlignment="1"/>
    <xf numFmtId="0" fontId="9" fillId="5" borderId="19" xfId="0" applyFont="1" applyFill="1" applyBorder="1" applyAlignment="1">
      <alignment horizontal="center"/>
    </xf>
    <xf numFmtId="0" fontId="0" fillId="0" borderId="19" xfId="0" applyFill="1" applyBorder="1" applyAlignment="1">
      <alignment horizontal="center" vertical="center"/>
    </xf>
    <xf numFmtId="2" fontId="0" fillId="0" borderId="19" xfId="0" applyNumberFormat="1" applyFill="1" applyBorder="1" applyAlignment="1">
      <alignment horizontal="center" vertical="center"/>
    </xf>
    <xf numFmtId="0" fontId="9" fillId="0" borderId="19" xfId="0" applyFont="1" applyFill="1" applyBorder="1" applyAlignment="1">
      <alignment horizontal="center" vertical="center"/>
    </xf>
    <xf numFmtId="0" fontId="0" fillId="19" borderId="19" xfId="0" applyFill="1" applyBorder="1" applyAlignment="1">
      <alignment horizontal="center" vertical="center"/>
    </xf>
    <xf numFmtId="2" fontId="0" fillId="19" borderId="19" xfId="0" applyNumberFormat="1" applyFill="1" applyBorder="1" applyAlignment="1">
      <alignment horizontal="center" vertical="center"/>
    </xf>
    <xf numFmtId="2" fontId="0" fillId="4" borderId="19" xfId="0" applyNumberFormat="1" applyFill="1" applyBorder="1" applyAlignment="1">
      <alignment horizontal="center" vertical="center"/>
    </xf>
    <xf numFmtId="0" fontId="9" fillId="0" borderId="19" xfId="0" applyFont="1" applyFill="1" applyBorder="1" applyAlignment="1">
      <alignment horizontal="center"/>
    </xf>
    <xf numFmtId="0" fontId="16" fillId="0" borderId="22" xfId="0" applyFont="1" applyFill="1" applyBorder="1" applyAlignment="1">
      <alignment horizontal="center"/>
    </xf>
    <xf numFmtId="3" fontId="0" fillId="0" borderId="16" xfId="0" applyNumberFormat="1" applyFill="1" applyBorder="1" applyAlignment="1"/>
    <xf numFmtId="3" fontId="13"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xf>
    <xf numFmtId="164" fontId="7" fillId="9"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18" fillId="0" borderId="22" xfId="0" applyFont="1" applyFill="1" applyBorder="1" applyAlignment="1">
      <alignment horizontal="center"/>
    </xf>
    <xf numFmtId="0" fontId="19" fillId="0" borderId="22" xfId="0" applyFont="1" applyFill="1" applyBorder="1" applyAlignment="1">
      <alignment horizontal="center"/>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1" fillId="0" borderId="1" xfId="0" applyFont="1" applyBorder="1" applyAlignment="1">
      <alignment horizontal="center"/>
    </xf>
    <xf numFmtId="0" fontId="12" fillId="10" borderId="0" xfId="0" applyFont="1" applyFill="1" applyAlignment="1">
      <alignment horizont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1" fillId="0" borderId="17" xfId="0" applyFont="1" applyBorder="1" applyAlignment="1">
      <alignment horizontal="center"/>
    </xf>
    <xf numFmtId="0" fontId="5" fillId="17" borderId="2" xfId="0" applyFont="1" applyFill="1" applyBorder="1" applyAlignment="1">
      <alignment horizontal="center" wrapText="1"/>
    </xf>
    <xf numFmtId="0" fontId="5" fillId="17" borderId="9" xfId="0" applyFont="1" applyFill="1" applyBorder="1" applyAlignment="1">
      <alignment horizontal="center" wrapText="1"/>
    </xf>
    <xf numFmtId="0" fontId="5" fillId="17" borderId="10"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5" fillId="20" borderId="4"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5" fillId="20" borderId="8" xfId="0" applyFont="1" applyFill="1" applyBorder="1" applyAlignment="1">
      <alignment horizontal="center" vertical="center" wrapText="1"/>
    </xf>
    <xf numFmtId="0" fontId="0" fillId="6" borderId="2"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5" fillId="10" borderId="18"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0" fillId="14" borderId="18" xfId="0" applyFill="1" applyBorder="1" applyAlignment="1">
      <alignment horizontal="center" vertical="center"/>
    </xf>
    <xf numFmtId="0" fontId="0" fillId="14" borderId="17" xfId="0" applyFill="1" applyBorder="1" applyAlignment="1">
      <alignment horizontal="center" vertical="center"/>
    </xf>
    <xf numFmtId="0" fontId="0" fillId="0" borderId="0" xfId="0"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wrapText="1"/>
    </xf>
    <xf numFmtId="0" fontId="5" fillId="11" borderId="2" xfId="0" applyFont="1" applyFill="1" applyBorder="1" applyAlignment="1">
      <alignment horizontal="center"/>
    </xf>
    <xf numFmtId="0" fontId="5" fillId="11" borderId="9" xfId="0" applyFont="1" applyFill="1" applyBorder="1" applyAlignment="1">
      <alignment horizontal="center"/>
    </xf>
    <xf numFmtId="0" fontId="5" fillId="11" borderId="10" xfId="0" applyFont="1" applyFill="1" applyBorder="1" applyAlignment="1">
      <alignment horizontal="center"/>
    </xf>
    <xf numFmtId="0" fontId="5" fillId="11" borderId="0" xfId="0" applyFont="1" applyFill="1" applyBorder="1" applyAlignment="1">
      <alignment horizontal="center"/>
    </xf>
    <xf numFmtId="0" fontId="5" fillId="6" borderId="0" xfId="0" applyFont="1" applyFill="1" applyBorder="1" applyAlignment="1">
      <alignment horizontal="center"/>
    </xf>
    <xf numFmtId="0" fontId="2" fillId="6" borderId="2"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8" borderId="4" xfId="0" applyFont="1" applyFill="1" applyBorder="1" applyAlignment="1">
      <alignment horizontal="center"/>
    </xf>
    <xf numFmtId="0" fontId="2" fillId="8" borderId="11" xfId="0" applyFont="1" applyFill="1" applyBorder="1" applyAlignment="1">
      <alignment horizontal="center"/>
    </xf>
    <xf numFmtId="0" fontId="2" fillId="8" borderId="0" xfId="0" applyFont="1" applyFill="1" applyBorder="1" applyAlignment="1">
      <alignment horizontal="center"/>
    </xf>
    <xf numFmtId="0" fontId="3" fillId="6" borderId="2" xfId="0" applyFont="1" applyFill="1" applyBorder="1" applyAlignment="1">
      <alignment horizontal="center"/>
    </xf>
    <xf numFmtId="0" fontId="3" fillId="6" borderId="9" xfId="0" applyFont="1" applyFill="1" applyBorder="1" applyAlignment="1">
      <alignment horizontal="center"/>
    </xf>
    <xf numFmtId="0" fontId="3" fillId="6" borderId="10" xfId="0"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6" borderId="4" xfId="0" applyFont="1" applyFill="1" applyBorder="1" applyAlignment="1">
      <alignment horizontal="center"/>
    </xf>
    <xf numFmtId="0" fontId="3" fillId="6" borderId="3" xfId="0" applyFont="1" applyFill="1" applyBorder="1" applyAlignment="1">
      <alignment horizontal="center"/>
    </xf>
    <xf numFmtId="0" fontId="3" fillId="21" borderId="2" xfId="0" applyFont="1" applyFill="1" applyBorder="1" applyAlignment="1">
      <alignment horizontal="center"/>
    </xf>
    <xf numFmtId="0" fontId="3" fillId="21" borderId="9" xfId="0" applyFont="1" applyFill="1" applyBorder="1" applyAlignment="1">
      <alignment horizontal="center"/>
    </xf>
    <xf numFmtId="0" fontId="9" fillId="5" borderId="19" xfId="0" applyFont="1" applyFill="1" applyBorder="1" applyAlignment="1">
      <alignment horizontal="center" vertical="top" wrapText="1"/>
    </xf>
    <xf numFmtId="0" fontId="9" fillId="4"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2" fillId="0" borderId="4"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3" fillId="22" borderId="2" xfId="0" applyFont="1" applyFill="1" applyBorder="1" applyAlignment="1">
      <alignment horizontal="center"/>
    </xf>
    <xf numFmtId="0" fontId="3" fillId="22" borderId="9" xfId="0" applyFont="1" applyFill="1" applyBorder="1" applyAlignment="1">
      <alignment horizontal="center"/>
    </xf>
    <xf numFmtId="0" fontId="3" fillId="22"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roblem 7 Shadow Price '!A1"/><Relationship Id="rId3" Type="http://schemas.openxmlformats.org/officeDocument/2006/relationships/hyperlink" Target="#'Problem 5 Integer Binary '!A1"/><Relationship Id="rId7" Type="http://schemas.openxmlformats.org/officeDocument/2006/relationships/hyperlink" Target="#'Problem 6'!A1"/><Relationship Id="rId2" Type="http://schemas.openxmlformats.org/officeDocument/2006/relationships/hyperlink" Target="#'Problem 2'!A1"/><Relationship Id="rId1" Type="http://schemas.openxmlformats.org/officeDocument/2006/relationships/hyperlink" Target="#'Problem 1 '!A1"/><Relationship Id="rId6" Type="http://schemas.openxmlformats.org/officeDocument/2006/relationships/hyperlink" Target="#'Problem 4'!A1"/><Relationship Id="rId5" Type="http://schemas.openxmlformats.org/officeDocument/2006/relationships/hyperlink" Target="#'First Page'!A1"/><Relationship Id="rId4" Type="http://schemas.openxmlformats.org/officeDocument/2006/relationships/hyperlink" Target="#'Problem 3 '!A1"/></Relationships>
</file>

<file path=xl/drawings/_rels/drawing10.xml.rels><?xml version="1.0" encoding="UTF-8" standalone="yes"?>
<Relationships xmlns="http://schemas.openxmlformats.org/package/2006/relationships"><Relationship Id="rId1" Type="http://schemas.openxmlformats.org/officeDocument/2006/relationships/hyperlink" Target="#'Problem 4'!A1"/></Relationships>
</file>

<file path=xl/drawings/_rels/drawing11.xml.rels><?xml version="1.0" encoding="UTF-8" standalone="yes"?>
<Relationships xmlns="http://schemas.openxmlformats.org/package/2006/relationships"><Relationship Id="rId2" Type="http://schemas.openxmlformats.org/officeDocument/2006/relationships/hyperlink" Target="#'Problem 8 Sensitivity Repor '!A1"/><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hyperlink" Target="#'Problem 7 Sensitivity Report'!A1"/><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8 Final Values'!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7 Shadow Price '!A1"/></Relationships>
</file>

<file path=xl/drawings/_rels/drawing15.xml.rels><?xml version="1.0" encoding="UTF-8" standalone="yes"?>
<Relationships xmlns="http://schemas.openxmlformats.org/package/2006/relationships"><Relationship Id="rId1" Type="http://schemas.openxmlformats.org/officeDocument/2006/relationships/hyperlink" Target="#'Problem 6 Slack &amp; Surplus'!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6'!A1"/></Relationships>
</file>

<file path=xl/drawings/_rels/drawing17.xml.rels><?xml version="1.0" encoding="UTF-8" standalone="yes"?>
<Relationships xmlns="http://schemas.openxmlformats.org/package/2006/relationships"><Relationship Id="rId2" Type="http://schemas.openxmlformats.org/officeDocument/2006/relationships/hyperlink" Target="#'Problem 6 Slack'!A1"/><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hyperlink" Target="#'Problem 1 Check'!A1"/><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1 '!A1"/></Relationships>
</file>

<file path=xl/drawings/_rels/drawing2.xml.rels><?xml version="1.0" encoding="UTF-8" standalone="yes"?>
<Relationships xmlns="http://schemas.openxmlformats.org/package/2006/relationships"><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Problem 3 '!A1"/></Relationships>
</file>

<file path=xl/drawings/_rels/drawing4.xml.rels><?xml version="1.0" encoding="UTF-8" standalone="yes"?>
<Relationships xmlns="http://schemas.openxmlformats.org/package/2006/relationships"><Relationship Id="rId2" Type="http://schemas.openxmlformats.org/officeDocument/2006/relationships/hyperlink" Target="#'Check Problem 3'!A1"/><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hyperlink" Target="#'Check Problem 5 '!A1"/><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Problem 5 Integer Binary '!A1"/></Relationships>
</file>

<file path=xl/drawings/_rels/drawing7.xml.rels><?xml version="1.0" encoding="UTF-8" standalone="yes"?>
<Relationships xmlns="http://schemas.openxmlformats.org/package/2006/relationships"><Relationship Id="rId2" Type="http://schemas.openxmlformats.org/officeDocument/2006/relationships/hyperlink" Target="#'2. CheckRelaxed Minimization'!A1"/><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Problem 2'!A1"/></Relationships>
</file>

<file path=xl/drawings/_rels/drawing9.xml.rels><?xml version="1.0" encoding="UTF-8" standalone="yes"?>
<Relationships xmlns="http://schemas.openxmlformats.org/package/2006/relationships"><Relationship Id="rId2" Type="http://schemas.openxmlformats.org/officeDocument/2006/relationships/hyperlink" Target="#'Check Problem 4  What if'!A1"/><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64770</xdr:rowOff>
    </xdr:from>
    <xdr:to>
      <xdr:col>15</xdr:col>
      <xdr:colOff>447675</xdr:colOff>
      <xdr:row>3</xdr:row>
      <xdr:rowOff>131445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52160" y="64770"/>
          <a:ext cx="3968115" cy="615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3">
                  <a:lumMod val="50000"/>
                </a:schemeClr>
              </a:solidFill>
              <a:latin typeface="Lucida Bright" panose="02040602050505020304" pitchFamily="18" charset="0"/>
            </a:rPr>
            <a:t>Content</a:t>
          </a:r>
        </a:p>
      </xdr:txBody>
    </xdr:sp>
    <xdr:clientData/>
  </xdr:twoCellAnchor>
  <xdr:twoCellAnchor>
    <xdr:from>
      <xdr:col>5</xdr:col>
      <xdr:colOff>396240</xdr:colOff>
      <xdr:row>5</xdr:row>
      <xdr:rowOff>13335</xdr:rowOff>
    </xdr:from>
    <xdr:to>
      <xdr:col>11</xdr:col>
      <xdr:colOff>72390</xdr:colOff>
      <xdr:row>8</xdr:row>
      <xdr:rowOff>167640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3520440" y="927735"/>
          <a:ext cx="3425190" cy="7029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1. Relaxed</a:t>
          </a:r>
          <a:r>
            <a:rPr lang="en-US" sz="2000" baseline="0">
              <a:latin typeface="Lucida Bright" panose="02040602050505020304" pitchFamily="18" charset="0"/>
            </a:rPr>
            <a:t> </a:t>
          </a:r>
          <a:r>
            <a:rPr lang="en-US" sz="2000">
              <a:latin typeface="Lucida Bright" panose="02040602050505020304" pitchFamily="18" charset="0"/>
            </a:rPr>
            <a:t>Maximization</a:t>
          </a:r>
        </a:p>
      </xdr:txBody>
    </xdr:sp>
    <xdr:clientData/>
  </xdr:twoCellAnchor>
  <xdr:twoCellAnchor>
    <xdr:from>
      <xdr:col>5</xdr:col>
      <xdr:colOff>388620</xdr:colOff>
      <xdr:row>9</xdr:row>
      <xdr:rowOff>123825</xdr:rowOff>
    </xdr:from>
    <xdr:to>
      <xdr:col>11</xdr:col>
      <xdr:colOff>83820</xdr:colOff>
      <xdr:row>13</xdr:row>
      <xdr:rowOff>85725</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3512820" y="1769745"/>
          <a:ext cx="3444240" cy="6934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2.  Relaxed</a:t>
          </a:r>
          <a:r>
            <a:rPr lang="en-US" sz="2000" baseline="0">
              <a:latin typeface="Lucida Bright" panose="02040602050505020304" pitchFamily="18" charset="0"/>
            </a:rPr>
            <a:t> </a:t>
          </a:r>
          <a:r>
            <a:rPr lang="en-US" sz="2000">
              <a:latin typeface="Lucida Bright" panose="02040602050505020304" pitchFamily="18" charset="0"/>
            </a:rPr>
            <a:t>Minimization</a:t>
          </a:r>
        </a:p>
      </xdr:txBody>
    </xdr:sp>
    <xdr:clientData/>
  </xdr:twoCellAnchor>
  <xdr:twoCellAnchor>
    <xdr:from>
      <xdr:col>12</xdr:col>
      <xdr:colOff>582930</xdr:colOff>
      <xdr:row>9</xdr:row>
      <xdr:rowOff>43816</xdr:rowOff>
    </xdr:from>
    <xdr:to>
      <xdr:col>18</xdr:col>
      <xdr:colOff>268605</xdr:colOff>
      <xdr:row>12</xdr:row>
      <xdr:rowOff>144780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8081010" y="1689736"/>
          <a:ext cx="3434715" cy="6496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5. Integer  (Binary)</a:t>
          </a:r>
        </a:p>
      </xdr:txBody>
    </xdr:sp>
    <xdr:clientData/>
  </xdr:twoCellAnchor>
  <xdr:twoCellAnchor>
    <xdr:from>
      <xdr:col>5</xdr:col>
      <xdr:colOff>377190</xdr:colOff>
      <xdr:row>14</xdr:row>
      <xdr:rowOff>45721</xdr:rowOff>
    </xdr:from>
    <xdr:to>
      <xdr:col>11</xdr:col>
      <xdr:colOff>81915</xdr:colOff>
      <xdr:row>17</xdr:row>
      <xdr:rowOff>106680</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3501390" y="2606041"/>
          <a:ext cx="3453765" cy="6095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3.  Integer LP</a:t>
          </a:r>
        </a:p>
      </xdr:txBody>
    </xdr:sp>
    <xdr:clientData/>
  </xdr:twoCellAnchor>
  <xdr:twoCellAnchor>
    <xdr:from>
      <xdr:col>1</xdr:col>
      <xdr:colOff>142875</xdr:colOff>
      <xdr:row>0</xdr:row>
      <xdr:rowOff>171450</xdr:rowOff>
    </xdr:from>
    <xdr:to>
      <xdr:col>3</xdr:col>
      <xdr:colOff>45508</xdr:colOff>
      <xdr:row>5</xdr:row>
      <xdr:rowOff>66675</xdr:rowOff>
    </xdr:to>
    <xdr:sp macro="" textlink="">
      <xdr:nvSpPr>
        <xdr:cNvPr id="15" name="Left Arrow 14">
          <a:hlinkClick xmlns:r="http://schemas.openxmlformats.org/officeDocument/2006/relationships" r:id="rId5"/>
          <a:extLst>
            <a:ext uri="{FF2B5EF4-FFF2-40B4-BE49-F238E27FC236}">
              <a16:creationId xmlns:a16="http://schemas.microsoft.com/office/drawing/2014/main" id="{00000000-0008-0000-0000-00000F000000}"/>
            </a:ext>
          </a:extLst>
        </xdr:cNvPr>
        <xdr:cNvSpPr/>
      </xdr:nvSpPr>
      <xdr:spPr>
        <a:xfrm>
          <a:off x="752475" y="171450"/>
          <a:ext cx="1121833" cy="8477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latin typeface="Lucida Bright" panose="02040602050505020304" pitchFamily="18" charset="0"/>
            </a:rPr>
            <a:t>Back</a:t>
          </a:r>
        </a:p>
      </xdr:txBody>
    </xdr:sp>
    <xdr:clientData/>
  </xdr:twoCellAnchor>
  <xdr:twoCellAnchor>
    <xdr:from>
      <xdr:col>12</xdr:col>
      <xdr:colOff>588645</xdr:colOff>
      <xdr:row>4</xdr:row>
      <xdr:rowOff>161926</xdr:rowOff>
    </xdr:from>
    <xdr:to>
      <xdr:col>18</xdr:col>
      <xdr:colOff>283845</xdr:colOff>
      <xdr:row>8</xdr:row>
      <xdr:rowOff>83820</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8086725" y="893446"/>
          <a:ext cx="3444240" cy="6534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4. Integer  (What-if)</a:t>
          </a:r>
        </a:p>
      </xdr:txBody>
    </xdr:sp>
    <xdr:clientData/>
  </xdr:twoCellAnchor>
  <xdr:twoCellAnchor>
    <xdr:from>
      <xdr:col>12</xdr:col>
      <xdr:colOff>579120</xdr:colOff>
      <xdr:row>13</xdr:row>
      <xdr:rowOff>125731</xdr:rowOff>
    </xdr:from>
    <xdr:to>
      <xdr:col>18</xdr:col>
      <xdr:colOff>251460</xdr:colOff>
      <xdr:row>17</xdr:row>
      <xdr:rowOff>0</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8077200" y="2503171"/>
          <a:ext cx="3421380" cy="605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6.  Slack</a:t>
          </a:r>
          <a:r>
            <a:rPr lang="en-US" sz="2000" baseline="0">
              <a:latin typeface="Lucida Bright" panose="02040602050505020304" pitchFamily="18" charset="0"/>
            </a:rPr>
            <a:t> Variable</a:t>
          </a:r>
          <a:endParaRPr lang="en-US" sz="2000">
            <a:latin typeface="Lucida Bright" panose="02040602050505020304" pitchFamily="18" charset="0"/>
          </a:endParaRPr>
        </a:p>
      </xdr:txBody>
    </xdr:sp>
    <xdr:clientData/>
  </xdr:twoCellAnchor>
  <xdr:twoCellAnchor>
    <xdr:from>
      <xdr:col>9</xdr:col>
      <xdr:colOff>403860</xdr:colOff>
      <xdr:row>18</xdr:row>
      <xdr:rowOff>180976</xdr:rowOff>
    </xdr:from>
    <xdr:to>
      <xdr:col>14</xdr:col>
      <xdr:colOff>516255</xdr:colOff>
      <xdr:row>22</xdr:row>
      <xdr:rowOff>22860</xdr:rowOff>
    </xdr:to>
    <xdr:sp macro="" textlink="">
      <xdr:nvSpPr>
        <xdr:cNvPr id="17" name="Rectangle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6027420" y="3472816"/>
          <a:ext cx="3236595" cy="5734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7. Shadow</a:t>
          </a:r>
          <a:r>
            <a:rPr lang="en-US" sz="2000" baseline="0">
              <a:latin typeface="Lucida Bright" panose="02040602050505020304" pitchFamily="18" charset="0"/>
            </a:rPr>
            <a:t> Price</a:t>
          </a:r>
          <a:endParaRPr lang="en-US" sz="2000">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209550</xdr:colOff>
      <xdr:row>1</xdr:row>
      <xdr:rowOff>50801</xdr:rowOff>
    </xdr:from>
    <xdr:to>
      <xdr:col>1</xdr:col>
      <xdr:colOff>1679424</xdr:colOff>
      <xdr:row>3</xdr:row>
      <xdr:rowOff>103718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9550" y="279401"/>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5</xdr:col>
      <xdr:colOff>275166</xdr:colOff>
      <xdr:row>5</xdr:row>
      <xdr:rowOff>232832</xdr:rowOff>
    </xdr:from>
    <xdr:to>
      <xdr:col>5</xdr:col>
      <xdr:colOff>539749</xdr:colOff>
      <xdr:row>11</xdr:row>
      <xdr:rowOff>31749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a:off x="6237816" y="1423457"/>
          <a:ext cx="264583" cy="122766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243416</xdr:colOff>
      <xdr:row>12</xdr:row>
      <xdr:rowOff>42335</xdr:rowOff>
    </xdr:from>
    <xdr:to>
      <xdr:col>5</xdr:col>
      <xdr:colOff>582083</xdr:colOff>
      <xdr:row>19</xdr:row>
      <xdr:rowOff>25402</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a:off x="6206066" y="2899835"/>
          <a:ext cx="338667" cy="1649942"/>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433917</xdr:colOff>
      <xdr:row>13</xdr:row>
      <xdr:rowOff>211666</xdr:rowOff>
    </xdr:from>
    <xdr:to>
      <xdr:col>5</xdr:col>
      <xdr:colOff>179916</xdr:colOff>
      <xdr:row>15</xdr:row>
      <xdr:rowOff>42333</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4201584" y="3376083"/>
          <a:ext cx="1947332" cy="317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 by Solver</a:t>
          </a:r>
          <a:r>
            <a:rPr lang="en-US" sz="1400" baseline="0">
              <a:latin typeface="Lucida Bright" panose="02040602050505020304" pitchFamily="18" charset="0"/>
            </a:rPr>
            <a:t> </a:t>
          </a:r>
          <a:endParaRPr lang="en-US" sz="1400">
            <a:latin typeface="Lucida Bright" panose="02040602050505020304" pitchFamily="18" charset="0"/>
          </a:endParaRPr>
        </a:p>
      </xdr:txBody>
    </xdr:sp>
    <xdr:clientData/>
  </xdr:twoCellAnchor>
  <xdr:twoCellAnchor>
    <xdr:from>
      <xdr:col>6</xdr:col>
      <xdr:colOff>268818</xdr:colOff>
      <xdr:row>14</xdr:row>
      <xdr:rowOff>141817</xdr:rowOff>
    </xdr:from>
    <xdr:to>
      <xdr:col>8</xdr:col>
      <xdr:colOff>342901</xdr:colOff>
      <xdr:row>16</xdr:row>
      <xdr:rowOff>152399</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841068" y="3475567"/>
          <a:ext cx="1293283" cy="48683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162983</xdr:colOff>
      <xdr:row>13</xdr:row>
      <xdr:rowOff>201083</xdr:rowOff>
    </xdr:from>
    <xdr:to>
      <xdr:col>3</xdr:col>
      <xdr:colOff>381001</xdr:colOff>
      <xdr:row>15</xdr:row>
      <xdr:rowOff>21168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a:off x="3930650" y="3365500"/>
          <a:ext cx="218018" cy="306918"/>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31748</xdr:colOff>
      <xdr:row>19</xdr:row>
      <xdr:rowOff>84669</xdr:rowOff>
    </xdr:from>
    <xdr:to>
      <xdr:col>2</xdr:col>
      <xdr:colOff>1206499</xdr:colOff>
      <xdr:row>20</xdr:row>
      <xdr:rowOff>101602</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306917</xdr:colOff>
      <xdr:row>7</xdr:row>
      <xdr:rowOff>137584</xdr:rowOff>
    </xdr:from>
    <xdr:to>
      <xdr:col>8</xdr:col>
      <xdr:colOff>381000</xdr:colOff>
      <xdr:row>9</xdr:row>
      <xdr:rowOff>148168</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2</xdr:col>
      <xdr:colOff>25400</xdr:colOff>
      <xdr:row>20</xdr:row>
      <xdr:rowOff>162983</xdr:rowOff>
    </xdr:from>
    <xdr:to>
      <xdr:col>2</xdr:col>
      <xdr:colOff>1168399</xdr:colOff>
      <xdr:row>23</xdr:row>
      <xdr:rowOff>99483</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1</xdr:col>
      <xdr:colOff>2063749</xdr:colOff>
      <xdr:row>0</xdr:row>
      <xdr:rowOff>152400</xdr:rowOff>
    </xdr:from>
    <xdr:to>
      <xdr:col>8</xdr:col>
      <xdr:colOff>541866</xdr:colOff>
      <xdr:row>4</xdr:row>
      <xdr:rowOff>8467</xdr:rowOff>
    </xdr:to>
    <xdr:sp macro="" textlink="">
      <xdr:nvSpPr>
        <xdr:cNvPr id="12" name="Rounded Rectangle 11">
          <a:extLst>
            <a:ext uri="{FF2B5EF4-FFF2-40B4-BE49-F238E27FC236}">
              <a16:creationId xmlns:a16="http://schemas.microsoft.com/office/drawing/2014/main" id="{00000000-0008-0000-0800-00000C000000}"/>
            </a:ext>
          </a:extLst>
        </xdr:cNvPr>
        <xdr:cNvSpPr/>
      </xdr:nvSpPr>
      <xdr:spPr>
        <a:xfrm>
          <a:off x="2063749" y="152400"/>
          <a:ext cx="6487584"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4. Check What-if (Trial and Error)</a:t>
          </a:r>
        </a:p>
      </xdr:txBody>
    </xdr:sp>
    <xdr:clientData/>
  </xdr:twoCellAnchor>
  <xdr:twoCellAnchor>
    <xdr:from>
      <xdr:col>9</xdr:col>
      <xdr:colOff>364066</xdr:colOff>
      <xdr:row>4</xdr:row>
      <xdr:rowOff>74084</xdr:rowOff>
    </xdr:from>
    <xdr:to>
      <xdr:col>15</xdr:col>
      <xdr:colOff>590550</xdr:colOff>
      <xdr:row>13</xdr:row>
      <xdr:rowOff>190500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9000066" y="988484"/>
          <a:ext cx="3985684" cy="2292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would be the total profit if the production mix is changed to:</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De-luxe bicycles: 20</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Professional bicycle: 10</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4</xdr:col>
      <xdr:colOff>258233</xdr:colOff>
      <xdr:row>12</xdr:row>
      <xdr:rowOff>14816</xdr:rowOff>
    </xdr:from>
    <xdr:to>
      <xdr:col>6</xdr:col>
      <xdr:colOff>438149</xdr:colOff>
      <xdr:row>13</xdr:row>
      <xdr:rowOff>0</xdr:rowOff>
    </xdr:to>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5073650" y="2935816"/>
          <a:ext cx="1947332" cy="3238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Entered</a:t>
          </a:r>
          <a:r>
            <a:rPr lang="en-US" sz="1400" baseline="0">
              <a:latin typeface="Lucida Bright" panose="02040602050505020304" pitchFamily="18" charset="0"/>
            </a:rPr>
            <a:t> by you</a:t>
          </a:r>
          <a:endParaRPr lang="en-US" sz="1400">
            <a:latin typeface="Lucida Bright" panose="02040602050505020304" pitchFamily="18" charset="0"/>
          </a:endParaRPr>
        </a:p>
      </xdr:txBody>
    </xdr:sp>
    <xdr:clientData/>
  </xdr:twoCellAnchor>
  <xdr:twoCellAnchor>
    <xdr:from>
      <xdr:col>4</xdr:col>
      <xdr:colOff>29633</xdr:colOff>
      <xdr:row>12</xdr:row>
      <xdr:rowOff>4234</xdr:rowOff>
    </xdr:from>
    <xdr:to>
      <xdr:col>4</xdr:col>
      <xdr:colOff>247651</xdr:colOff>
      <xdr:row>12</xdr:row>
      <xdr:rowOff>311152</xdr:rowOff>
    </xdr:to>
    <xdr:sp macro="" textlink="">
      <xdr:nvSpPr>
        <xdr:cNvPr id="16" name="Right Brace 15">
          <a:extLst>
            <a:ext uri="{FF2B5EF4-FFF2-40B4-BE49-F238E27FC236}">
              <a16:creationId xmlns:a16="http://schemas.microsoft.com/office/drawing/2014/main" id="{00000000-0008-0000-0800-000010000000}"/>
            </a:ext>
          </a:extLst>
        </xdr:cNvPr>
        <xdr:cNvSpPr/>
      </xdr:nvSpPr>
      <xdr:spPr>
        <a:xfrm>
          <a:off x="4845050" y="2925234"/>
          <a:ext cx="218018" cy="306918"/>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31750</xdr:colOff>
      <xdr:row>18</xdr:row>
      <xdr:rowOff>222249</xdr:rowOff>
    </xdr:from>
    <xdr:to>
      <xdr:col>10</xdr:col>
      <xdr:colOff>143933</xdr:colOff>
      <xdr:row>22</xdr:row>
      <xdr:rowOff>143930</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6614583" y="4698999"/>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5</xdr:col>
      <xdr:colOff>381001</xdr:colOff>
      <xdr:row>3</xdr:row>
      <xdr:rowOff>211667</xdr:rowOff>
    </xdr:to>
    <xdr:sp macro="" textlink="">
      <xdr:nvSpPr>
        <xdr:cNvPr id="12" name="Rounded Rectangle 11">
          <a:extLst>
            <a:ext uri="{FF2B5EF4-FFF2-40B4-BE49-F238E27FC236}">
              <a16:creationId xmlns:a16="http://schemas.microsoft.com/office/drawing/2014/main" id="{00000000-0008-0000-0900-00000C000000}"/>
            </a:ext>
          </a:extLst>
        </xdr:cNvPr>
        <xdr:cNvSpPr/>
      </xdr:nvSpPr>
      <xdr:spPr>
        <a:xfrm>
          <a:off x="2063750" y="127000"/>
          <a:ext cx="4889501" cy="799042"/>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8. Final</a:t>
          </a:r>
          <a:r>
            <a:rPr lang="en-US" sz="2800" b="0" baseline="0">
              <a:solidFill>
                <a:schemeClr val="tx1"/>
              </a:solidFill>
              <a:latin typeface="Lucida Bright" panose="02040602050505020304" pitchFamily="18" charset="0"/>
            </a:rPr>
            <a:t> Values</a:t>
          </a:r>
          <a:endParaRPr lang="en-US" sz="2800" b="0">
            <a:solidFill>
              <a:schemeClr val="tx1"/>
            </a:solidFill>
            <a:latin typeface="Lucida Bright" panose="02040602050505020304" pitchFamily="18" charset="0"/>
          </a:endParaRPr>
        </a:p>
      </xdr:txBody>
    </xdr:sp>
    <xdr:clientData/>
  </xdr:twoCellAnchor>
  <xdr:twoCellAnchor>
    <xdr:from>
      <xdr:col>8</xdr:col>
      <xdr:colOff>381000</xdr:colOff>
      <xdr:row>2</xdr:row>
      <xdr:rowOff>52918</xdr:rowOff>
    </xdr:from>
    <xdr:to>
      <xdr:col>20</xdr:col>
      <xdr:colOff>179917</xdr:colOff>
      <xdr:row>25</xdr:row>
      <xdr:rowOff>95250</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8782050" y="529168"/>
          <a:ext cx="7114117" cy="551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900-00000E000000}"/>
            </a:ext>
          </a:extLst>
        </xdr:cNvPr>
        <xdr:cNvSpPr/>
      </xdr:nvSpPr>
      <xdr:spPr>
        <a:xfrm>
          <a:off x="5117041" y="5085291"/>
          <a:ext cx="2884866"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Sensitivity</a:t>
          </a:r>
          <a:r>
            <a:rPr lang="en-US" sz="1800" b="1" baseline="0">
              <a:solidFill>
                <a:srgbClr val="FFC000"/>
              </a:solidFill>
            </a:rPr>
            <a:t> Report</a:t>
          </a:r>
          <a:endParaRPr lang="en-US" sz="1800" b="1">
            <a:solidFill>
              <a:srgbClr val="FFC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5</xdr:col>
      <xdr:colOff>381001</xdr:colOff>
      <xdr:row>3</xdr:row>
      <xdr:rowOff>211667</xdr:rowOff>
    </xdr:to>
    <xdr:sp macro="" textlink="">
      <xdr:nvSpPr>
        <xdr:cNvPr id="12" name="Rounded Rectangle 11">
          <a:extLst>
            <a:ext uri="{FF2B5EF4-FFF2-40B4-BE49-F238E27FC236}">
              <a16:creationId xmlns:a16="http://schemas.microsoft.com/office/drawing/2014/main" id="{00000000-0008-0000-0A00-00000C000000}"/>
            </a:ext>
          </a:extLst>
        </xdr:cNvPr>
        <xdr:cNvSpPr/>
      </xdr:nvSpPr>
      <xdr:spPr>
        <a:xfrm>
          <a:off x="2063750" y="127000"/>
          <a:ext cx="4889501" cy="799042"/>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7. Shadow</a:t>
          </a:r>
          <a:r>
            <a:rPr lang="en-US" sz="2800" b="0" baseline="0">
              <a:solidFill>
                <a:schemeClr val="tx1"/>
              </a:solidFill>
              <a:latin typeface="Lucida Bright" panose="02040602050505020304" pitchFamily="18" charset="0"/>
            </a:rPr>
            <a:t> Price</a:t>
          </a:r>
          <a:endParaRPr lang="en-US" sz="2800" b="0">
            <a:solidFill>
              <a:schemeClr val="tx1"/>
            </a:solidFill>
            <a:latin typeface="Lucida Bright" panose="02040602050505020304" pitchFamily="18" charset="0"/>
          </a:endParaRPr>
        </a:p>
      </xdr:txBody>
    </xdr:sp>
    <xdr:clientData/>
  </xdr:twoCellAnchor>
  <xdr:twoCellAnchor>
    <xdr:from>
      <xdr:col>8</xdr:col>
      <xdr:colOff>381000</xdr:colOff>
      <xdr:row>2</xdr:row>
      <xdr:rowOff>52918</xdr:rowOff>
    </xdr:from>
    <xdr:to>
      <xdr:col>20</xdr:col>
      <xdr:colOff>179917</xdr:colOff>
      <xdr:row>25</xdr:row>
      <xdr:rowOff>95250</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8782050" y="529168"/>
          <a:ext cx="7114117" cy="551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A00-00000E000000}"/>
            </a:ext>
          </a:extLst>
        </xdr:cNvPr>
        <xdr:cNvSpPr/>
      </xdr:nvSpPr>
      <xdr:spPr>
        <a:xfrm>
          <a:off x="5117041" y="5085291"/>
          <a:ext cx="2884866"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Sensitivity</a:t>
          </a:r>
          <a:r>
            <a:rPr lang="en-US" sz="1800" b="1" baseline="0">
              <a:solidFill>
                <a:srgbClr val="FFC000"/>
              </a:solidFill>
            </a:rPr>
            <a:t> Report</a:t>
          </a:r>
          <a:endParaRPr lang="en-US" sz="1800" b="1">
            <a:solidFill>
              <a:srgbClr val="FFC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250674</xdr:colOff>
      <xdr:row>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753225" y="571500"/>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xdr:col>
      <xdr:colOff>19050</xdr:colOff>
      <xdr:row>17</xdr:row>
      <xdr:rowOff>142875</xdr:rowOff>
    </xdr:from>
    <xdr:to>
      <xdr:col>8</xdr:col>
      <xdr:colOff>533400</xdr:colOff>
      <xdr:row>31</xdr:row>
      <xdr:rowOff>142875</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71450" y="3457575"/>
          <a:ext cx="589597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latin typeface="Lucida Bright" panose="02040602050505020304" pitchFamily="18" charset="0"/>
            </a:rPr>
            <a:t>Final Value: </a:t>
          </a:r>
        </a:p>
        <a:p>
          <a:endParaRPr lang="en-US" sz="1600">
            <a:latin typeface="Lucida Bright" panose="02040602050505020304" pitchFamily="18" charset="0"/>
          </a:endParaRPr>
        </a:p>
        <a:p>
          <a:r>
            <a:rPr lang="en-US" sz="1600">
              <a:latin typeface="Lucida Bright" panose="02040602050505020304" pitchFamily="18" charset="0"/>
            </a:rPr>
            <a:t>The entries in the Final</a:t>
          </a:r>
          <a:r>
            <a:rPr lang="en-US" sz="1600" baseline="0">
              <a:latin typeface="Lucida Bright" panose="02040602050505020304" pitchFamily="18" charset="0"/>
            </a:rPr>
            <a:t> Value column are the numbers of materials required to produce the optimal combinations of these two types of bikes.</a:t>
          </a:r>
        </a:p>
        <a:p>
          <a:endParaRPr lang="en-US" sz="1600" baseline="0">
            <a:latin typeface="Lucida Bright" panose="02040602050505020304" pitchFamily="18" charset="0"/>
          </a:endParaRPr>
        </a:p>
        <a:p>
          <a:r>
            <a:rPr lang="en-US" sz="1600" baseline="0">
              <a:latin typeface="Lucida Bright" panose="02040602050505020304" pitchFamily="18" charset="0"/>
            </a:rPr>
            <a:t>In this  problem the optimum values are:</a:t>
          </a:r>
        </a:p>
        <a:p>
          <a:endParaRPr lang="en-US" sz="1600" baseline="0">
            <a:latin typeface="Lucida Bright" panose="02040602050505020304" pitchFamily="18" charset="0"/>
          </a:endParaRPr>
        </a:p>
        <a:p>
          <a:r>
            <a:rPr lang="en-US" sz="1600" baseline="0">
              <a:latin typeface="Lucida Bright" panose="02040602050505020304" pitchFamily="18" charset="0"/>
            </a:rPr>
            <a:t>Aluminum: 100 lbs.</a:t>
          </a:r>
        </a:p>
        <a:p>
          <a:r>
            <a:rPr lang="en-US" sz="1600" baseline="0">
              <a:latin typeface="Lucida Bright" panose="02040602050505020304" pitchFamily="18" charset="0"/>
            </a:rPr>
            <a:t>Steel: 80 lbs.</a:t>
          </a:r>
          <a:endParaRPr lang="en-US" sz="1600">
            <a:latin typeface="Lucida Bright" panose="02040602050505020304" pitchFamily="18" charset="0"/>
          </a:endParaRPr>
        </a:p>
      </xdr:txBody>
    </xdr:sp>
    <xdr:clientData/>
  </xdr:twoCellAnchor>
  <xdr:twoCellAnchor>
    <xdr:from>
      <xdr:col>9</xdr:col>
      <xdr:colOff>457200</xdr:colOff>
      <xdr:row>7</xdr:row>
      <xdr:rowOff>9525</xdr:rowOff>
    </xdr:from>
    <xdr:to>
      <xdr:col>19</xdr:col>
      <xdr:colOff>257175</xdr:colOff>
      <xdr:row>22</xdr:row>
      <xdr:rowOff>47624</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6600825" y="1362075"/>
          <a:ext cx="5895975" cy="3028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solidFill>
                <a:schemeClr val="tx1"/>
              </a:solidFill>
              <a:latin typeface="Lucida Bright" panose="02040602050505020304" pitchFamily="18" charset="0"/>
            </a:rPr>
            <a:t>Range</a:t>
          </a:r>
          <a:r>
            <a:rPr lang="en-US" sz="1600" b="1" u="sng" baseline="0">
              <a:solidFill>
                <a:schemeClr val="tx1"/>
              </a:solidFill>
              <a:latin typeface="Lucida Bright" panose="02040602050505020304" pitchFamily="18" charset="0"/>
            </a:rPr>
            <a:t> of Optimality</a:t>
          </a:r>
          <a:r>
            <a:rPr lang="en-US" sz="1600" b="1" u="sng">
              <a:solidFill>
                <a:schemeClr val="tx1"/>
              </a:solidFill>
              <a:latin typeface="Lucida Bright" panose="02040602050505020304" pitchFamily="18" charset="0"/>
            </a:rPr>
            <a:t>: </a:t>
          </a:r>
        </a:p>
        <a:p>
          <a:endParaRPr lang="en-US" sz="1600">
            <a:latin typeface="Lucida Bright" panose="02040602050505020304" pitchFamily="18" charset="0"/>
          </a:endParaRPr>
        </a:p>
        <a:p>
          <a:r>
            <a:rPr lang="en-US" sz="1600">
              <a:latin typeface="Lucida Bright" panose="02040602050505020304" pitchFamily="18" charset="0"/>
            </a:rPr>
            <a:t>Deluxe: 10 +12.5</a:t>
          </a:r>
          <a:r>
            <a:rPr lang="en-US" sz="1600" baseline="0">
              <a:latin typeface="Lucida Bright" panose="02040602050505020304" pitchFamily="18" charset="0"/>
            </a:rPr>
            <a:t> = </a:t>
          </a:r>
          <a:r>
            <a:rPr lang="en-US" sz="1600" b="1" baseline="0">
              <a:solidFill>
                <a:srgbClr val="FF0000"/>
              </a:solidFill>
              <a:latin typeface="Lucida Bright" panose="02040602050505020304" pitchFamily="18" charset="0"/>
            </a:rPr>
            <a:t>22.5</a:t>
          </a:r>
          <a:endParaRPr lang="en-US" sz="1600" b="1">
            <a:solidFill>
              <a:srgbClr val="FF0000"/>
            </a:solidFill>
            <a:latin typeface="Lucida Bright" panose="02040602050505020304" pitchFamily="18" charset="0"/>
          </a:endParaRPr>
        </a:p>
        <a:p>
          <a:r>
            <a:rPr lang="en-US" sz="1600">
              <a:latin typeface="Lucida Bright" panose="02040602050505020304" pitchFamily="18" charset="0"/>
            </a:rPr>
            <a:t>             </a:t>
          </a:r>
          <a:r>
            <a:rPr lang="en-US" sz="1600" baseline="0">
              <a:latin typeface="Lucida Bright" panose="02040602050505020304" pitchFamily="18" charset="0"/>
            </a:rPr>
            <a:t> 10 - 2.5 =    </a:t>
          </a:r>
          <a:r>
            <a:rPr lang="en-US" sz="1600" b="1" baseline="0">
              <a:solidFill>
                <a:srgbClr val="FF0000"/>
              </a:solidFill>
              <a:latin typeface="Lucida Bright" panose="02040602050505020304" pitchFamily="18" charset="0"/>
            </a:rPr>
            <a:t>7.5</a:t>
          </a:r>
          <a:r>
            <a:rPr lang="en-US" sz="1600" baseline="0">
              <a:latin typeface="Lucida Bright" panose="02040602050505020304" pitchFamily="18" charset="0"/>
            </a:rPr>
            <a:t> </a:t>
          </a:r>
        </a:p>
        <a:p>
          <a:endParaRPr lang="en-US" sz="1600" baseline="0">
            <a:latin typeface="Lucida Bright" panose="02040602050505020304" pitchFamily="18" charset="0"/>
          </a:endParaRPr>
        </a:p>
        <a:p>
          <a:r>
            <a:rPr lang="en-US" sz="1600" baseline="0">
              <a:latin typeface="Lucida Bright" panose="02040602050505020304" pitchFamily="18" charset="0"/>
            </a:rPr>
            <a:t>Professional: 15 + 5 = </a:t>
          </a:r>
          <a:r>
            <a:rPr lang="en-US" sz="1600" b="1" baseline="0">
              <a:solidFill>
                <a:srgbClr val="FF0000"/>
              </a:solidFill>
              <a:latin typeface="Lucida Bright" panose="02040602050505020304" pitchFamily="18" charset="0"/>
            </a:rPr>
            <a:t>20</a:t>
          </a:r>
        </a:p>
        <a:p>
          <a:r>
            <a:rPr lang="en-US" sz="1600" baseline="0">
              <a:latin typeface="Lucida Bright" panose="02040602050505020304" pitchFamily="18" charset="0"/>
            </a:rPr>
            <a:t>                      15 - 8.33 = </a:t>
          </a:r>
          <a:r>
            <a:rPr lang="en-US" sz="1600" b="1" baseline="0">
              <a:solidFill>
                <a:srgbClr val="FF0000"/>
              </a:solidFill>
              <a:latin typeface="Lucida Bright" panose="02040602050505020304" pitchFamily="18" charset="0"/>
            </a:rPr>
            <a:t>6.67</a:t>
          </a:r>
        </a:p>
        <a:p>
          <a:endParaRPr lang="en-US" sz="1600" b="1" baseline="0">
            <a:solidFill>
              <a:srgbClr val="FF0000"/>
            </a:solidFill>
            <a:latin typeface="Lucida Bright" panose="02040602050505020304" pitchFamily="18" charset="0"/>
          </a:endParaRPr>
        </a:p>
        <a:p>
          <a:r>
            <a:rPr lang="en-US" sz="1600" b="0" baseline="0">
              <a:solidFill>
                <a:schemeClr val="tx1"/>
              </a:solidFill>
              <a:latin typeface="Lucida Bright" panose="02040602050505020304" pitchFamily="18" charset="0"/>
            </a:rPr>
            <a:t>This range tells us that as long as the profit is between $7.5 and $22.5 and $6.67 and $20 the production of 15 Deluxe bikes and 17.5 Professional bikes will remain the optimum solution.</a:t>
          </a:r>
          <a:endParaRPr lang="en-US" sz="1600" b="0">
            <a:solidFill>
              <a:schemeClr val="tx1"/>
            </a:solidFill>
            <a:latin typeface="Lucida Bright" panose="02040602050505020304" pitchFamily="18" charset="0"/>
          </a:endParaRPr>
        </a:p>
        <a:p>
          <a:endParaRPr lang="en-US" sz="1600">
            <a:latin typeface="Lucida Bright" panose="02040602050505020304" pitchFamily="18" charset="0"/>
          </a:endParaRPr>
        </a:p>
      </xdr:txBody>
    </xdr:sp>
    <xdr:clientData/>
  </xdr:twoCellAnchor>
  <xdr:twoCellAnchor>
    <xdr:from>
      <xdr:col>8</xdr:col>
      <xdr:colOff>190500</xdr:colOff>
      <xdr:row>7</xdr:row>
      <xdr:rowOff>214313</xdr:rowOff>
    </xdr:from>
    <xdr:to>
      <xdr:col>9</xdr:col>
      <xdr:colOff>409575</xdr:colOff>
      <xdr:row>13</xdr:row>
      <xdr:rowOff>19050</xdr:rowOff>
    </xdr:to>
    <xdr:cxnSp macro="">
      <xdr:nvCxnSpPr>
        <xdr:cNvPr id="6" name="Straight Arrow Connector 5">
          <a:extLst>
            <a:ext uri="{FF2B5EF4-FFF2-40B4-BE49-F238E27FC236}">
              <a16:creationId xmlns:a16="http://schemas.microsoft.com/office/drawing/2014/main" id="{00000000-0008-0000-0B00-000006000000}"/>
            </a:ext>
          </a:extLst>
        </xdr:cNvPr>
        <xdr:cNvCxnSpPr>
          <a:endCxn id="7" idx="1"/>
        </xdr:cNvCxnSpPr>
      </xdr:nvCxnSpPr>
      <xdr:spPr>
        <a:xfrm flipH="1" flipV="1">
          <a:off x="5724525" y="1566863"/>
          <a:ext cx="828675" cy="1052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xdr:row>
      <xdr:rowOff>190500</xdr:rowOff>
    </xdr:from>
    <xdr:to>
      <xdr:col>8</xdr:col>
      <xdr:colOff>190500</xdr:colOff>
      <xdr:row>9</xdr:row>
      <xdr:rowOff>180975</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a:off x="5619750" y="1143000"/>
          <a:ext cx="104775" cy="8477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219075</xdr:colOff>
      <xdr:row>16</xdr:row>
      <xdr:rowOff>28576</xdr:rowOff>
    </xdr:from>
    <xdr:to>
      <xdr:col>3</xdr:col>
      <xdr:colOff>219076</xdr:colOff>
      <xdr:row>18</xdr:row>
      <xdr:rowOff>152400</xdr:rowOff>
    </xdr:to>
    <xdr:cxnSp macro="">
      <xdr:nvCxnSpPr>
        <xdr:cNvPr id="9" name="Straight Arrow Connector 8">
          <a:extLst>
            <a:ext uri="{FF2B5EF4-FFF2-40B4-BE49-F238E27FC236}">
              <a16:creationId xmlns:a16="http://schemas.microsoft.com/office/drawing/2014/main" id="{00000000-0008-0000-0B00-000009000000}"/>
            </a:ext>
          </a:extLst>
        </xdr:cNvPr>
        <xdr:cNvCxnSpPr/>
      </xdr:nvCxnSpPr>
      <xdr:spPr>
        <a:xfrm flipV="1">
          <a:off x="2571750" y="3228976"/>
          <a:ext cx="1" cy="5048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600075</xdr:colOff>
      <xdr:row>1</xdr:row>
      <xdr:rowOff>161925</xdr:rowOff>
    </xdr:from>
    <xdr:to>
      <xdr:col>10</xdr:col>
      <xdr:colOff>50649</xdr:colOff>
      <xdr:row>4</xdr:row>
      <xdr:rowOff>130175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334000" y="352425"/>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xdr:col>
      <xdr:colOff>685799</xdr:colOff>
      <xdr:row>17</xdr:row>
      <xdr:rowOff>190499</xdr:rowOff>
    </xdr:from>
    <xdr:to>
      <xdr:col>8</xdr:col>
      <xdr:colOff>9524</xdr:colOff>
      <xdr:row>35</xdr:row>
      <xdr:rowOff>171450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247774" y="3505199"/>
          <a:ext cx="4295775" cy="3409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solidFill>
                <a:schemeClr val="tx1"/>
              </a:solidFill>
              <a:latin typeface="Lucida Bright" panose="02040602050505020304" pitchFamily="18" charset="0"/>
            </a:rPr>
            <a:t>Shadow Price:</a:t>
          </a:r>
        </a:p>
        <a:p>
          <a:endParaRPr lang="en-US" sz="1400" i="0">
            <a:latin typeface="Lucida Bright" panose="02040602050505020304" pitchFamily="18" charset="0"/>
          </a:endParaRPr>
        </a:p>
        <a:p>
          <a:r>
            <a:rPr lang="en-US" sz="1400" i="0">
              <a:latin typeface="Lucida Bright" panose="02040602050505020304" pitchFamily="18" charset="0"/>
            </a:rPr>
            <a:t>The</a:t>
          </a:r>
          <a:r>
            <a:rPr lang="en-US" sz="1400" i="0" baseline="0">
              <a:latin typeface="Lucida Bright" panose="02040602050505020304" pitchFamily="18" charset="0"/>
            </a:rPr>
            <a:t> change in the value of the optimal solution per unit increase in the right-hand side of the constraint is called the shadow price.</a:t>
          </a:r>
        </a:p>
        <a:p>
          <a:endParaRPr lang="en-US" sz="1400" i="0" baseline="0">
            <a:latin typeface="Lucida Bright" panose="02040602050505020304" pitchFamily="18" charset="0"/>
          </a:endParaRPr>
        </a:p>
        <a:p>
          <a:r>
            <a:rPr lang="en-US" sz="1400" i="0" baseline="0">
              <a:latin typeface="Lucida Bright" panose="02040602050505020304" pitchFamily="18" charset="0"/>
            </a:rPr>
            <a:t>The non zero shadow price of $3.125 for Aluminium indicates that an additional pound of aluminium (if  used) will increase profits by $3.125.</a:t>
          </a:r>
        </a:p>
        <a:p>
          <a:endParaRPr lang="en-US" sz="1400" i="0" baseline="0">
            <a:latin typeface="Lucida Bright" panose="02040602050505020304" pitchFamily="18" charset="0"/>
          </a:endParaRPr>
        </a:p>
        <a:p>
          <a:r>
            <a:rPr lang="en-US" sz="1400" i="0" baseline="0">
              <a:latin typeface="Lucida Bright" panose="02040602050505020304" pitchFamily="18" charset="0"/>
            </a:rPr>
            <a:t>Same applies to the steel shadow price. If an additional pound of steel is used than the profit will increase by $1.25.</a:t>
          </a:r>
        </a:p>
      </xdr:txBody>
    </xdr:sp>
    <xdr:clientData/>
  </xdr:twoCellAnchor>
  <xdr:twoCellAnchor>
    <xdr:from>
      <xdr:col>4</xdr:col>
      <xdr:colOff>285750</xdr:colOff>
      <xdr:row>16</xdr:row>
      <xdr:rowOff>38100</xdr:rowOff>
    </xdr:from>
    <xdr:to>
      <xdr:col>4</xdr:col>
      <xdr:colOff>285750</xdr:colOff>
      <xdr:row>19</xdr:row>
      <xdr:rowOff>9525</xdr:rowOff>
    </xdr:to>
    <xdr:cxnSp macro="">
      <xdr:nvCxnSpPr>
        <xdr:cNvPr id="5" name="Straight Arrow Connector 4">
          <a:extLst>
            <a:ext uri="{FF2B5EF4-FFF2-40B4-BE49-F238E27FC236}">
              <a16:creationId xmlns:a16="http://schemas.microsoft.com/office/drawing/2014/main" id="{00000000-0008-0000-0C00-000005000000}"/>
            </a:ext>
          </a:extLst>
        </xdr:cNvPr>
        <xdr:cNvCxnSpPr/>
      </xdr:nvCxnSpPr>
      <xdr:spPr>
        <a:xfrm flipV="1">
          <a:off x="3048000" y="3162300"/>
          <a:ext cx="0" cy="542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180974</xdr:colOff>
      <xdr:row>5</xdr:row>
      <xdr:rowOff>19049</xdr:rowOff>
    </xdr:from>
    <xdr:to>
      <xdr:col>18</xdr:col>
      <xdr:colOff>209549</xdr:colOff>
      <xdr:row>22</xdr:row>
      <xdr:rowOff>114300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543799" y="971549"/>
          <a:ext cx="4295775" cy="3409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solidFill>
                <a:schemeClr val="tx1"/>
              </a:solidFill>
              <a:latin typeface="Lucida Bright" panose="02040602050505020304" pitchFamily="18" charset="0"/>
            </a:rPr>
            <a:t>Range</a:t>
          </a:r>
          <a:r>
            <a:rPr lang="en-US" sz="1400" b="1" i="0" u="sng" baseline="0">
              <a:solidFill>
                <a:schemeClr val="tx1"/>
              </a:solidFill>
              <a:latin typeface="Lucida Bright" panose="02040602050505020304" pitchFamily="18" charset="0"/>
            </a:rPr>
            <a:t> of Feasibility</a:t>
          </a:r>
          <a:r>
            <a:rPr lang="en-US" sz="1400" b="1" i="0" u="sng">
              <a:solidFill>
                <a:schemeClr val="tx1"/>
              </a:solidFill>
              <a:latin typeface="Lucida Bright" panose="02040602050505020304" pitchFamily="18" charset="0"/>
            </a:rPr>
            <a:t>:</a:t>
          </a:r>
        </a:p>
        <a:p>
          <a:endParaRPr lang="en-US" sz="1400" i="0">
            <a:latin typeface="Lucida Bright" panose="02040602050505020304" pitchFamily="18" charset="0"/>
          </a:endParaRPr>
        </a:p>
        <a:p>
          <a:r>
            <a:rPr lang="en-US" sz="1400" i="0">
              <a:latin typeface="Lucida Bright" panose="02040602050505020304" pitchFamily="18" charset="0"/>
            </a:rPr>
            <a:t>This</a:t>
          </a:r>
          <a:r>
            <a:rPr lang="en-US" sz="1400" i="0" baseline="0">
              <a:latin typeface="Lucida Bright" panose="02040602050505020304" pitchFamily="18" charset="0"/>
            </a:rPr>
            <a:t> is the range where the Shadow Price is valid:</a:t>
          </a:r>
        </a:p>
        <a:p>
          <a:endParaRPr lang="en-US" sz="1400" i="0" baseline="0">
            <a:latin typeface="Lucida Bright" panose="02040602050505020304" pitchFamily="18" charset="0"/>
          </a:endParaRPr>
        </a:p>
        <a:p>
          <a:r>
            <a:rPr lang="en-US" sz="1400" i="0" baseline="0">
              <a:latin typeface="Lucida Bright" panose="02040602050505020304" pitchFamily="18" charset="0"/>
            </a:rPr>
            <a:t>Aluminium increase in lbs: 100 + 60 =    </a:t>
          </a:r>
          <a:r>
            <a:rPr lang="en-US" sz="1400" b="1" i="0" baseline="0">
              <a:solidFill>
                <a:srgbClr val="FF0000"/>
              </a:solidFill>
              <a:latin typeface="Lucida Bright" panose="02040602050505020304" pitchFamily="18" charset="0"/>
            </a:rPr>
            <a:t>160</a:t>
          </a:r>
        </a:p>
        <a:p>
          <a:r>
            <a:rPr lang="en-US" sz="1400" i="0" baseline="0">
              <a:latin typeface="Lucida Bright" panose="02040602050505020304" pitchFamily="18" charset="0"/>
            </a:rPr>
            <a:t>Aluminium decrease in lbs: 100 - 46.67 = </a:t>
          </a:r>
          <a:r>
            <a:rPr lang="en-US" sz="1400" b="1" i="0" baseline="0">
              <a:solidFill>
                <a:srgbClr val="FF0000"/>
              </a:solidFill>
              <a:latin typeface="Lucida Bright" panose="02040602050505020304" pitchFamily="18" charset="0"/>
            </a:rPr>
            <a:t>53.3</a:t>
          </a:r>
        </a:p>
        <a:p>
          <a:endParaRPr lang="en-US" sz="1400" b="1" i="0" baseline="0">
            <a:solidFill>
              <a:srgbClr val="FF0000"/>
            </a:solidFill>
            <a:latin typeface="Lucida Bright" panose="02040602050505020304" pitchFamily="18" charset="0"/>
          </a:endParaRPr>
        </a:p>
        <a:p>
          <a:r>
            <a:rPr lang="en-US" sz="1400" b="0" i="0" baseline="0">
              <a:solidFill>
                <a:schemeClr val="tx1"/>
              </a:solidFill>
              <a:effectLst/>
              <a:latin typeface="Lucida Bright" panose="02040602050505020304" pitchFamily="18" charset="0"/>
              <a:ea typeface="+mn-ea"/>
              <a:cs typeface="+mn-cs"/>
            </a:rPr>
            <a:t>Steel</a:t>
          </a:r>
          <a:r>
            <a:rPr lang="en-US" sz="1400" i="0" baseline="0">
              <a:solidFill>
                <a:schemeClr val="dk1"/>
              </a:solidFill>
              <a:effectLst/>
              <a:latin typeface="Lucida Bright" panose="02040602050505020304" pitchFamily="18" charset="0"/>
              <a:ea typeface="+mn-ea"/>
              <a:cs typeface="+mn-cs"/>
            </a:rPr>
            <a:t> increase in lbs: 80 + 70 =    </a:t>
          </a:r>
          <a:r>
            <a:rPr lang="en-US" sz="1400" b="1" i="0" baseline="0">
              <a:solidFill>
                <a:srgbClr val="FF0000"/>
              </a:solidFill>
              <a:effectLst/>
              <a:latin typeface="Lucida Bright" panose="02040602050505020304" pitchFamily="18" charset="0"/>
              <a:ea typeface="+mn-ea"/>
              <a:cs typeface="+mn-cs"/>
            </a:rPr>
            <a:t>150</a:t>
          </a:r>
          <a:endParaRPr lang="en-US" sz="1400">
            <a:solidFill>
              <a:srgbClr val="FF0000"/>
            </a:solidFill>
            <a:effectLst/>
            <a:latin typeface="Lucida Bright" panose="02040602050505020304" pitchFamily="18" charset="0"/>
          </a:endParaRPr>
        </a:p>
        <a:p>
          <a:r>
            <a:rPr lang="en-US" sz="1400" i="0" baseline="0">
              <a:solidFill>
                <a:schemeClr val="dk1"/>
              </a:solidFill>
              <a:effectLst/>
              <a:latin typeface="Lucida Bright" panose="02040602050505020304" pitchFamily="18" charset="0"/>
              <a:ea typeface="+mn-ea"/>
              <a:cs typeface="+mn-cs"/>
            </a:rPr>
            <a:t>Steel decrease in lbs: 80 - 30 =      </a:t>
          </a:r>
          <a:r>
            <a:rPr lang="en-US" sz="1400" b="1" i="0" baseline="0">
              <a:solidFill>
                <a:srgbClr val="FF0000"/>
              </a:solidFill>
              <a:effectLst/>
              <a:latin typeface="Lucida Bright" panose="02040602050505020304" pitchFamily="18" charset="0"/>
              <a:ea typeface="+mn-ea"/>
              <a:cs typeface="+mn-cs"/>
            </a:rPr>
            <a:t>50</a:t>
          </a:r>
          <a:r>
            <a:rPr lang="en-US" sz="1400" b="1" i="0" baseline="0">
              <a:solidFill>
                <a:schemeClr val="dk1"/>
              </a:solidFill>
              <a:effectLst/>
              <a:latin typeface="Lucida Bright" panose="02040602050505020304" pitchFamily="18" charset="0"/>
              <a:ea typeface="+mn-ea"/>
              <a:cs typeface="+mn-cs"/>
            </a:rPr>
            <a:t> </a:t>
          </a:r>
          <a:endParaRPr lang="en-US" sz="1400">
            <a:effectLst/>
            <a:latin typeface="Lucida Bright" panose="02040602050505020304" pitchFamily="18" charset="0"/>
          </a:endParaRPr>
        </a:p>
        <a:p>
          <a:endParaRPr lang="en-US" sz="1400" b="1" i="0" baseline="0">
            <a:solidFill>
              <a:srgbClr val="FF0000"/>
            </a:solidFill>
            <a:latin typeface="Lucida Bright" panose="02040602050505020304" pitchFamily="18" charset="0"/>
          </a:endParaRPr>
        </a:p>
        <a:p>
          <a:endParaRPr lang="en-US" sz="1400" i="0" baseline="0">
            <a:latin typeface="Lucida Bright" panose="02040602050505020304" pitchFamily="18" charset="0"/>
          </a:endParaRPr>
        </a:p>
        <a:p>
          <a:endParaRPr lang="en-US" sz="1400" i="0" baseline="0">
            <a:latin typeface="Lucida Bright" panose="02040602050505020304" pitchFamily="18" charset="0"/>
          </a:endParaRPr>
        </a:p>
      </xdr:txBody>
    </xdr:sp>
    <xdr:clientData/>
  </xdr:twoCellAnchor>
  <xdr:twoCellAnchor>
    <xdr:from>
      <xdr:col>8</xdr:col>
      <xdr:colOff>66676</xdr:colOff>
      <xdr:row>10</xdr:row>
      <xdr:rowOff>142875</xdr:rowOff>
    </xdr:from>
    <xdr:to>
      <xdr:col>11</xdr:col>
      <xdr:colOff>142875</xdr:colOff>
      <xdr:row>14</xdr:row>
      <xdr:rowOff>57150</xdr:rowOff>
    </xdr:to>
    <xdr:cxnSp macro="">
      <xdr:nvCxnSpPr>
        <xdr:cNvPr id="7" name="Straight Arrow Connector 6">
          <a:extLst>
            <a:ext uri="{FF2B5EF4-FFF2-40B4-BE49-F238E27FC236}">
              <a16:creationId xmlns:a16="http://schemas.microsoft.com/office/drawing/2014/main" id="{00000000-0008-0000-0C00-000007000000}"/>
            </a:ext>
          </a:extLst>
        </xdr:cNvPr>
        <xdr:cNvCxnSpPr/>
      </xdr:nvCxnSpPr>
      <xdr:spPr>
        <a:xfrm flipH="1">
          <a:off x="5600701" y="2076450"/>
          <a:ext cx="1904999" cy="70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250674</xdr:colOff>
      <xdr:row>5</xdr:row>
      <xdr:rowOff>158750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753225" y="571500"/>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xdr:col>
      <xdr:colOff>361950</xdr:colOff>
      <xdr:row>18</xdr:row>
      <xdr:rowOff>142875</xdr:rowOff>
    </xdr:from>
    <xdr:to>
      <xdr:col>8</xdr:col>
      <xdr:colOff>266700</xdr:colOff>
      <xdr:row>35</xdr:row>
      <xdr:rowOff>114300</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941070" y="3724275"/>
          <a:ext cx="5017770" cy="3080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Lucida Bright" panose="02040602050505020304" pitchFamily="18" charset="0"/>
            </a:rPr>
            <a:t>Slack Variables:</a:t>
          </a:r>
        </a:p>
        <a:p>
          <a:endParaRPr lang="en-US" sz="1200">
            <a:latin typeface="Lucida Bright" panose="02040602050505020304" pitchFamily="18" charset="0"/>
          </a:endParaRPr>
        </a:p>
        <a:p>
          <a:r>
            <a:rPr lang="en-US" sz="1200">
              <a:latin typeface="Lucida Bright" panose="02040602050505020304" pitchFamily="18" charset="0"/>
            </a:rPr>
            <a:t>The values of the</a:t>
          </a:r>
          <a:r>
            <a:rPr lang="en-US" sz="1200" baseline="0">
              <a:latin typeface="Lucida Bright" panose="02040602050505020304" pitchFamily="18" charset="0"/>
            </a:rPr>
            <a:t> slack variables for each constraint are simply the difference between the entries in the Final Value column and the corresponding values in the Constraint R.H. Side column.</a:t>
          </a:r>
        </a:p>
        <a:p>
          <a:endParaRPr lang="en-US" sz="1200" baseline="0">
            <a:latin typeface="Lucida Bright" panose="02040602050505020304" pitchFamily="18" charset="0"/>
          </a:endParaRPr>
        </a:p>
        <a:p>
          <a:r>
            <a:rPr lang="en-US" sz="1200" baseline="0">
              <a:latin typeface="Lucida Bright" panose="02040602050505020304" pitchFamily="18" charset="0"/>
            </a:rPr>
            <a:t>In this case:</a:t>
          </a:r>
        </a:p>
        <a:p>
          <a:endParaRPr lang="en-US" sz="1200" baseline="0">
            <a:latin typeface="Lucida Bright" panose="02040602050505020304" pitchFamily="18" charset="0"/>
          </a:endParaRPr>
        </a:p>
        <a:p>
          <a:r>
            <a:rPr lang="en-US" sz="1200" baseline="0">
              <a:latin typeface="Lucida Bright" panose="02040602050505020304" pitchFamily="18" charset="0"/>
            </a:rPr>
            <a:t>Aluminium slack: 100 - 100 = 0</a:t>
          </a:r>
        </a:p>
        <a:p>
          <a:endParaRPr lang="en-US" sz="1200" baseline="0">
            <a:latin typeface="Lucida Bright" panose="02040602050505020304" pitchFamily="18" charset="0"/>
          </a:endParaRPr>
        </a:p>
        <a:p>
          <a:r>
            <a:rPr lang="en-US" sz="1200" baseline="0">
              <a:latin typeface="Lucida Bright" panose="02040602050505020304" pitchFamily="18" charset="0"/>
            </a:rPr>
            <a:t>Steel slack: 80 - 80 = 0</a:t>
          </a:r>
        </a:p>
        <a:p>
          <a:endParaRPr lang="en-US" sz="1200" baseline="0">
            <a:latin typeface="Lucida Bright" panose="02040602050505020304" pitchFamily="18" charset="0"/>
          </a:endParaRPr>
        </a:p>
        <a:p>
          <a:r>
            <a:rPr lang="en-US" sz="1200" baseline="0">
              <a:latin typeface="Lucida Bright" panose="02040602050505020304" pitchFamily="18" charset="0"/>
            </a:rPr>
            <a:t>There is no unused capacity. Hence, the constraints are binding.</a:t>
          </a:r>
          <a:endParaRPr lang="en-US" sz="1200">
            <a:latin typeface="Lucida Bright" panose="02040602050505020304" pitchFamily="18" charset="0"/>
          </a:endParaRPr>
        </a:p>
      </xdr:txBody>
    </xdr:sp>
    <xdr:clientData/>
  </xdr:twoCellAnchor>
  <xdr:twoCellAnchor>
    <xdr:from>
      <xdr:col>2</xdr:col>
      <xdr:colOff>1781180</xdr:colOff>
      <xdr:row>16</xdr:row>
      <xdr:rowOff>38103</xdr:rowOff>
    </xdr:from>
    <xdr:to>
      <xdr:col>5</xdr:col>
      <xdr:colOff>581027</xdr:colOff>
      <xdr:row>18</xdr:row>
      <xdr:rowOff>66675</xdr:rowOff>
    </xdr:to>
    <xdr:sp macro="" textlink="">
      <xdr:nvSpPr>
        <xdr:cNvPr id="2" name="Left Brace 1">
          <a:extLst>
            <a:ext uri="{FF2B5EF4-FFF2-40B4-BE49-F238E27FC236}">
              <a16:creationId xmlns:a16="http://schemas.microsoft.com/office/drawing/2014/main" id="{00000000-0008-0000-0D00-000002000000}"/>
            </a:ext>
          </a:extLst>
        </xdr:cNvPr>
        <xdr:cNvSpPr/>
      </xdr:nvSpPr>
      <xdr:spPr>
        <a:xfrm rot="16200000">
          <a:off x="2928943" y="2776540"/>
          <a:ext cx="409572" cy="15811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250674</xdr:colOff>
      <xdr:row>3</xdr:row>
      <xdr:rowOff>144357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2A78FF4-D650-48D6-A277-C49FA013C4BD}"/>
            </a:ext>
          </a:extLst>
        </xdr:cNvPr>
        <xdr:cNvSpPr/>
      </xdr:nvSpPr>
      <xdr:spPr>
        <a:xfrm>
          <a:off x="5516880" y="182880"/>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F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F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F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F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F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F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2137833</xdr:colOff>
      <xdr:row>0</xdr:row>
      <xdr:rowOff>105834</xdr:rowOff>
    </xdr:from>
    <xdr:to>
      <xdr:col>5</xdr:col>
      <xdr:colOff>455084</xdr:colOff>
      <xdr:row>3</xdr:row>
      <xdr:rowOff>190501</xdr:rowOff>
    </xdr:to>
    <xdr:sp macro="" textlink="">
      <xdr:nvSpPr>
        <xdr:cNvPr id="12" name="Rounded Rectangle 11">
          <a:extLst>
            <a:ext uri="{FF2B5EF4-FFF2-40B4-BE49-F238E27FC236}">
              <a16:creationId xmlns:a16="http://schemas.microsoft.com/office/drawing/2014/main" id="{00000000-0008-0000-0F00-00000C000000}"/>
            </a:ext>
          </a:extLst>
        </xdr:cNvPr>
        <xdr:cNvSpPr/>
      </xdr:nvSpPr>
      <xdr:spPr>
        <a:xfrm>
          <a:off x="2137833" y="105834"/>
          <a:ext cx="4900084" cy="81491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6. Slack</a:t>
          </a:r>
          <a:r>
            <a:rPr lang="en-US" sz="2800" b="0" baseline="0">
              <a:solidFill>
                <a:schemeClr val="tx1"/>
              </a:solidFill>
              <a:latin typeface="Lucida Bright" panose="02040602050505020304" pitchFamily="18" charset="0"/>
            </a:rPr>
            <a:t> Variable</a:t>
          </a:r>
          <a:endParaRPr lang="en-US" sz="2800" b="0">
            <a:solidFill>
              <a:schemeClr val="tx1"/>
            </a:solidFill>
            <a:latin typeface="Lucida Bright" panose="02040602050505020304" pitchFamily="18" charset="0"/>
          </a:endParaRPr>
        </a:p>
      </xdr:txBody>
    </xdr:sp>
    <xdr:clientData/>
  </xdr:twoCellAnchor>
  <xdr:twoCellAnchor>
    <xdr:from>
      <xdr:col>8</xdr:col>
      <xdr:colOff>67733</xdr:colOff>
      <xdr:row>0</xdr:row>
      <xdr:rowOff>129118</xdr:rowOff>
    </xdr:from>
    <xdr:to>
      <xdr:col>19</xdr:col>
      <xdr:colOff>493183</xdr:colOff>
      <xdr:row>23</xdr:row>
      <xdr:rowOff>171450</xdr:rowOff>
    </xdr:to>
    <xdr:sp macro="" textlink="">
      <xdr:nvSpPr>
        <xdr:cNvPr id="13" name="TextBox 12">
          <a:extLst>
            <a:ext uri="{FF2B5EF4-FFF2-40B4-BE49-F238E27FC236}">
              <a16:creationId xmlns:a16="http://schemas.microsoft.com/office/drawing/2014/main" id="{00000000-0008-0000-0F00-00000D000000}"/>
            </a:ext>
          </a:extLst>
        </xdr:cNvPr>
        <xdr:cNvSpPr txBox="1"/>
      </xdr:nvSpPr>
      <xdr:spPr>
        <a:xfrm>
          <a:off x="8703733" y="129118"/>
          <a:ext cx="7317317" cy="5300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are the Slack values?</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F00-00000E000000}"/>
            </a:ext>
          </a:extLst>
        </xdr:cNvPr>
        <xdr:cNvSpPr/>
      </xdr:nvSpPr>
      <xdr:spPr>
        <a:xfrm>
          <a:off x="5122333" y="5196416"/>
          <a:ext cx="289862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Answer</a:t>
          </a:r>
          <a:r>
            <a:rPr lang="en-US" sz="1800" b="1" baseline="0">
              <a:solidFill>
                <a:srgbClr val="FFC000"/>
              </a:solidFill>
            </a:rPr>
            <a:t> Report</a:t>
          </a:r>
          <a:endParaRPr lang="en-US" sz="1800" b="1">
            <a:solidFill>
              <a:srgbClr val="FFC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15</xdr:row>
      <xdr:rowOff>149225</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6181920" y="1804458"/>
          <a:ext cx="2438398" cy="1916642"/>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11</xdr:row>
      <xdr:rowOff>31749</xdr:rowOff>
    </xdr:to>
    <xdr:sp macro="" textlink="">
      <xdr:nvSpPr>
        <xdr:cNvPr id="4" name="Right Brace 3">
          <a:extLst>
            <a:ext uri="{FF2B5EF4-FFF2-40B4-BE49-F238E27FC236}">
              <a16:creationId xmlns:a16="http://schemas.microsoft.com/office/drawing/2014/main" id="{00000000-0008-0000-1000-000004000000}"/>
            </a:ext>
          </a:extLst>
        </xdr:cNvPr>
        <xdr:cNvSpPr/>
      </xdr:nvSpPr>
      <xdr:spPr>
        <a:xfrm>
          <a:off x="6237816" y="1423457"/>
          <a:ext cx="264583" cy="122766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12</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a:off x="6206066" y="2899835"/>
          <a:ext cx="338667" cy="1649942"/>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306917</xdr:colOff>
      <xdr:row>12</xdr:row>
      <xdr:rowOff>42333</xdr:rowOff>
    </xdr:from>
    <xdr:to>
      <xdr:col>4</xdr:col>
      <xdr:colOff>296333</xdr:colOff>
      <xdr:row>14</xdr:row>
      <xdr:rowOff>222250</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5117042" y="2899833"/>
          <a:ext cx="1141941" cy="6561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14</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6841068" y="3475567"/>
          <a:ext cx="1293283" cy="48683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12</xdr:row>
      <xdr:rowOff>14816</xdr:rowOff>
    </xdr:from>
    <xdr:to>
      <xdr:col>3</xdr:col>
      <xdr:colOff>300565</xdr:colOff>
      <xdr:row>14</xdr:row>
      <xdr:rowOff>232835</xdr:rowOff>
    </xdr:to>
    <xdr:sp macro="" textlink="">
      <xdr:nvSpPr>
        <xdr:cNvPr id="8" name="Right Brace 7">
          <a:extLst>
            <a:ext uri="{FF2B5EF4-FFF2-40B4-BE49-F238E27FC236}">
              <a16:creationId xmlns:a16="http://schemas.microsoft.com/office/drawing/2014/main" id="{00000000-0008-0000-1000-000008000000}"/>
            </a:ext>
          </a:extLst>
        </xdr:cNvPr>
        <xdr:cNvSpPr/>
      </xdr:nvSpPr>
      <xdr:spPr>
        <a:xfrm>
          <a:off x="4846107" y="2872316"/>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10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10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2063749</xdr:colOff>
      <xdr:row>0</xdr:row>
      <xdr:rowOff>127000</xdr:rowOff>
    </xdr:from>
    <xdr:to>
      <xdr:col>7</xdr:col>
      <xdr:colOff>201082</xdr:colOff>
      <xdr:row>3</xdr:row>
      <xdr:rowOff>211667</xdr:rowOff>
    </xdr:to>
    <xdr:sp macro="" textlink="">
      <xdr:nvSpPr>
        <xdr:cNvPr id="12" name="Rounded Rectangle 11">
          <a:extLst>
            <a:ext uri="{FF2B5EF4-FFF2-40B4-BE49-F238E27FC236}">
              <a16:creationId xmlns:a16="http://schemas.microsoft.com/office/drawing/2014/main" id="{00000000-0008-0000-1000-00000C000000}"/>
            </a:ext>
          </a:extLst>
        </xdr:cNvPr>
        <xdr:cNvSpPr/>
      </xdr:nvSpPr>
      <xdr:spPr>
        <a:xfrm>
          <a:off x="2063749" y="127000"/>
          <a:ext cx="5947833" cy="81491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1. Relaxed</a:t>
          </a:r>
          <a:r>
            <a:rPr lang="en-US" sz="2800" b="0" baseline="0">
              <a:solidFill>
                <a:schemeClr val="tx1"/>
              </a:solidFill>
              <a:latin typeface="Lucida Bright" panose="02040602050505020304" pitchFamily="18" charset="0"/>
            </a:rPr>
            <a:t> Maximization </a:t>
          </a:r>
          <a:endParaRPr lang="en-US" sz="2800" b="0">
            <a:solidFill>
              <a:schemeClr val="tx1"/>
            </a:solidFill>
            <a:latin typeface="Lucida Bright" panose="02040602050505020304" pitchFamily="18" charset="0"/>
          </a:endParaRPr>
        </a:p>
      </xdr:txBody>
    </xdr:sp>
    <xdr:clientData/>
  </xdr:twoCellAnchor>
  <xdr:twoCellAnchor>
    <xdr:from>
      <xdr:col>8</xdr:col>
      <xdr:colOff>135466</xdr:colOff>
      <xdr:row>1</xdr:row>
      <xdr:rowOff>61385</xdr:rowOff>
    </xdr:from>
    <xdr:to>
      <xdr:col>18</xdr:col>
      <xdr:colOff>230717</xdr:colOff>
      <xdr:row>26</xdr:row>
      <xdr:rowOff>190500</xdr:rowOff>
    </xdr:to>
    <xdr:sp macro="" textlink="">
      <xdr:nvSpPr>
        <xdr:cNvPr id="13" name="TextBox 12">
          <a:extLst>
            <a:ext uri="{FF2B5EF4-FFF2-40B4-BE49-F238E27FC236}">
              <a16:creationId xmlns:a16="http://schemas.microsoft.com/office/drawing/2014/main" id="{00000000-0008-0000-1000-00000D000000}"/>
            </a:ext>
          </a:extLst>
        </xdr:cNvPr>
        <xdr:cNvSpPr txBox="1"/>
      </xdr:nvSpPr>
      <xdr:spPr>
        <a:xfrm>
          <a:off x="8529372" y="299510"/>
          <a:ext cx="6167439" cy="6082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5</xdr:col>
      <xdr:colOff>116417</xdr:colOff>
      <xdr:row>4</xdr:row>
      <xdr:rowOff>93134</xdr:rowOff>
    </xdr:from>
    <xdr:to>
      <xdr:col>7</xdr:col>
      <xdr:colOff>333224</xdr:colOff>
      <xdr:row>6</xdr:row>
      <xdr:rowOff>146051</xdr:rowOff>
    </xdr:to>
    <xdr:sp macro="" textlink="">
      <xdr:nvSpPr>
        <xdr:cNvPr id="14" name="Rounded Rectangle 1">
          <a:hlinkClick xmlns:r="http://schemas.openxmlformats.org/officeDocument/2006/relationships" r:id="rId2"/>
          <a:extLst>
            <a:ext uri="{FF2B5EF4-FFF2-40B4-BE49-F238E27FC236}">
              <a16:creationId xmlns:a16="http://schemas.microsoft.com/office/drawing/2014/main" id="{CD4B9A0D-0E3B-46DB-95FC-730A70270CFF}"/>
            </a:ext>
          </a:extLst>
        </xdr:cNvPr>
        <xdr:cNvSpPr/>
      </xdr:nvSpPr>
      <xdr:spPr>
        <a:xfrm>
          <a:off x="6872817" y="1007534"/>
          <a:ext cx="146987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285750</xdr:colOff>
      <xdr:row>0</xdr:row>
      <xdr:rowOff>152401</xdr:rowOff>
    </xdr:from>
    <xdr:to>
      <xdr:col>0</xdr:col>
      <xdr:colOff>1755624</xdr:colOff>
      <xdr:row>2</xdr:row>
      <xdr:rowOff>205318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285750" y="152401"/>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476253</xdr:colOff>
      <xdr:row>7</xdr:row>
      <xdr:rowOff>201082</xdr:rowOff>
    </xdr:from>
    <xdr:to>
      <xdr:col>24</xdr:col>
      <xdr:colOff>476251</xdr:colOff>
      <xdr:row>17</xdr:row>
      <xdr:rowOff>116417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16266586" y="1904999"/>
          <a:ext cx="2455332" cy="2349501"/>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Max 10X1 + 15X2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s.t.</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2X1 + 4X2 ≤ 100</a:t>
          </a:r>
        </a:p>
        <a:p>
          <a:r>
            <a:rPr lang="en-US" sz="1800">
              <a:solidFill>
                <a:schemeClr val="dk1"/>
              </a:solidFill>
              <a:effectLst/>
              <a:latin typeface="Lucida Bright" panose="02040602050505020304" pitchFamily="18" charset="0"/>
              <a:ea typeface="+mn-ea"/>
              <a:cs typeface="+mn-cs"/>
            </a:rPr>
            <a:t>3X1 + 2X 2≤ 80</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X1, X2 ≥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6244166" y="1449915"/>
          <a:ext cx="264583" cy="125941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1200-000005000000}"/>
            </a:ext>
          </a:extLst>
        </xdr:cNvPr>
        <xdr:cNvSpPr/>
      </xdr:nvSpPr>
      <xdr:spPr>
        <a:xfrm>
          <a:off x="6212416" y="2963335"/>
          <a:ext cx="338667" cy="16869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381001</xdr:colOff>
      <xdr:row>11</xdr:row>
      <xdr:rowOff>42332</xdr:rowOff>
    </xdr:from>
    <xdr:to>
      <xdr:col>4</xdr:col>
      <xdr:colOff>370417</xdr:colOff>
      <xdr:row>13</xdr:row>
      <xdr:rowOff>201083</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5196418" y="2719915"/>
          <a:ext cx="1142999" cy="64558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6851651" y="3549650"/>
          <a:ext cx="1301750" cy="49741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11" name="Right Brace 10">
          <a:extLst>
            <a:ext uri="{FF2B5EF4-FFF2-40B4-BE49-F238E27FC236}">
              <a16:creationId xmlns:a16="http://schemas.microsoft.com/office/drawing/2014/main" id="{00000000-0008-0000-1200-00000B000000}"/>
            </a:ext>
          </a:extLst>
        </xdr:cNvPr>
        <xdr:cNvSpPr/>
      </xdr:nvSpPr>
      <xdr:spPr>
        <a:xfrm>
          <a:off x="4851399" y="2935816"/>
          <a:ext cx="264583" cy="70485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12" name="Right Brace 11">
          <a:extLst>
            <a:ext uri="{FF2B5EF4-FFF2-40B4-BE49-F238E27FC236}">
              <a16:creationId xmlns:a16="http://schemas.microsoft.com/office/drawing/2014/main" id="{00000000-0008-0000-1200-00000C000000}"/>
            </a:ext>
          </a:extLst>
        </xdr:cNvPr>
        <xdr:cNvSpPr/>
      </xdr:nvSpPr>
      <xdr:spPr>
        <a:xfrm rot="5400000">
          <a:off x="2997199" y="4252385"/>
          <a:ext cx="260349"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4" name="TextBox 13">
          <a:extLst>
            <a:ext uri="{FF2B5EF4-FFF2-40B4-BE49-F238E27FC236}">
              <a16:creationId xmlns:a16="http://schemas.microsoft.com/office/drawing/2014/main" id="{00000000-0008-0000-1200-00000E000000}"/>
            </a:ext>
          </a:extLst>
        </xdr:cNvPr>
        <xdr:cNvSpPr txBox="1"/>
      </xdr:nvSpPr>
      <xdr:spPr>
        <a:xfrm>
          <a:off x="6889750" y="1841501"/>
          <a:ext cx="1301750" cy="4974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5" name="TextBox 14">
          <a:extLst>
            <a:ext uri="{FF2B5EF4-FFF2-40B4-BE49-F238E27FC236}">
              <a16:creationId xmlns:a16="http://schemas.microsoft.com/office/drawing/2014/main" id="{00000000-0008-0000-1200-00000F000000}"/>
            </a:ext>
          </a:extLst>
        </xdr:cNvPr>
        <xdr:cNvSpPr txBox="1"/>
      </xdr:nvSpPr>
      <xdr:spPr>
        <a:xfrm>
          <a:off x="2533650" y="5031316"/>
          <a:ext cx="1142999" cy="666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7</xdr:col>
      <xdr:colOff>431800</xdr:colOff>
      <xdr:row>3</xdr:row>
      <xdr:rowOff>211667</xdr:rowOff>
    </xdr:to>
    <xdr:sp macro="" textlink="">
      <xdr:nvSpPr>
        <xdr:cNvPr id="18" name="Rounded Rectangle 17">
          <a:extLst>
            <a:ext uri="{FF2B5EF4-FFF2-40B4-BE49-F238E27FC236}">
              <a16:creationId xmlns:a16="http://schemas.microsoft.com/office/drawing/2014/main" id="{00000000-0008-0000-1200-000012000000}"/>
            </a:ext>
          </a:extLst>
        </xdr:cNvPr>
        <xdr:cNvSpPr/>
      </xdr:nvSpPr>
      <xdr:spPr>
        <a:xfrm>
          <a:off x="2063750" y="127000"/>
          <a:ext cx="6707717"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1. Check Relaxed</a:t>
          </a:r>
          <a:r>
            <a:rPr lang="en-US" sz="2800" b="0" baseline="0">
              <a:solidFill>
                <a:schemeClr val="tx1"/>
              </a:solidFill>
              <a:latin typeface="Lucida Bright" panose="02040602050505020304" pitchFamily="18" charset="0"/>
            </a:rPr>
            <a:t> Maximization</a:t>
          </a:r>
          <a:endParaRPr lang="en-US" sz="2800" b="0">
            <a:solidFill>
              <a:schemeClr val="tx1"/>
            </a:solidFill>
            <a:latin typeface="Lucida Bright" panose="02040602050505020304" pitchFamily="18" charset="0"/>
          </a:endParaRPr>
        </a:p>
      </xdr:txBody>
    </xdr:sp>
    <xdr:clientData/>
  </xdr:twoCellAnchor>
  <xdr:twoCellAnchor>
    <xdr:from>
      <xdr:col>8</xdr:col>
      <xdr:colOff>222250</xdr:colOff>
      <xdr:row>3</xdr:row>
      <xdr:rowOff>222251</xdr:rowOff>
    </xdr:from>
    <xdr:to>
      <xdr:col>20</xdr:col>
      <xdr:colOff>21167</xdr:colOff>
      <xdr:row>27</xdr:row>
      <xdr:rowOff>21167</xdr:rowOff>
    </xdr:to>
    <xdr:sp macro="" textlink="">
      <xdr:nvSpPr>
        <xdr:cNvPr id="19" name="TextBox 18">
          <a:extLst>
            <a:ext uri="{FF2B5EF4-FFF2-40B4-BE49-F238E27FC236}">
              <a16:creationId xmlns:a16="http://schemas.microsoft.com/office/drawing/2014/main" id="{00000000-0008-0000-1200-000013000000}"/>
            </a:ext>
          </a:extLst>
        </xdr:cNvPr>
        <xdr:cNvSpPr txBox="1"/>
      </xdr:nvSpPr>
      <xdr:spPr>
        <a:xfrm>
          <a:off x="8646583" y="952501"/>
          <a:ext cx="7164917" cy="5640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a:t>
          </a:r>
          <a:r>
            <a:rPr lang="en-US" sz="1800" baseline="0">
              <a:solidFill>
                <a:schemeClr val="dk1"/>
              </a:solidFill>
              <a:effectLst/>
              <a:latin typeface="Lucida Bright" panose="02040602050505020304" pitchFamily="18" charset="0"/>
              <a:ea typeface="+mn-ea"/>
              <a:cs typeface="+mn-cs"/>
            </a:rPr>
            <a:t> </a:t>
          </a:r>
          <a:r>
            <a:rPr lang="en-US" sz="1800">
              <a:solidFill>
                <a:schemeClr val="dk1"/>
              </a:solidFill>
              <a:effectLst/>
              <a:latin typeface="Lucida Bright" panose="02040602050505020304" pitchFamily="18" charset="0"/>
              <a:ea typeface="+mn-ea"/>
              <a:cs typeface="+mn-cs"/>
            </a:rPr>
            <a:t>?</a:t>
          </a:r>
        </a:p>
        <a:p>
          <a:r>
            <a:rPr lang="en-US" sz="1800">
              <a:solidFill>
                <a:schemeClr val="dk1"/>
              </a:solidFill>
              <a:effectLst/>
              <a:latin typeface="Lucida Bright" panose="02040602050505020304" pitchFamily="18" charset="0"/>
              <a:ea typeface="+mn-ea"/>
              <a:cs typeface="+mn-cs"/>
            </a:rPr>
            <a:t>What is the maximum profit linked to this weekly production?</a:t>
          </a:r>
        </a:p>
      </xdr:txBody>
    </xdr:sp>
    <xdr:clientData/>
  </xdr:twoCellAnchor>
  <xdr:twoCellAnchor>
    <xdr:from>
      <xdr:col>0</xdr:col>
      <xdr:colOff>285751</xdr:colOff>
      <xdr:row>26</xdr:row>
      <xdr:rowOff>232833</xdr:rowOff>
    </xdr:from>
    <xdr:to>
      <xdr:col>1</xdr:col>
      <xdr:colOff>1090084</xdr:colOff>
      <xdr:row>29</xdr:row>
      <xdr:rowOff>21166</xdr:rowOff>
    </xdr:to>
    <xdr:sp macro="" textlink="">
      <xdr:nvSpPr>
        <xdr:cNvPr id="17" name="TextBox 16">
          <a:extLst>
            <a:ext uri="{FF2B5EF4-FFF2-40B4-BE49-F238E27FC236}">
              <a16:creationId xmlns:a16="http://schemas.microsoft.com/office/drawing/2014/main" id="{00000000-0008-0000-1200-000011000000}"/>
            </a:ext>
          </a:extLst>
        </xdr:cNvPr>
        <xdr:cNvSpPr txBox="1"/>
      </xdr:nvSpPr>
      <xdr:spPr>
        <a:xfrm>
          <a:off x="285751" y="6561666"/>
          <a:ext cx="3312583" cy="5185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3. Excel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2</xdr:col>
      <xdr:colOff>438150</xdr:colOff>
      <xdr:row>26</xdr:row>
      <xdr:rowOff>205316</xdr:rowOff>
    </xdr:from>
    <xdr:to>
      <xdr:col>6</xdr:col>
      <xdr:colOff>370416</xdr:colOff>
      <xdr:row>28</xdr:row>
      <xdr:rowOff>237065</xdr:rowOff>
    </xdr:to>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4205817" y="6534149"/>
          <a:ext cx="3361266" cy="5185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4. Solver</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20</xdr:col>
      <xdr:colOff>279401</xdr:colOff>
      <xdr:row>2</xdr:row>
      <xdr:rowOff>205316</xdr:rowOff>
    </xdr:from>
    <xdr:to>
      <xdr:col>25</xdr:col>
      <xdr:colOff>522817</xdr:colOff>
      <xdr:row>6</xdr:row>
      <xdr:rowOff>105833</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16069734" y="692149"/>
          <a:ext cx="3312583" cy="87418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000">
              <a:latin typeface="Lucida Bright" panose="02040602050505020304" pitchFamily="18" charset="0"/>
            </a:rPr>
            <a:t>2. Mathematical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10</xdr:col>
      <xdr:colOff>146050</xdr:colOff>
      <xdr:row>0</xdr:row>
      <xdr:rowOff>135465</xdr:rowOff>
    </xdr:from>
    <xdr:to>
      <xdr:col>15</xdr:col>
      <xdr:colOff>582083</xdr:colOff>
      <xdr:row>3</xdr:row>
      <xdr:rowOff>63500</xdr:rowOff>
    </xdr:to>
    <xdr:sp macro="" textlink="">
      <xdr:nvSpPr>
        <xdr:cNvPr id="23" name="TextBox 22">
          <a:extLst>
            <a:ext uri="{FF2B5EF4-FFF2-40B4-BE49-F238E27FC236}">
              <a16:creationId xmlns:a16="http://schemas.microsoft.com/office/drawing/2014/main" id="{00000000-0008-0000-1200-000017000000}"/>
            </a:ext>
          </a:extLst>
        </xdr:cNvPr>
        <xdr:cNvSpPr txBox="1"/>
      </xdr:nvSpPr>
      <xdr:spPr>
        <a:xfrm>
          <a:off x="9798050" y="135465"/>
          <a:ext cx="3505200" cy="6582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000">
              <a:latin typeface="Lucida Bright" panose="02040602050505020304" pitchFamily="18" charset="0"/>
            </a:rPr>
            <a:t>1. Written</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oneCellAnchor>
    <xdr:from>
      <xdr:col>9</xdr:col>
      <xdr:colOff>434944</xdr:colOff>
      <xdr:row>17</xdr:row>
      <xdr:rowOff>209497</xdr:rowOff>
    </xdr:from>
    <xdr:ext cx="527113" cy="17367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9780027" y="4347580"/>
              <a:ext cx="527113" cy="173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𝐴</m:t>
                    </m:r>
                    <m:r>
                      <a:rPr lang="en-US" sz="1100" i="1">
                        <a:latin typeface="Cambria Math" panose="02040503050406030204" pitchFamily="18" charset="0"/>
                      </a:rPr>
                      <m:t>=</m:t>
                    </m:r>
                    <m:r>
                      <a:rPr lang="el-GR" sz="1100" i="1">
                        <a:latin typeface="Cambria Math" panose="02040503050406030204" pitchFamily="18" charset="0"/>
                      </a:rPr>
                      <m:t>𝜋</m:t>
                    </m:r>
                    <m:sSup>
                      <m:sSupPr>
                        <m:ctrlPr>
                          <a:rPr lang="en-US" sz="1100" i="1">
                            <a:latin typeface="Cambria Math" panose="02040503050406030204" pitchFamily="18" charset="0"/>
                          </a:rPr>
                        </m:ctrlPr>
                      </m:sSupPr>
                      <m:e>
                        <m:r>
                          <a:rPr lang="en-US" sz="1100" i="1">
                            <a:latin typeface="Cambria Math" panose="02040503050406030204" pitchFamily="18" charset="0"/>
                          </a:rPr>
                          <m:t>𝑟</m:t>
                        </m:r>
                      </m:e>
                      <m:sup>
                        <m:r>
                          <a:rPr lang="en-US" sz="1100" i="1">
                            <a:latin typeface="Cambria Math" panose="02040503050406030204" pitchFamily="18" charset="0"/>
                          </a:rPr>
                          <m:t>2</m:t>
                        </m:r>
                      </m:sup>
                    </m:sSup>
                  </m:oMath>
                </m:oMathPara>
              </a14:m>
              <a:endParaRPr lang="en-US" sz="1100"/>
            </a:p>
          </xdr:txBody>
        </xdr:sp>
      </mc:Choice>
      <mc:Fallback xmlns="">
        <xdr:sp macro="" textlink="">
          <xdr:nvSpPr>
            <xdr:cNvPr id="8" name="TextBox 7"/>
            <xdr:cNvSpPr txBox="1"/>
          </xdr:nvSpPr>
          <xdr:spPr>
            <a:xfrm>
              <a:off x="9780027" y="4347580"/>
              <a:ext cx="527113" cy="173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𝐴=</a:t>
              </a:r>
              <a:r>
                <a:rPr lang="el-GR" sz="1100" i="0">
                  <a:latin typeface="Cambria Math" panose="02040503050406030204" pitchFamily="18" charset="0"/>
                </a:rPr>
                <a:t>𝜋</a:t>
              </a:r>
              <a:r>
                <a:rPr lang="en-US" sz="1100" i="0">
                  <a:latin typeface="Cambria Math" panose="02040503050406030204" pitchFamily="18" charset="0"/>
                </a:rPr>
                <a:t>𝑟^2</a:t>
              </a:r>
              <a:endParaRPr lang="en-US" sz="1100"/>
            </a:p>
          </xdr:txBody>
        </xdr:sp>
      </mc:Fallback>
    </mc:AlternateContent>
    <xdr:clientData/>
  </xdr:oneCellAnchor>
  <xdr:twoCellAnchor>
    <xdr:from>
      <xdr:col>0</xdr:col>
      <xdr:colOff>84667</xdr:colOff>
      <xdr:row>20</xdr:row>
      <xdr:rowOff>74083</xdr:rowOff>
    </xdr:from>
    <xdr:to>
      <xdr:col>0</xdr:col>
      <xdr:colOff>2652184</xdr:colOff>
      <xdr:row>23</xdr:row>
      <xdr:rowOff>239181</xdr:rowOff>
    </xdr:to>
    <xdr:sp macro="" textlink="">
      <xdr:nvSpPr>
        <xdr:cNvPr id="24" name="TextBox 23">
          <a:extLst>
            <a:ext uri="{FF2B5EF4-FFF2-40B4-BE49-F238E27FC236}">
              <a16:creationId xmlns:a16="http://schemas.microsoft.com/office/drawing/2014/main" id="{00000000-0008-0000-1200-000018000000}"/>
            </a:ext>
          </a:extLst>
        </xdr:cNvPr>
        <xdr:cNvSpPr txBox="1"/>
      </xdr:nvSpPr>
      <xdr:spPr>
        <a:xfrm>
          <a:off x="84667" y="4942416"/>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324870</xdr:colOff>
      <xdr:row>2</xdr:row>
      <xdr:rowOff>86744</xdr:rowOff>
    </xdr:from>
    <xdr:to>
      <xdr:col>9</xdr:col>
      <xdr:colOff>714375</xdr:colOff>
      <xdr:row>7</xdr:row>
      <xdr:rowOff>83343</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2753745" y="467744"/>
          <a:ext cx="6378349" cy="949099"/>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9. Mathematical</a:t>
          </a:r>
          <a:r>
            <a:rPr lang="en-US" sz="2800" b="0" baseline="0">
              <a:solidFill>
                <a:schemeClr val="tx1"/>
              </a:solidFill>
              <a:latin typeface="Lucida Bright" panose="02040602050505020304" pitchFamily="18" charset="0"/>
            </a:rPr>
            <a:t> Model</a:t>
          </a:r>
          <a:endParaRPr lang="en-US" sz="2800" b="0">
            <a:solidFill>
              <a:schemeClr val="tx1"/>
            </a:solidFill>
            <a:latin typeface="Lucida Bright" panose="02040602050505020304" pitchFamily="18" charset="0"/>
          </a:endParaRPr>
        </a:p>
      </xdr:txBody>
    </xdr:sp>
    <xdr:clientData/>
  </xdr:twoCellAnchor>
  <xdr:twoCellAnchor>
    <xdr:from>
      <xdr:col>3</xdr:col>
      <xdr:colOff>96952</xdr:colOff>
      <xdr:row>9</xdr:row>
      <xdr:rowOff>79943</xdr:rowOff>
    </xdr:from>
    <xdr:to>
      <xdr:col>10</xdr:col>
      <xdr:colOff>535782</xdr:colOff>
      <xdr:row>28</xdr:row>
      <xdr:rowOff>35719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918608" y="1794443"/>
          <a:ext cx="8154080" cy="357527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Kelson Sporting Equipment, Inc., makes two</a:t>
          </a:r>
          <a:r>
            <a:rPr lang="en-US" sz="2000" baseline="0">
              <a:solidFill>
                <a:schemeClr val="dk1"/>
              </a:solidFill>
              <a:latin typeface="Lucida Bright" panose="02040602050505020304" pitchFamily="18" charset="0"/>
              <a:ea typeface="+mn-ea"/>
              <a:cs typeface="+mn-cs"/>
            </a:rPr>
            <a:t> different models of baseball gloves: a regular glove and a catcher's mitt.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firm has 900 hours of production time available in its cutting and sawing department, 300 hours available in its finishing department, and 100 hours available in its packaging and shipping department.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production time requirements  and the profit contribution for each profit are:</a:t>
          </a:r>
          <a:endParaRPr lang="en-US" sz="2000">
            <a:latin typeface="Lucida Bright" panose="02040602050505020304" pitchFamily="18" charset="0"/>
          </a:endParaRPr>
        </a:p>
      </xdr:txBody>
    </xdr:sp>
    <xdr:clientData/>
  </xdr:twoCellAnchor>
  <xdr:twoCellAnchor>
    <xdr:from>
      <xdr:col>0</xdr:col>
      <xdr:colOff>321468</xdr:colOff>
      <xdr:row>1</xdr:row>
      <xdr:rowOff>176893</xdr:rowOff>
    </xdr:from>
    <xdr:to>
      <xdr:col>2</xdr:col>
      <xdr:colOff>550409</xdr:colOff>
      <xdr:row>5</xdr:row>
      <xdr:rowOff>57149</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321468" y="367393"/>
          <a:ext cx="1448141" cy="642256"/>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15</xdr:col>
      <xdr:colOff>380320</xdr:colOff>
      <xdr:row>16</xdr:row>
      <xdr:rowOff>125185</xdr:rowOff>
    </xdr:from>
    <xdr:to>
      <xdr:col>26</xdr:col>
      <xdr:colOff>464342</xdr:colOff>
      <xdr:row>31</xdr:row>
      <xdr:rowOff>869154</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3441476" y="3173185"/>
          <a:ext cx="6763429" cy="36014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Max.</a:t>
          </a:r>
          <a:r>
            <a:rPr lang="en-US" sz="2000" baseline="0">
              <a:latin typeface="Lucida Bright" panose="02040602050505020304" pitchFamily="18" charset="0"/>
            </a:rPr>
            <a:t> 5R +8C  (objective function)</a:t>
          </a:r>
        </a:p>
        <a:p>
          <a:endParaRPr lang="en-US" sz="2000" baseline="0">
            <a:latin typeface="Lucida Bright" panose="02040602050505020304" pitchFamily="18" charset="0"/>
          </a:endParaRPr>
        </a:p>
        <a:p>
          <a:r>
            <a:rPr lang="en-US" sz="2000" baseline="0">
              <a:latin typeface="Lucida Bright" panose="02040602050505020304" pitchFamily="18" charset="0"/>
            </a:rPr>
            <a:t>s.t.</a:t>
          </a:r>
        </a:p>
        <a:p>
          <a:endParaRPr lang="en-US" sz="2000" baseline="0">
            <a:latin typeface="Lucida Bright" panose="02040602050505020304" pitchFamily="18" charset="0"/>
          </a:endParaRPr>
        </a:p>
        <a:p>
          <a:r>
            <a:rPr lang="en-US" sz="2000" baseline="0">
              <a:latin typeface="Lucida Bright" panose="02040602050505020304" pitchFamily="18" charset="0"/>
            </a:rPr>
            <a:t>1R + 1.5C ≤ 900  (Cutting and Sawing)</a:t>
          </a:r>
        </a:p>
        <a:p>
          <a:endParaRPr lang="en-US" sz="2000" baseline="0">
            <a:latin typeface="Lucida Bright" panose="02040602050505020304" pitchFamily="18" charset="0"/>
          </a:endParaRPr>
        </a:p>
        <a:p>
          <a:r>
            <a:rPr lang="en-US" sz="2000" baseline="0">
              <a:latin typeface="Lucida Bright" panose="02040602050505020304" pitchFamily="18" charset="0"/>
            </a:rPr>
            <a:t>0.5 R + 0.33C ≤ 300 (Finishing time)</a:t>
          </a:r>
        </a:p>
        <a:p>
          <a:endParaRPr lang="en-US" sz="2000" baseline="0">
            <a:latin typeface="Lucida Bright" panose="02040602050505020304" pitchFamily="18" charset="0"/>
          </a:endParaRPr>
        </a:p>
        <a:p>
          <a:r>
            <a:rPr lang="en-US" sz="2000" baseline="0">
              <a:latin typeface="Lucida Bright" panose="02040602050505020304" pitchFamily="18" charset="0"/>
            </a:rPr>
            <a:t>0.125 R +0.25C ≤ 100 (Packaging and Shipping)</a:t>
          </a:r>
        </a:p>
        <a:p>
          <a:endParaRPr lang="en-US" sz="2000" baseline="0">
            <a:latin typeface="Lucida Bright" panose="02040602050505020304" pitchFamily="18" charset="0"/>
          </a:endParaRPr>
        </a:p>
        <a:p>
          <a:r>
            <a:rPr lang="en-US" sz="2000" baseline="0">
              <a:latin typeface="Lucida Bright" panose="02040602050505020304" pitchFamily="18" charset="0"/>
            </a:rPr>
            <a:t>R, C ≥ 0   (Conditions of non-negativity)</a:t>
          </a:r>
          <a:endParaRPr lang="en-US" sz="2000">
            <a:latin typeface="Lucida Bright" panose="02040602050505020304" pitchFamily="18" charset="0"/>
          </a:endParaRPr>
        </a:p>
      </xdr:txBody>
    </xdr:sp>
    <xdr:clientData/>
  </xdr:twoCellAnchor>
  <xdr:twoCellAnchor>
    <xdr:from>
      <xdr:col>15</xdr:col>
      <xdr:colOff>83344</xdr:colOff>
      <xdr:row>9</xdr:row>
      <xdr:rowOff>107156</xdr:rowOff>
    </xdr:from>
    <xdr:to>
      <xdr:col>15</xdr:col>
      <xdr:colOff>83344</xdr:colOff>
      <xdr:row>39</xdr:row>
      <xdr:rowOff>0</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a:off x="13144500" y="1821656"/>
          <a:ext cx="0" cy="7048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452437</xdr:colOff>
      <xdr:row>17</xdr:row>
      <xdr:rowOff>119062</xdr:rowOff>
    </xdr:from>
    <xdr:ext cx="184731" cy="26456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2299156" y="3357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12</xdr:col>
      <xdr:colOff>142875</xdr:colOff>
      <xdr:row>23</xdr:row>
      <xdr:rowOff>166689</xdr:rowOff>
    </xdr:from>
    <xdr:to>
      <xdr:col>14</xdr:col>
      <xdr:colOff>488155</xdr:colOff>
      <xdr:row>28</xdr:row>
      <xdr:rowOff>83344</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1382375" y="4548189"/>
          <a:ext cx="1559718" cy="86915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17</xdr:col>
      <xdr:colOff>381000</xdr:colOff>
      <xdr:row>10</xdr:row>
      <xdr:rowOff>130969</xdr:rowOff>
    </xdr:from>
    <xdr:to>
      <xdr:col>23</xdr:col>
      <xdr:colOff>476250</xdr:colOff>
      <xdr:row>14</xdr:row>
      <xdr:rowOff>178594</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4656594" y="2035969"/>
          <a:ext cx="3738562" cy="8096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Mathematical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11</xdr:col>
      <xdr:colOff>47624</xdr:colOff>
      <xdr:row>9</xdr:row>
      <xdr:rowOff>11906</xdr:rowOff>
    </xdr:from>
    <xdr:to>
      <xdr:col>11</xdr:col>
      <xdr:colOff>595311</xdr:colOff>
      <xdr:row>36</xdr:row>
      <xdr:rowOff>0</xdr:rowOff>
    </xdr:to>
    <xdr:sp macro="" textlink="">
      <xdr:nvSpPr>
        <xdr:cNvPr id="4" name="Right Brace 3">
          <a:extLst>
            <a:ext uri="{FF2B5EF4-FFF2-40B4-BE49-F238E27FC236}">
              <a16:creationId xmlns:a16="http://schemas.microsoft.com/office/drawing/2014/main" id="{00000000-0008-0000-0200-000004000000}"/>
            </a:ext>
          </a:extLst>
        </xdr:cNvPr>
        <xdr:cNvSpPr/>
      </xdr:nvSpPr>
      <xdr:spPr>
        <a:xfrm>
          <a:off x="10679905" y="1726406"/>
          <a:ext cx="547687" cy="6572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234315</xdr:colOff>
      <xdr:row>2</xdr:row>
      <xdr:rowOff>40005</xdr:rowOff>
    </xdr:from>
    <xdr:to>
      <xdr:col>15</xdr:col>
      <xdr:colOff>539115</xdr:colOff>
      <xdr:row>6</xdr:row>
      <xdr:rowOff>9525</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5233035" y="405765"/>
          <a:ext cx="4678680" cy="701040"/>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latin typeface="Lucida Bright" panose="02040602050505020304" pitchFamily="18" charset="0"/>
            </a:rPr>
            <a:t>BUS</a:t>
          </a:r>
          <a:r>
            <a:rPr lang="en-US" sz="2400" baseline="0">
              <a:latin typeface="Lucida Bright" panose="02040602050505020304" pitchFamily="18" charset="0"/>
            </a:rPr>
            <a:t> 324</a:t>
          </a:r>
          <a:endParaRPr lang="en-US" sz="2400">
            <a:latin typeface="Lucida Bright" panose="02040602050505020304" pitchFamily="18" charset="0"/>
          </a:endParaRPr>
        </a:p>
      </xdr:txBody>
    </xdr:sp>
    <xdr:clientData/>
  </xdr:twoCellAnchor>
  <xdr:twoCellAnchor>
    <xdr:from>
      <xdr:col>8</xdr:col>
      <xdr:colOff>462914</xdr:colOff>
      <xdr:row>8</xdr:row>
      <xdr:rowOff>32385</xdr:rowOff>
    </xdr:from>
    <xdr:to>
      <xdr:col>16</xdr:col>
      <xdr:colOff>19049</xdr:colOff>
      <xdr:row>13</xdr:row>
      <xdr:rowOff>13335</xdr:rowOff>
    </xdr:to>
    <xdr:sp macro="" textlink="">
      <xdr:nvSpPr>
        <xdr:cNvPr id="3" name="Rectangle 2">
          <a:extLst>
            <a:ext uri="{FF2B5EF4-FFF2-40B4-BE49-F238E27FC236}">
              <a16:creationId xmlns:a16="http://schemas.microsoft.com/office/drawing/2014/main" id="{00000000-0008-0000-1300-000003000000}"/>
            </a:ext>
          </a:extLst>
        </xdr:cNvPr>
        <xdr:cNvSpPr/>
      </xdr:nvSpPr>
      <xdr:spPr>
        <a:xfrm>
          <a:off x="5461634" y="1495425"/>
          <a:ext cx="455485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latin typeface="Lucida Bright" panose="02040602050505020304" pitchFamily="18" charset="0"/>
            </a:rPr>
            <a:t>Test 3 Practice</a:t>
          </a:r>
          <a:r>
            <a:rPr lang="en-US" sz="2400" baseline="0">
              <a:latin typeface="Lucida Bright" panose="02040602050505020304" pitchFamily="18" charset="0"/>
            </a:rPr>
            <a:t> </a:t>
          </a:r>
          <a:r>
            <a:rPr lang="en-US" sz="2400">
              <a:latin typeface="Lucida Bright" panose="02040602050505020304" pitchFamily="18" charset="0"/>
            </a:rPr>
            <a:t>Problems </a:t>
          </a:r>
          <a:r>
            <a:rPr lang="en-US" sz="1200">
              <a:latin typeface="Lucida Bright" panose="02040602050505020304" pitchFamily="18" charset="0"/>
            </a:rPr>
            <a:t>v2</a:t>
          </a:r>
        </a:p>
      </xdr:txBody>
    </xdr:sp>
    <xdr:clientData/>
  </xdr:twoCellAnchor>
  <xdr:twoCellAnchor>
    <xdr:from>
      <xdr:col>10</xdr:col>
      <xdr:colOff>224790</xdr:colOff>
      <xdr:row>22</xdr:row>
      <xdr:rowOff>15240</xdr:rowOff>
    </xdr:from>
    <xdr:to>
      <xdr:col>13</xdr:col>
      <xdr:colOff>529590</xdr:colOff>
      <xdr:row>25</xdr:row>
      <xdr:rowOff>74295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6473190" y="4038600"/>
          <a:ext cx="2179320" cy="6076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solidFill>
                <a:schemeClr val="tx1"/>
              </a:solidFill>
              <a:latin typeface="Lucida Bright" panose="02040602050505020304" pitchFamily="18" charset="0"/>
            </a:rPr>
            <a:t>Enter</a:t>
          </a:r>
        </a:p>
      </xdr:txBody>
    </xdr:sp>
    <xdr:clientData/>
  </xdr:twoCellAnchor>
  <xdr:twoCellAnchor>
    <xdr:from>
      <xdr:col>10</xdr:col>
      <xdr:colOff>184786</xdr:colOff>
      <xdr:row>15</xdr:row>
      <xdr:rowOff>3810</xdr:rowOff>
    </xdr:from>
    <xdr:to>
      <xdr:col>13</xdr:col>
      <xdr:colOff>619126</xdr:colOff>
      <xdr:row>19</xdr:row>
      <xdr:rowOff>167640</xdr:rowOff>
    </xdr:to>
    <xdr:sp macro="" textlink="">
      <xdr:nvSpPr>
        <xdr:cNvPr id="5" name="Rectangle 4">
          <a:extLst>
            <a:ext uri="{FF2B5EF4-FFF2-40B4-BE49-F238E27FC236}">
              <a16:creationId xmlns:a16="http://schemas.microsoft.com/office/drawing/2014/main" id="{00000000-0008-0000-1300-000005000000}"/>
            </a:ext>
          </a:extLst>
        </xdr:cNvPr>
        <xdr:cNvSpPr/>
      </xdr:nvSpPr>
      <xdr:spPr>
        <a:xfrm>
          <a:off x="6433186" y="2747010"/>
          <a:ext cx="230886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latin typeface="Lucida Bright" panose="02040602050505020304" pitchFamily="18" charset="0"/>
            </a:rPr>
            <a:t>4/14/22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285751</xdr:colOff>
      <xdr:row>0</xdr:row>
      <xdr:rowOff>133350</xdr:rowOff>
    </xdr:from>
    <xdr:to>
      <xdr:col>2</xdr:col>
      <xdr:colOff>152401</xdr:colOff>
      <xdr:row>3</xdr:row>
      <xdr:rowOff>80282</xdr:rowOff>
    </xdr:to>
    <xdr:sp macro="" textlink="">
      <xdr:nvSpPr>
        <xdr:cNvPr id="2" name="Rounded Rectangle 2">
          <a:hlinkClick xmlns:r="http://schemas.openxmlformats.org/officeDocument/2006/relationships" r:id="rId1"/>
          <a:extLst>
            <a:ext uri="{FF2B5EF4-FFF2-40B4-BE49-F238E27FC236}">
              <a16:creationId xmlns:a16="http://schemas.microsoft.com/office/drawing/2014/main" id="{45D94F62-AB2A-4A0D-B1AB-27021CEB508D}"/>
            </a:ext>
          </a:extLst>
        </xdr:cNvPr>
        <xdr:cNvSpPr/>
      </xdr:nvSpPr>
      <xdr:spPr>
        <a:xfrm>
          <a:off x="285751" y="133350"/>
          <a:ext cx="1085850" cy="495572"/>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180975</xdr:colOff>
      <xdr:row>2</xdr:row>
      <xdr:rowOff>39158</xdr:rowOff>
    </xdr:from>
    <xdr:to>
      <xdr:col>22</xdr:col>
      <xdr:colOff>602193</xdr:colOff>
      <xdr:row>38</xdr:row>
      <xdr:rowOff>0</xdr:rowOff>
    </xdr:to>
    <xdr:sp macro="" textlink="">
      <xdr:nvSpPr>
        <xdr:cNvPr id="3" name="TextBox 2">
          <a:extLst>
            <a:ext uri="{FF2B5EF4-FFF2-40B4-BE49-F238E27FC236}">
              <a16:creationId xmlns:a16="http://schemas.microsoft.com/office/drawing/2014/main" id="{E0A4908E-ED30-498B-B7B6-A7EF3F390BEF}"/>
            </a:ext>
          </a:extLst>
        </xdr:cNvPr>
        <xdr:cNvSpPr txBox="1"/>
      </xdr:nvSpPr>
      <xdr:spPr>
        <a:xfrm>
          <a:off x="10551795" y="404918"/>
          <a:ext cx="6517218" cy="74208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 </a:t>
          </a:r>
        </a:p>
        <a:p>
          <a:r>
            <a:rPr lang="en-US" sz="1800">
              <a:solidFill>
                <a:schemeClr val="dk1"/>
              </a:solidFill>
              <a:latin typeface="+mn-lt"/>
              <a:ea typeface="+mn-ea"/>
              <a:cs typeface="+mn-cs"/>
            </a:rPr>
            <a:t>OC</a:t>
          </a:r>
          <a:r>
            <a:rPr lang="en-US" sz="1800" baseline="0">
              <a:solidFill>
                <a:schemeClr val="dk1"/>
              </a:solidFill>
              <a:latin typeface="+mn-lt"/>
              <a:ea typeface="+mn-ea"/>
              <a:cs typeface="+mn-cs"/>
            </a:rPr>
            <a:t> </a:t>
          </a:r>
          <a:r>
            <a:rPr lang="en-US" sz="1800">
              <a:solidFill>
                <a:schemeClr val="dk1"/>
              </a:solidFill>
              <a:latin typeface="+mn-lt"/>
              <a:ea typeface="+mn-ea"/>
              <a:cs typeface="+mn-cs"/>
            </a:rPr>
            <a:t>Realty has $3,000,000 available for the purchase of new rental property.</a:t>
          </a:r>
        </a:p>
        <a:p>
          <a:r>
            <a:rPr lang="en-US" sz="1800">
              <a:solidFill>
                <a:schemeClr val="dk1"/>
              </a:solidFill>
              <a:latin typeface="+mn-lt"/>
              <a:ea typeface="+mn-ea"/>
              <a:cs typeface="+mn-cs"/>
            </a:rPr>
            <a:t> </a:t>
          </a:r>
        </a:p>
        <a:p>
          <a:r>
            <a:rPr lang="en-US" sz="1800">
              <a:solidFill>
                <a:schemeClr val="dk1"/>
              </a:solidFill>
              <a:latin typeface="+mn-lt"/>
              <a:ea typeface="+mn-ea"/>
              <a:cs typeface="+mn-cs"/>
            </a:rPr>
            <a:t>After an initial screening, OC has reduced the investment alternatives to townhouses and apartment buildings. </a:t>
          </a:r>
        </a:p>
        <a:p>
          <a:endParaRPr lang="en-US" sz="1800">
            <a:solidFill>
              <a:schemeClr val="dk1"/>
            </a:solidFill>
            <a:latin typeface="+mn-lt"/>
            <a:ea typeface="+mn-ea"/>
            <a:cs typeface="+mn-cs"/>
          </a:endParaRPr>
        </a:p>
        <a:p>
          <a:r>
            <a:rPr lang="en-US" sz="1800">
              <a:solidFill>
                <a:schemeClr val="dk1"/>
              </a:solidFill>
              <a:latin typeface="+mn-lt"/>
              <a:ea typeface="+mn-ea"/>
              <a:cs typeface="+mn-cs"/>
            </a:rPr>
            <a:t>Each townhouse can be purchased for $200,000, and 7 are available. </a:t>
          </a:r>
        </a:p>
        <a:p>
          <a:r>
            <a:rPr lang="en-US" sz="1800">
              <a:solidFill>
                <a:schemeClr val="dk1"/>
              </a:solidFill>
              <a:latin typeface="+mn-lt"/>
              <a:ea typeface="+mn-ea"/>
              <a:cs typeface="+mn-cs"/>
            </a:rPr>
            <a:t>Each apartment building can be purchased for $500,000, and the developer will construct as many buildings as OC wants to purchase.</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property manager can devote up to 150 hours per month to these new properties; each townhouse is expected to require 6 hour per month, and each apartment building is expected to require 35 hours per month in management attention.</a:t>
          </a:r>
        </a:p>
        <a:p>
          <a:endParaRPr lang="en-US" sz="1800">
            <a:solidFill>
              <a:schemeClr val="dk1"/>
            </a:solidFill>
            <a:latin typeface="+mn-lt"/>
            <a:ea typeface="+mn-ea"/>
            <a:cs typeface="+mn-cs"/>
          </a:endParaRPr>
        </a:p>
        <a:p>
          <a:r>
            <a:rPr lang="en-US" sz="1800">
              <a:solidFill>
                <a:schemeClr val="dk1"/>
              </a:solidFill>
              <a:latin typeface="+mn-lt"/>
              <a:ea typeface="+mn-ea"/>
              <a:cs typeface="+mn-cs"/>
            </a:rPr>
            <a:t>The annual cash flow, after deducting mortgage payments and operating expenses, is estimated to be $15,000 per townhouse and $35,000 per apartment building.</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owner would like to determine the number of townhouses and the number of apartment buildings to purchase to maximize annual cash flow.</a:t>
          </a:r>
        </a:p>
        <a:p>
          <a:endParaRPr lang="en-US" sz="1100"/>
        </a:p>
      </xdr:txBody>
    </xdr:sp>
    <xdr:clientData/>
  </xdr:twoCellAnchor>
  <xdr:twoCellAnchor>
    <xdr:from>
      <xdr:col>3</xdr:col>
      <xdr:colOff>190501</xdr:colOff>
      <xdr:row>0</xdr:row>
      <xdr:rowOff>116417</xdr:rowOff>
    </xdr:from>
    <xdr:to>
      <xdr:col>9</xdr:col>
      <xdr:colOff>552450</xdr:colOff>
      <xdr:row>4</xdr:row>
      <xdr:rowOff>10583</xdr:rowOff>
    </xdr:to>
    <xdr:sp macro="" textlink="">
      <xdr:nvSpPr>
        <xdr:cNvPr id="4" name="Rounded Rectangle 6">
          <a:extLst>
            <a:ext uri="{FF2B5EF4-FFF2-40B4-BE49-F238E27FC236}">
              <a16:creationId xmlns:a16="http://schemas.microsoft.com/office/drawing/2014/main" id="{1702E9F7-5271-468F-AA86-108A02A1AE75}"/>
            </a:ext>
          </a:extLst>
        </xdr:cNvPr>
        <xdr:cNvSpPr/>
      </xdr:nvSpPr>
      <xdr:spPr>
        <a:xfrm>
          <a:off x="2019301" y="116417"/>
          <a:ext cx="7059929" cy="625686"/>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Check Problem 3 Integer</a:t>
          </a:r>
          <a:r>
            <a:rPr lang="en-US" sz="2400" b="0" baseline="0">
              <a:solidFill>
                <a:schemeClr val="tx1"/>
              </a:solidFill>
              <a:latin typeface="Lucida Bright" panose="02040602050505020304" pitchFamily="18" charset="0"/>
            </a:rPr>
            <a:t> </a:t>
          </a:r>
          <a:endParaRPr lang="en-US" sz="2400" b="0">
            <a:solidFill>
              <a:schemeClr val="tx1"/>
            </a:solidFill>
            <a:latin typeface="Lucida Bright" panose="02040602050505020304" pitchFamily="18" charset="0"/>
          </a:endParaRPr>
        </a:p>
      </xdr:txBody>
    </xdr:sp>
    <xdr:clientData/>
  </xdr:twoCellAnchor>
  <xdr:twoCellAnchor>
    <xdr:from>
      <xdr:col>8</xdr:col>
      <xdr:colOff>211666</xdr:colOff>
      <xdr:row>12</xdr:row>
      <xdr:rowOff>222249</xdr:rowOff>
    </xdr:from>
    <xdr:to>
      <xdr:col>9</xdr:col>
      <xdr:colOff>169332</xdr:colOff>
      <xdr:row>28</xdr:row>
      <xdr:rowOff>0</xdr:rowOff>
    </xdr:to>
    <xdr:sp macro="" textlink="">
      <xdr:nvSpPr>
        <xdr:cNvPr id="5" name="Right Brace 4">
          <a:extLst>
            <a:ext uri="{FF2B5EF4-FFF2-40B4-BE49-F238E27FC236}">
              <a16:creationId xmlns:a16="http://schemas.microsoft.com/office/drawing/2014/main" id="{DA9D3567-AD33-4FDC-B86E-6A8021977FC5}"/>
            </a:ext>
          </a:extLst>
        </xdr:cNvPr>
        <xdr:cNvSpPr/>
      </xdr:nvSpPr>
      <xdr:spPr>
        <a:xfrm>
          <a:off x="8128846" y="2645409"/>
          <a:ext cx="567266" cy="3313431"/>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264583</xdr:colOff>
      <xdr:row>19</xdr:row>
      <xdr:rowOff>127002</xdr:rowOff>
    </xdr:from>
    <xdr:to>
      <xdr:col>11</xdr:col>
      <xdr:colOff>503767</xdr:colOff>
      <xdr:row>21</xdr:row>
      <xdr:rowOff>147110</xdr:rowOff>
    </xdr:to>
    <xdr:sp macro="" textlink="">
      <xdr:nvSpPr>
        <xdr:cNvPr id="6" name="TextBox 5">
          <a:extLst>
            <a:ext uri="{FF2B5EF4-FFF2-40B4-BE49-F238E27FC236}">
              <a16:creationId xmlns:a16="http://schemas.microsoft.com/office/drawing/2014/main" id="{97A1AE9F-1A18-4B3D-830E-31495051A4F5}"/>
            </a:ext>
          </a:extLst>
        </xdr:cNvPr>
        <xdr:cNvSpPr txBox="1"/>
      </xdr:nvSpPr>
      <xdr:spPr>
        <a:xfrm>
          <a:off x="8791363" y="4097022"/>
          <a:ext cx="1473624" cy="4620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Model</a:t>
          </a:r>
        </a:p>
      </xdr:txBody>
    </xdr:sp>
    <xdr:clientData/>
  </xdr:twoCellAnchor>
  <xdr:twoCellAnchor>
    <xdr:from>
      <xdr:col>4</xdr:col>
      <xdr:colOff>867834</xdr:colOff>
      <xdr:row>15</xdr:row>
      <xdr:rowOff>127000</xdr:rowOff>
    </xdr:from>
    <xdr:to>
      <xdr:col>5</xdr:col>
      <xdr:colOff>317500</xdr:colOff>
      <xdr:row>27</xdr:row>
      <xdr:rowOff>137583</xdr:rowOff>
    </xdr:to>
    <xdr:cxnSp macro="">
      <xdr:nvCxnSpPr>
        <xdr:cNvPr id="7" name="Straight Arrow Connector 6">
          <a:extLst>
            <a:ext uri="{FF2B5EF4-FFF2-40B4-BE49-F238E27FC236}">
              <a16:creationId xmlns:a16="http://schemas.microsoft.com/office/drawing/2014/main" id="{F7E0081C-A6FC-43E6-A7F4-05778CDCEDFE}"/>
            </a:ext>
          </a:extLst>
        </xdr:cNvPr>
        <xdr:cNvCxnSpPr/>
      </xdr:nvCxnSpPr>
      <xdr:spPr>
        <a:xfrm>
          <a:off x="5127414" y="3213100"/>
          <a:ext cx="478366" cy="2662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169334</xdr:colOff>
      <xdr:row>9</xdr:row>
      <xdr:rowOff>116417</xdr:rowOff>
    </xdr:from>
    <xdr:to>
      <xdr:col>10</xdr:col>
      <xdr:colOff>359834</xdr:colOff>
      <xdr:row>26</xdr:row>
      <xdr:rowOff>31750</xdr:rowOff>
    </xdr:to>
    <xdr:cxnSp macro="">
      <xdr:nvCxnSpPr>
        <xdr:cNvPr id="8" name="Straight Arrow Connector 7">
          <a:extLst>
            <a:ext uri="{FF2B5EF4-FFF2-40B4-BE49-F238E27FC236}">
              <a16:creationId xmlns:a16="http://schemas.microsoft.com/office/drawing/2014/main" id="{7D8BDC6B-7BEF-4A10-BC44-02B77C92F43E}"/>
            </a:ext>
          </a:extLst>
        </xdr:cNvPr>
        <xdr:cNvCxnSpPr/>
      </xdr:nvCxnSpPr>
      <xdr:spPr>
        <a:xfrm flipH="1">
          <a:off x="8086514" y="1876637"/>
          <a:ext cx="1424940" cy="36719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42333</xdr:colOff>
      <xdr:row>6</xdr:row>
      <xdr:rowOff>158750</xdr:rowOff>
    </xdr:from>
    <xdr:to>
      <xdr:col>2</xdr:col>
      <xdr:colOff>281516</xdr:colOff>
      <xdr:row>8</xdr:row>
      <xdr:rowOff>178858</xdr:rowOff>
    </xdr:to>
    <xdr:sp macro="" textlink="">
      <xdr:nvSpPr>
        <xdr:cNvPr id="9" name="TextBox 8">
          <a:extLst>
            <a:ext uri="{FF2B5EF4-FFF2-40B4-BE49-F238E27FC236}">
              <a16:creationId xmlns:a16="http://schemas.microsoft.com/office/drawing/2014/main" id="{BD0C08ED-8356-4395-8AC1-3D4748EB7CD8}"/>
            </a:ext>
          </a:extLst>
        </xdr:cNvPr>
        <xdr:cNvSpPr txBox="1"/>
      </xdr:nvSpPr>
      <xdr:spPr>
        <a:xfrm>
          <a:off x="42333" y="1256030"/>
          <a:ext cx="1458383" cy="4620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2</xdr:col>
      <xdr:colOff>353481</xdr:colOff>
      <xdr:row>5</xdr:row>
      <xdr:rowOff>152396</xdr:rowOff>
    </xdr:from>
    <xdr:to>
      <xdr:col>2</xdr:col>
      <xdr:colOff>560916</xdr:colOff>
      <xdr:row>10</xdr:row>
      <xdr:rowOff>21164</xdr:rowOff>
    </xdr:to>
    <xdr:sp macro="" textlink="">
      <xdr:nvSpPr>
        <xdr:cNvPr id="10" name="Right Brace 9">
          <a:extLst>
            <a:ext uri="{FF2B5EF4-FFF2-40B4-BE49-F238E27FC236}">
              <a16:creationId xmlns:a16="http://schemas.microsoft.com/office/drawing/2014/main" id="{EBAEF894-A57D-4C3D-9403-40FC1E60EEE3}"/>
            </a:ext>
          </a:extLst>
        </xdr:cNvPr>
        <xdr:cNvSpPr/>
      </xdr:nvSpPr>
      <xdr:spPr>
        <a:xfrm rot="10800000">
          <a:off x="1572681" y="1066796"/>
          <a:ext cx="207435" cy="935568"/>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607484</xdr:colOff>
      <xdr:row>14</xdr:row>
      <xdr:rowOff>63500</xdr:rowOff>
    </xdr:from>
    <xdr:to>
      <xdr:col>8</xdr:col>
      <xdr:colOff>550334</xdr:colOff>
      <xdr:row>17</xdr:row>
      <xdr:rowOff>225427</xdr:rowOff>
    </xdr:to>
    <xdr:sp macro="" textlink="">
      <xdr:nvSpPr>
        <xdr:cNvPr id="11" name="TextBox 10">
          <a:extLst>
            <a:ext uri="{FF2B5EF4-FFF2-40B4-BE49-F238E27FC236}">
              <a16:creationId xmlns:a16="http://schemas.microsoft.com/office/drawing/2014/main" id="{72CDFA3E-C8F0-47AB-8A1A-E9678178A519}"/>
            </a:ext>
          </a:extLst>
        </xdr:cNvPr>
        <xdr:cNvSpPr txBox="1"/>
      </xdr:nvSpPr>
      <xdr:spPr>
        <a:xfrm>
          <a:off x="6985424" y="2928620"/>
          <a:ext cx="1482090" cy="81724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5</xdr:col>
      <xdr:colOff>74082</xdr:colOff>
      <xdr:row>27</xdr:row>
      <xdr:rowOff>219074</xdr:rowOff>
    </xdr:from>
    <xdr:to>
      <xdr:col>6</xdr:col>
      <xdr:colOff>21166</xdr:colOff>
      <xdr:row>30</xdr:row>
      <xdr:rowOff>63503</xdr:rowOff>
    </xdr:to>
    <xdr:sp macro="" textlink="">
      <xdr:nvSpPr>
        <xdr:cNvPr id="12" name="Right Brace 11">
          <a:extLst>
            <a:ext uri="{FF2B5EF4-FFF2-40B4-BE49-F238E27FC236}">
              <a16:creationId xmlns:a16="http://schemas.microsoft.com/office/drawing/2014/main" id="{B5E4EF7C-B54F-415D-8988-41751B7BDFDA}"/>
            </a:ext>
          </a:extLst>
        </xdr:cNvPr>
        <xdr:cNvSpPr/>
      </xdr:nvSpPr>
      <xdr:spPr>
        <a:xfrm rot="5400000">
          <a:off x="5646099" y="5673197"/>
          <a:ext cx="469269" cy="103674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135466</xdr:colOff>
      <xdr:row>13</xdr:row>
      <xdr:rowOff>8466</xdr:rowOff>
    </xdr:from>
    <xdr:to>
      <xdr:col>7</xdr:col>
      <xdr:colOff>93132</xdr:colOff>
      <xdr:row>19</xdr:row>
      <xdr:rowOff>184150</xdr:rowOff>
    </xdr:to>
    <xdr:sp macro="" textlink="">
      <xdr:nvSpPr>
        <xdr:cNvPr id="13" name="Right Brace 12">
          <a:extLst>
            <a:ext uri="{FF2B5EF4-FFF2-40B4-BE49-F238E27FC236}">
              <a16:creationId xmlns:a16="http://schemas.microsoft.com/office/drawing/2014/main" id="{7728CC99-8DE6-4419-A8E6-A19B65674282}"/>
            </a:ext>
          </a:extLst>
        </xdr:cNvPr>
        <xdr:cNvSpPr/>
      </xdr:nvSpPr>
      <xdr:spPr>
        <a:xfrm>
          <a:off x="6513406" y="2652606"/>
          <a:ext cx="567266" cy="150156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823384</xdr:colOff>
      <xdr:row>30</xdr:row>
      <xdr:rowOff>152400</xdr:rowOff>
    </xdr:from>
    <xdr:to>
      <xdr:col>6</xdr:col>
      <xdr:colOff>226484</xdr:colOff>
      <xdr:row>35</xdr:row>
      <xdr:rowOff>60327</xdr:rowOff>
    </xdr:to>
    <xdr:sp macro="" textlink="">
      <xdr:nvSpPr>
        <xdr:cNvPr id="14" name="TextBox 13">
          <a:extLst>
            <a:ext uri="{FF2B5EF4-FFF2-40B4-BE49-F238E27FC236}">
              <a16:creationId xmlns:a16="http://schemas.microsoft.com/office/drawing/2014/main" id="{7F514008-0E3B-4803-AF80-74233AC6E17F}"/>
            </a:ext>
          </a:extLst>
        </xdr:cNvPr>
        <xdr:cNvSpPr txBox="1"/>
      </xdr:nvSpPr>
      <xdr:spPr>
        <a:xfrm>
          <a:off x="5082964" y="6515100"/>
          <a:ext cx="1521460" cy="8223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0</xdr:col>
      <xdr:colOff>353482</xdr:colOff>
      <xdr:row>23</xdr:row>
      <xdr:rowOff>205318</xdr:rowOff>
    </xdr:from>
    <xdr:to>
      <xdr:col>3</xdr:col>
      <xdr:colOff>1079499</xdr:colOff>
      <xdr:row>27</xdr:row>
      <xdr:rowOff>169333</xdr:rowOff>
    </xdr:to>
    <xdr:sp macro="" textlink="">
      <xdr:nvSpPr>
        <xdr:cNvPr id="15" name="TextBox 14">
          <a:extLst>
            <a:ext uri="{FF2B5EF4-FFF2-40B4-BE49-F238E27FC236}">
              <a16:creationId xmlns:a16="http://schemas.microsoft.com/office/drawing/2014/main" id="{D755B753-7618-4404-B20D-695468442F35}"/>
            </a:ext>
          </a:extLst>
        </xdr:cNvPr>
        <xdr:cNvSpPr txBox="1"/>
      </xdr:nvSpPr>
      <xdr:spPr>
        <a:xfrm>
          <a:off x="353482" y="5059258"/>
          <a:ext cx="2554817" cy="84793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285751</xdr:colOff>
      <xdr:row>0</xdr:row>
      <xdr:rowOff>133350</xdr:rowOff>
    </xdr:from>
    <xdr:to>
      <xdr:col>2</xdr:col>
      <xdr:colOff>152401</xdr:colOff>
      <xdr:row>3</xdr:row>
      <xdr:rowOff>80282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285751" y="133350"/>
          <a:ext cx="1085850" cy="518432"/>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180975</xdr:colOff>
      <xdr:row>2</xdr:row>
      <xdr:rowOff>39158</xdr:rowOff>
    </xdr:from>
    <xdr:to>
      <xdr:col>22</xdr:col>
      <xdr:colOff>602193</xdr:colOff>
      <xdr:row>38</xdr:row>
      <xdr:rowOff>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553700" y="401108"/>
          <a:ext cx="6517218" cy="73522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 </a:t>
          </a:r>
        </a:p>
        <a:p>
          <a:r>
            <a:rPr lang="en-US" sz="1800">
              <a:solidFill>
                <a:schemeClr val="dk1"/>
              </a:solidFill>
              <a:latin typeface="+mn-lt"/>
              <a:ea typeface="+mn-ea"/>
              <a:cs typeface="+mn-cs"/>
            </a:rPr>
            <a:t>OC</a:t>
          </a:r>
          <a:r>
            <a:rPr lang="en-US" sz="1800" baseline="0">
              <a:solidFill>
                <a:schemeClr val="dk1"/>
              </a:solidFill>
              <a:latin typeface="+mn-lt"/>
              <a:ea typeface="+mn-ea"/>
              <a:cs typeface="+mn-cs"/>
            </a:rPr>
            <a:t> </a:t>
          </a:r>
          <a:r>
            <a:rPr lang="en-US" sz="1800">
              <a:solidFill>
                <a:schemeClr val="dk1"/>
              </a:solidFill>
              <a:latin typeface="+mn-lt"/>
              <a:ea typeface="+mn-ea"/>
              <a:cs typeface="+mn-cs"/>
            </a:rPr>
            <a:t>Realty has $3,000,000 available for the purchase of new rental property.</a:t>
          </a:r>
        </a:p>
        <a:p>
          <a:r>
            <a:rPr lang="en-US" sz="1800">
              <a:solidFill>
                <a:schemeClr val="dk1"/>
              </a:solidFill>
              <a:latin typeface="+mn-lt"/>
              <a:ea typeface="+mn-ea"/>
              <a:cs typeface="+mn-cs"/>
            </a:rPr>
            <a:t> </a:t>
          </a:r>
        </a:p>
        <a:p>
          <a:r>
            <a:rPr lang="en-US" sz="1800">
              <a:solidFill>
                <a:schemeClr val="dk1"/>
              </a:solidFill>
              <a:latin typeface="+mn-lt"/>
              <a:ea typeface="+mn-ea"/>
              <a:cs typeface="+mn-cs"/>
            </a:rPr>
            <a:t>After an initial screening, OC has reduced the investment alternatives to townhouses and apartment buildings. </a:t>
          </a:r>
        </a:p>
        <a:p>
          <a:endParaRPr lang="en-US" sz="1800">
            <a:solidFill>
              <a:schemeClr val="dk1"/>
            </a:solidFill>
            <a:latin typeface="+mn-lt"/>
            <a:ea typeface="+mn-ea"/>
            <a:cs typeface="+mn-cs"/>
          </a:endParaRPr>
        </a:p>
        <a:p>
          <a:r>
            <a:rPr lang="en-US" sz="1800">
              <a:solidFill>
                <a:schemeClr val="dk1"/>
              </a:solidFill>
              <a:latin typeface="+mn-lt"/>
              <a:ea typeface="+mn-ea"/>
              <a:cs typeface="+mn-cs"/>
            </a:rPr>
            <a:t>Each townhouse can be purchased for $200,000, and 7 are available. </a:t>
          </a:r>
        </a:p>
        <a:p>
          <a:r>
            <a:rPr lang="en-US" sz="1800">
              <a:solidFill>
                <a:schemeClr val="dk1"/>
              </a:solidFill>
              <a:latin typeface="+mn-lt"/>
              <a:ea typeface="+mn-ea"/>
              <a:cs typeface="+mn-cs"/>
            </a:rPr>
            <a:t>Each apartment building can be purchased for $500,000, and the developer will construct as many buildings as OC wants to purchase.</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property manager can devote up to 150 hours per month to these new properties; each townhouse is expected to require 6 hour per month, and each apartment building is expected to require 35 hours per month in management attention.</a:t>
          </a:r>
        </a:p>
        <a:p>
          <a:endParaRPr lang="en-US" sz="1800">
            <a:solidFill>
              <a:schemeClr val="dk1"/>
            </a:solidFill>
            <a:latin typeface="+mn-lt"/>
            <a:ea typeface="+mn-ea"/>
            <a:cs typeface="+mn-cs"/>
          </a:endParaRPr>
        </a:p>
        <a:p>
          <a:r>
            <a:rPr lang="en-US" sz="1800">
              <a:solidFill>
                <a:schemeClr val="dk1"/>
              </a:solidFill>
              <a:latin typeface="+mn-lt"/>
              <a:ea typeface="+mn-ea"/>
              <a:cs typeface="+mn-cs"/>
            </a:rPr>
            <a:t>The annual cash flow, after deducting mortgage payments and operating expenses, is estimated to be $15,000 per townhouse and $35,000 per apartment building.</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owner would like to determine the number (Integer) of townhouses and the number of apartment buildings to purchase to maximize annual cash flow.</a:t>
          </a:r>
          <a:endParaRPr lang="en-US" sz="1100"/>
        </a:p>
      </xdr:txBody>
    </xdr:sp>
    <xdr:clientData/>
  </xdr:twoCellAnchor>
  <xdr:twoCellAnchor>
    <xdr:from>
      <xdr:col>3</xdr:col>
      <xdr:colOff>190501</xdr:colOff>
      <xdr:row>0</xdr:row>
      <xdr:rowOff>116417</xdr:rowOff>
    </xdr:from>
    <xdr:to>
      <xdr:col>9</xdr:col>
      <xdr:colOff>552450</xdr:colOff>
      <xdr:row>4</xdr:row>
      <xdr:rowOff>10583</xdr:rowOff>
    </xdr:to>
    <xdr:sp macro="" textlink="">
      <xdr:nvSpPr>
        <xdr:cNvPr id="7" name="Rounded Rectangle 6">
          <a:extLst>
            <a:ext uri="{FF2B5EF4-FFF2-40B4-BE49-F238E27FC236}">
              <a16:creationId xmlns:a16="http://schemas.microsoft.com/office/drawing/2014/main" id="{00000000-0008-0000-0400-000007000000}"/>
            </a:ext>
          </a:extLst>
        </xdr:cNvPr>
        <xdr:cNvSpPr/>
      </xdr:nvSpPr>
      <xdr:spPr>
        <a:xfrm>
          <a:off x="2019301" y="116417"/>
          <a:ext cx="7058024" cy="618066"/>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 Problem 3 </a:t>
          </a:r>
        </a:p>
      </xdr:txBody>
    </xdr:sp>
    <xdr:clientData/>
  </xdr:twoCellAnchor>
  <xdr:twoCellAnchor>
    <xdr:from>
      <xdr:col>8</xdr:col>
      <xdr:colOff>211666</xdr:colOff>
      <xdr:row>12</xdr:row>
      <xdr:rowOff>222249</xdr:rowOff>
    </xdr:from>
    <xdr:to>
      <xdr:col>9</xdr:col>
      <xdr:colOff>169332</xdr:colOff>
      <xdr:row>28</xdr:row>
      <xdr:rowOff>0</xdr:rowOff>
    </xdr:to>
    <xdr:sp macro="" textlink="">
      <xdr:nvSpPr>
        <xdr:cNvPr id="8" name="Right Brace 7">
          <a:extLst>
            <a:ext uri="{FF2B5EF4-FFF2-40B4-BE49-F238E27FC236}">
              <a16:creationId xmlns:a16="http://schemas.microsoft.com/office/drawing/2014/main" id="{00000000-0008-0000-0400-000008000000}"/>
            </a:ext>
          </a:extLst>
        </xdr:cNvPr>
        <xdr:cNvSpPr/>
      </xdr:nvSpPr>
      <xdr:spPr>
        <a:xfrm>
          <a:off x="7334249" y="2762249"/>
          <a:ext cx="571500" cy="35030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264583</xdr:colOff>
      <xdr:row>19</xdr:row>
      <xdr:rowOff>127002</xdr:rowOff>
    </xdr:from>
    <xdr:to>
      <xdr:col>11</xdr:col>
      <xdr:colOff>503767</xdr:colOff>
      <xdr:row>21</xdr:row>
      <xdr:rowOff>147110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001000" y="4296835"/>
          <a:ext cx="146685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Model</a:t>
          </a:r>
        </a:p>
      </xdr:txBody>
    </xdr:sp>
    <xdr:clientData/>
  </xdr:twoCellAnchor>
  <xdr:twoCellAnchor>
    <xdr:from>
      <xdr:col>4</xdr:col>
      <xdr:colOff>867834</xdr:colOff>
      <xdr:row>15</xdr:row>
      <xdr:rowOff>127000</xdr:rowOff>
    </xdr:from>
    <xdr:to>
      <xdr:col>5</xdr:col>
      <xdr:colOff>317500</xdr:colOff>
      <xdr:row>27</xdr:row>
      <xdr:rowOff>137583</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4402667" y="3365500"/>
          <a:ext cx="455083" cy="2804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169334</xdr:colOff>
      <xdr:row>9</xdr:row>
      <xdr:rowOff>116417</xdr:rowOff>
    </xdr:from>
    <xdr:to>
      <xdr:col>10</xdr:col>
      <xdr:colOff>359834</xdr:colOff>
      <xdr:row>26</xdr:row>
      <xdr:rowOff>31750</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7291917" y="1957917"/>
          <a:ext cx="1418167" cy="3873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42333</xdr:colOff>
      <xdr:row>6</xdr:row>
      <xdr:rowOff>158750</xdr:rowOff>
    </xdr:from>
    <xdr:to>
      <xdr:col>2</xdr:col>
      <xdr:colOff>281516</xdr:colOff>
      <xdr:row>8</xdr:row>
      <xdr:rowOff>178858</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42333" y="1301750"/>
          <a:ext cx="146685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2</xdr:col>
      <xdr:colOff>353481</xdr:colOff>
      <xdr:row>5</xdr:row>
      <xdr:rowOff>152396</xdr:rowOff>
    </xdr:from>
    <xdr:to>
      <xdr:col>2</xdr:col>
      <xdr:colOff>560916</xdr:colOff>
      <xdr:row>10</xdr:row>
      <xdr:rowOff>21164</xdr:rowOff>
    </xdr:to>
    <xdr:sp macro="" textlink="">
      <xdr:nvSpPr>
        <xdr:cNvPr id="17" name="Right Brace 16">
          <a:extLst>
            <a:ext uri="{FF2B5EF4-FFF2-40B4-BE49-F238E27FC236}">
              <a16:creationId xmlns:a16="http://schemas.microsoft.com/office/drawing/2014/main" id="{00000000-0008-0000-0400-000011000000}"/>
            </a:ext>
          </a:extLst>
        </xdr:cNvPr>
        <xdr:cNvSpPr/>
      </xdr:nvSpPr>
      <xdr:spPr>
        <a:xfrm rot="10800000">
          <a:off x="1581148" y="1104896"/>
          <a:ext cx="207435" cy="990601"/>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607484</xdr:colOff>
      <xdr:row>14</xdr:row>
      <xdr:rowOff>63500</xdr:rowOff>
    </xdr:from>
    <xdr:to>
      <xdr:col>8</xdr:col>
      <xdr:colOff>550334</xdr:colOff>
      <xdr:row>17</xdr:row>
      <xdr:rowOff>225427</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6206067" y="3069167"/>
          <a:ext cx="1466850" cy="8604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5</xdr:col>
      <xdr:colOff>74082</xdr:colOff>
      <xdr:row>27</xdr:row>
      <xdr:rowOff>219074</xdr:rowOff>
    </xdr:from>
    <xdr:to>
      <xdr:col>6</xdr:col>
      <xdr:colOff>21166</xdr:colOff>
      <xdr:row>30</xdr:row>
      <xdr:rowOff>63503</xdr:rowOff>
    </xdr:to>
    <xdr:sp macro="" textlink="">
      <xdr:nvSpPr>
        <xdr:cNvPr id="14" name="Right Brace 13">
          <a:extLst>
            <a:ext uri="{FF2B5EF4-FFF2-40B4-BE49-F238E27FC236}">
              <a16:creationId xmlns:a16="http://schemas.microsoft.com/office/drawing/2014/main" id="{00000000-0008-0000-0400-00000E000000}"/>
            </a:ext>
          </a:extLst>
        </xdr:cNvPr>
        <xdr:cNvSpPr/>
      </xdr:nvSpPr>
      <xdr:spPr>
        <a:xfrm rot="5400000">
          <a:off x="4866743" y="5999163"/>
          <a:ext cx="500596" cy="100541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135466</xdr:colOff>
      <xdr:row>13</xdr:row>
      <xdr:rowOff>8466</xdr:rowOff>
    </xdr:from>
    <xdr:to>
      <xdr:col>7</xdr:col>
      <xdr:colOff>93132</xdr:colOff>
      <xdr:row>19</xdr:row>
      <xdr:rowOff>184150</xdr:rowOff>
    </xdr:to>
    <xdr:sp macro="" textlink="">
      <xdr:nvSpPr>
        <xdr:cNvPr id="15" name="Right Brace 14">
          <a:extLst>
            <a:ext uri="{FF2B5EF4-FFF2-40B4-BE49-F238E27FC236}">
              <a16:creationId xmlns:a16="http://schemas.microsoft.com/office/drawing/2014/main" id="{00000000-0008-0000-0400-00000F000000}"/>
            </a:ext>
          </a:extLst>
        </xdr:cNvPr>
        <xdr:cNvSpPr/>
      </xdr:nvSpPr>
      <xdr:spPr>
        <a:xfrm>
          <a:off x="5734049" y="2781299"/>
          <a:ext cx="571500" cy="15726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823384</xdr:colOff>
      <xdr:row>30</xdr:row>
      <xdr:rowOff>152400</xdr:rowOff>
    </xdr:from>
    <xdr:to>
      <xdr:col>6</xdr:col>
      <xdr:colOff>226484</xdr:colOff>
      <xdr:row>35</xdr:row>
      <xdr:rowOff>60327</xdr:rowOff>
    </xdr:to>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4358217" y="6841067"/>
          <a:ext cx="1466850" cy="8604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0</xdr:col>
      <xdr:colOff>353482</xdr:colOff>
      <xdr:row>23</xdr:row>
      <xdr:rowOff>205318</xdr:rowOff>
    </xdr:from>
    <xdr:to>
      <xdr:col>3</xdr:col>
      <xdr:colOff>1079499</xdr:colOff>
      <xdr:row>27</xdr:row>
      <xdr:rowOff>169333</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353482" y="5306485"/>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10</xdr:col>
      <xdr:colOff>209550</xdr:colOff>
      <xdr:row>1</xdr:row>
      <xdr:rowOff>0</xdr:rowOff>
    </xdr:from>
    <xdr:to>
      <xdr:col>12</xdr:col>
      <xdr:colOff>109704</xdr:colOff>
      <xdr:row>3</xdr:row>
      <xdr:rowOff>148167</xdr:rowOff>
    </xdr:to>
    <xdr:sp macro="" textlink="">
      <xdr:nvSpPr>
        <xdr:cNvPr id="20" name="Rounded Rectangle 1">
          <a:hlinkClick xmlns:r="http://schemas.openxmlformats.org/officeDocument/2006/relationships" r:id="rId2"/>
          <a:extLst>
            <a:ext uri="{FF2B5EF4-FFF2-40B4-BE49-F238E27FC236}">
              <a16:creationId xmlns:a16="http://schemas.microsoft.com/office/drawing/2014/main" id="{7FAB6979-C57E-4721-9D75-8D726B471548}"/>
            </a:ext>
          </a:extLst>
        </xdr:cNvPr>
        <xdr:cNvSpPr/>
      </xdr:nvSpPr>
      <xdr:spPr>
        <a:xfrm>
          <a:off x="9363075" y="180975"/>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213360</xdr:colOff>
      <xdr:row>0</xdr:row>
      <xdr:rowOff>169545</xdr:rowOff>
    </xdr:from>
    <xdr:to>
      <xdr:col>1</xdr:col>
      <xdr:colOff>527685</xdr:colOff>
      <xdr:row>3</xdr:row>
      <xdr:rowOff>72390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13360" y="169545"/>
          <a:ext cx="923925" cy="451485"/>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349250</xdr:colOff>
      <xdr:row>0</xdr:row>
      <xdr:rowOff>148166</xdr:rowOff>
    </xdr:from>
    <xdr:to>
      <xdr:col>19</xdr:col>
      <xdr:colOff>109220</xdr:colOff>
      <xdr:row>19</xdr:row>
      <xdr:rowOff>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244417" y="148166"/>
          <a:ext cx="4056803" cy="378883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IC</a:t>
          </a:r>
          <a:r>
            <a:rPr lang="en-US" sz="1400" baseline="0">
              <a:solidFill>
                <a:schemeClr val="dk1"/>
              </a:solidFill>
              <a:latin typeface="Lucida Bright" panose="02040602050505020304" pitchFamily="18" charset="0"/>
              <a:ea typeface="+mn-ea"/>
              <a:cs typeface="+mn-cs"/>
            </a:rPr>
            <a:t> </a:t>
          </a:r>
          <a:r>
            <a:rPr lang="en-US" sz="1400">
              <a:solidFill>
                <a:schemeClr val="dk1"/>
              </a:solidFill>
              <a:latin typeface="Lucida Bright" panose="02040602050505020304" pitchFamily="18" charset="0"/>
              <a:ea typeface="+mn-ea"/>
              <a:cs typeface="+mn-cs"/>
            </a:rPr>
            <a:t>Company is considering investing in several projects that have varying capital requirements over the next four years.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Faced with limited capital each year, management would like to select the portfolio</a:t>
          </a:r>
          <a:r>
            <a:rPr lang="en-US" sz="1400" baseline="0">
              <a:solidFill>
                <a:schemeClr val="dk1"/>
              </a:solidFill>
              <a:latin typeface="Lucida Bright" panose="02040602050505020304" pitchFamily="18" charset="0"/>
              <a:ea typeface="+mn-ea"/>
              <a:cs typeface="+mn-cs"/>
            </a:rPr>
            <a:t> of projects that will be most  profitable.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estimated net present value for each project, the capital requirements, and the available capital over the four year period are shown</a:t>
          </a:r>
          <a:r>
            <a:rPr lang="en-US" sz="1400" baseline="0">
              <a:solidFill>
                <a:schemeClr val="dk1"/>
              </a:solidFill>
              <a:latin typeface="Lucida Bright" panose="02040602050505020304" pitchFamily="18" charset="0"/>
              <a:ea typeface="+mn-ea"/>
              <a:cs typeface="+mn-cs"/>
            </a:rPr>
            <a:t> to the left:</a:t>
          </a:r>
          <a:endParaRPr lang="en-US" sz="1100">
            <a:solidFill>
              <a:schemeClr val="dk1"/>
            </a:solidFill>
            <a:latin typeface="Lucida Bright" panose="02040602050505020304" pitchFamily="18" charset="0"/>
            <a:ea typeface="+mn-ea"/>
            <a:cs typeface="+mn-cs"/>
          </a:endParaRPr>
        </a:p>
      </xdr:txBody>
    </xdr:sp>
    <xdr:clientData/>
  </xdr:twoCellAnchor>
  <xdr:twoCellAnchor>
    <xdr:from>
      <xdr:col>12</xdr:col>
      <xdr:colOff>66675</xdr:colOff>
      <xdr:row>26</xdr:row>
      <xdr:rowOff>66673</xdr:rowOff>
    </xdr:from>
    <xdr:to>
      <xdr:col>12</xdr:col>
      <xdr:colOff>381000</xdr:colOff>
      <xdr:row>44</xdr:row>
      <xdr:rowOff>85724</xdr:rowOff>
    </xdr:to>
    <xdr:sp macro="" textlink="">
      <xdr:nvSpPr>
        <xdr:cNvPr id="19" name="Left Brace 18">
          <a:extLst>
            <a:ext uri="{FF2B5EF4-FFF2-40B4-BE49-F238E27FC236}">
              <a16:creationId xmlns:a16="http://schemas.microsoft.com/office/drawing/2014/main" id="{00000000-0008-0000-0600-000013000000}"/>
            </a:ext>
          </a:extLst>
        </xdr:cNvPr>
        <xdr:cNvSpPr/>
      </xdr:nvSpPr>
      <xdr:spPr>
        <a:xfrm rot="10800000">
          <a:off x="7934325" y="5343523"/>
          <a:ext cx="314325" cy="3829051"/>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590550</xdr:colOff>
      <xdr:row>32</xdr:row>
      <xdr:rowOff>152400</xdr:rowOff>
    </xdr:from>
    <xdr:to>
      <xdr:col>15</xdr:col>
      <xdr:colOff>63500</xdr:colOff>
      <xdr:row>35</xdr:row>
      <xdr:rowOff>104775</xdr:rowOff>
    </xdr:to>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8458200" y="6953250"/>
          <a:ext cx="1301750" cy="5238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2</xdr:col>
      <xdr:colOff>314325</xdr:colOff>
      <xdr:row>0</xdr:row>
      <xdr:rowOff>133350</xdr:rowOff>
    </xdr:from>
    <xdr:to>
      <xdr:col>9</xdr:col>
      <xdr:colOff>304800</xdr:colOff>
      <xdr:row>4</xdr:row>
      <xdr:rowOff>19050</xdr:rowOff>
    </xdr:to>
    <xdr:sp macro="" textlink="">
      <xdr:nvSpPr>
        <xdr:cNvPr id="22" name="Rounded Rectangle 21">
          <a:extLst>
            <a:ext uri="{FF2B5EF4-FFF2-40B4-BE49-F238E27FC236}">
              <a16:creationId xmlns:a16="http://schemas.microsoft.com/office/drawing/2014/main" id="{00000000-0008-0000-0600-000016000000}"/>
            </a:ext>
          </a:extLst>
        </xdr:cNvPr>
        <xdr:cNvSpPr/>
      </xdr:nvSpPr>
      <xdr:spPr>
        <a:xfrm>
          <a:off x="1533525" y="133350"/>
          <a:ext cx="4920615" cy="61722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5. </a:t>
          </a:r>
          <a:r>
            <a:rPr lang="en-US" sz="2400" b="0" baseline="0">
              <a:solidFill>
                <a:schemeClr val="tx1"/>
              </a:solidFill>
              <a:latin typeface="Lucida Bright" panose="02040602050505020304" pitchFamily="18" charset="0"/>
            </a:rPr>
            <a:t>Binary</a:t>
          </a:r>
          <a:r>
            <a:rPr lang="en-US" sz="2400" b="0">
              <a:solidFill>
                <a:schemeClr val="tx1"/>
              </a:solidFill>
              <a:latin typeface="Lucida Bright" panose="02040602050505020304" pitchFamily="18" charset="0"/>
            </a:rPr>
            <a:t> </a:t>
          </a:r>
        </a:p>
      </xdr:txBody>
    </xdr:sp>
    <xdr:clientData/>
  </xdr:twoCellAnchor>
  <xdr:twoCellAnchor>
    <xdr:from>
      <xdr:col>7</xdr:col>
      <xdr:colOff>228598</xdr:colOff>
      <xdr:row>26</xdr:row>
      <xdr:rowOff>104773</xdr:rowOff>
    </xdr:from>
    <xdr:to>
      <xdr:col>7</xdr:col>
      <xdr:colOff>438149</xdr:colOff>
      <xdr:row>35</xdr:row>
      <xdr:rowOff>38099</xdr:rowOff>
    </xdr:to>
    <xdr:sp macro="" textlink="">
      <xdr:nvSpPr>
        <xdr:cNvPr id="24" name="Left Brace 23">
          <a:extLst>
            <a:ext uri="{FF2B5EF4-FFF2-40B4-BE49-F238E27FC236}">
              <a16:creationId xmlns:a16="http://schemas.microsoft.com/office/drawing/2014/main" id="{00000000-0008-0000-0600-000018000000}"/>
            </a:ext>
          </a:extLst>
        </xdr:cNvPr>
        <xdr:cNvSpPr/>
      </xdr:nvSpPr>
      <xdr:spPr>
        <a:xfrm rot="10800000">
          <a:off x="4962523" y="5381623"/>
          <a:ext cx="209551" cy="2028826"/>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676275</xdr:colOff>
      <xdr:row>27</xdr:row>
      <xdr:rowOff>438150</xdr:rowOff>
    </xdr:from>
    <xdr:to>
      <xdr:col>10</xdr:col>
      <xdr:colOff>63500</xdr:colOff>
      <xdr:row>33</xdr:row>
      <xdr:rowOff>68792</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5410200" y="5905500"/>
          <a:ext cx="1301750" cy="115464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2</xdr:col>
      <xdr:colOff>571503</xdr:colOff>
      <xdr:row>44</xdr:row>
      <xdr:rowOff>123825</xdr:rowOff>
    </xdr:from>
    <xdr:to>
      <xdr:col>4</xdr:col>
      <xdr:colOff>47626</xdr:colOff>
      <xdr:row>46</xdr:row>
      <xdr:rowOff>33335</xdr:rowOff>
    </xdr:to>
    <xdr:sp macro="" textlink="">
      <xdr:nvSpPr>
        <xdr:cNvPr id="11" name="Left Brace 10">
          <a:extLst>
            <a:ext uri="{FF2B5EF4-FFF2-40B4-BE49-F238E27FC236}">
              <a16:creationId xmlns:a16="http://schemas.microsoft.com/office/drawing/2014/main" id="{00000000-0008-0000-0600-00000B000000}"/>
            </a:ext>
          </a:extLst>
        </xdr:cNvPr>
        <xdr:cNvSpPr/>
      </xdr:nvSpPr>
      <xdr:spPr>
        <a:xfrm rot="16200000">
          <a:off x="2021685" y="8979693"/>
          <a:ext cx="290510" cy="75247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200025</xdr:colOff>
      <xdr:row>46</xdr:row>
      <xdr:rowOff>104775</xdr:rowOff>
    </xdr:from>
    <xdr:to>
      <xdr:col>5</xdr:col>
      <xdr:colOff>723900</xdr:colOff>
      <xdr:row>48</xdr:row>
      <xdr:rowOff>180975</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809625" y="9572625"/>
          <a:ext cx="3143250" cy="45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7</xdr:col>
      <xdr:colOff>0</xdr:colOff>
      <xdr:row>39</xdr:row>
      <xdr:rowOff>0</xdr:rowOff>
    </xdr:from>
    <xdr:to>
      <xdr:col>11</xdr:col>
      <xdr:colOff>43392</xdr:colOff>
      <xdr:row>43</xdr:row>
      <xdr:rowOff>133348</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4733925" y="8134350"/>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10</xdr:col>
      <xdr:colOff>167640</xdr:colOff>
      <xdr:row>0</xdr:row>
      <xdr:rowOff>175260</xdr:rowOff>
    </xdr:from>
    <xdr:to>
      <xdr:col>12</xdr:col>
      <xdr:colOff>67793</xdr:colOff>
      <xdr:row>3</xdr:row>
      <xdr:rowOff>136737</xdr:rowOff>
    </xdr:to>
    <xdr:sp macro="" textlink="">
      <xdr:nvSpPr>
        <xdr:cNvPr id="14" name="Rounded Rectangle 1">
          <a:hlinkClick xmlns:r="http://schemas.openxmlformats.org/officeDocument/2006/relationships" r:id="rId2"/>
          <a:extLst>
            <a:ext uri="{FF2B5EF4-FFF2-40B4-BE49-F238E27FC236}">
              <a16:creationId xmlns:a16="http://schemas.microsoft.com/office/drawing/2014/main" id="{DF69FBA0-AFF9-4F44-B63F-05540C02735C}"/>
            </a:ext>
          </a:extLst>
        </xdr:cNvPr>
        <xdr:cNvSpPr/>
      </xdr:nvSpPr>
      <xdr:spPr>
        <a:xfrm>
          <a:off x="6926580" y="175260"/>
          <a:ext cx="1119353"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335280</xdr:colOff>
      <xdr:row>0</xdr:row>
      <xdr:rowOff>161925</xdr:rowOff>
    </xdr:from>
    <xdr:to>
      <xdr:col>2</xdr:col>
      <xdr:colOff>40005</xdr:colOff>
      <xdr:row>3</xdr:row>
      <xdr:rowOff>64770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0965DC8-F60E-4A6E-BB26-E093AD1226CB}"/>
            </a:ext>
          </a:extLst>
        </xdr:cNvPr>
        <xdr:cNvSpPr/>
      </xdr:nvSpPr>
      <xdr:spPr>
        <a:xfrm>
          <a:off x="335280" y="161925"/>
          <a:ext cx="923925" cy="451485"/>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10</xdr:col>
      <xdr:colOff>600075</xdr:colOff>
      <xdr:row>1</xdr:row>
      <xdr:rowOff>144778</xdr:rowOff>
    </xdr:from>
    <xdr:to>
      <xdr:col>18</xdr:col>
      <xdr:colOff>182880</xdr:colOff>
      <xdr:row>18</xdr:row>
      <xdr:rowOff>175259</xdr:rowOff>
    </xdr:to>
    <xdr:sp macro="" textlink="">
      <xdr:nvSpPr>
        <xdr:cNvPr id="3" name="TextBox 2">
          <a:extLst>
            <a:ext uri="{FF2B5EF4-FFF2-40B4-BE49-F238E27FC236}">
              <a16:creationId xmlns:a16="http://schemas.microsoft.com/office/drawing/2014/main" id="{143B0A7C-2535-4052-BEC9-5356C99F145E}"/>
            </a:ext>
          </a:extLst>
        </xdr:cNvPr>
        <xdr:cNvSpPr txBox="1"/>
      </xdr:nvSpPr>
      <xdr:spPr>
        <a:xfrm>
          <a:off x="7359015" y="327658"/>
          <a:ext cx="4459605" cy="352044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IC</a:t>
          </a:r>
          <a:r>
            <a:rPr lang="en-US" sz="1400" baseline="0">
              <a:solidFill>
                <a:schemeClr val="dk1"/>
              </a:solidFill>
              <a:latin typeface="Lucida Bright" panose="02040602050505020304" pitchFamily="18" charset="0"/>
              <a:ea typeface="+mn-ea"/>
              <a:cs typeface="+mn-cs"/>
            </a:rPr>
            <a:t> </a:t>
          </a:r>
          <a:r>
            <a:rPr lang="en-US" sz="1400">
              <a:solidFill>
                <a:schemeClr val="dk1"/>
              </a:solidFill>
              <a:latin typeface="Lucida Bright" panose="02040602050505020304" pitchFamily="18" charset="0"/>
              <a:ea typeface="+mn-ea"/>
              <a:cs typeface="+mn-cs"/>
            </a:rPr>
            <a:t>Company is considering investing in several projects that have varying capital requirements over the next four years.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Faced with limited capital each year, management would like to select the portfolio</a:t>
          </a:r>
          <a:r>
            <a:rPr lang="en-US" sz="1400" baseline="0">
              <a:solidFill>
                <a:schemeClr val="dk1"/>
              </a:solidFill>
              <a:latin typeface="Lucida Bright" panose="02040602050505020304" pitchFamily="18" charset="0"/>
              <a:ea typeface="+mn-ea"/>
              <a:cs typeface="+mn-cs"/>
            </a:rPr>
            <a:t> of projects that will be most  profitable.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estimated net present value for each project, the capital requirements, and the available capital over the four year period are shown</a:t>
          </a:r>
          <a:r>
            <a:rPr lang="en-US" sz="1400" baseline="0">
              <a:solidFill>
                <a:schemeClr val="dk1"/>
              </a:solidFill>
              <a:latin typeface="Lucida Bright" panose="02040602050505020304" pitchFamily="18" charset="0"/>
              <a:ea typeface="+mn-ea"/>
              <a:cs typeface="+mn-cs"/>
            </a:rPr>
            <a:t> to the left:</a:t>
          </a:r>
          <a:endParaRPr lang="en-US" sz="1100">
            <a:solidFill>
              <a:schemeClr val="dk1"/>
            </a:solidFill>
            <a:latin typeface="Lucida Bright" panose="02040602050505020304" pitchFamily="18" charset="0"/>
            <a:ea typeface="+mn-ea"/>
            <a:cs typeface="+mn-cs"/>
          </a:endParaRPr>
        </a:p>
      </xdr:txBody>
    </xdr:sp>
    <xdr:clientData/>
  </xdr:twoCellAnchor>
  <xdr:twoCellAnchor>
    <xdr:from>
      <xdr:col>12</xdr:col>
      <xdr:colOff>66675</xdr:colOff>
      <xdr:row>26</xdr:row>
      <xdr:rowOff>66673</xdr:rowOff>
    </xdr:from>
    <xdr:to>
      <xdr:col>12</xdr:col>
      <xdr:colOff>381000</xdr:colOff>
      <xdr:row>44</xdr:row>
      <xdr:rowOff>85724</xdr:rowOff>
    </xdr:to>
    <xdr:sp macro="" textlink="">
      <xdr:nvSpPr>
        <xdr:cNvPr id="4" name="Left Brace 3">
          <a:extLst>
            <a:ext uri="{FF2B5EF4-FFF2-40B4-BE49-F238E27FC236}">
              <a16:creationId xmlns:a16="http://schemas.microsoft.com/office/drawing/2014/main" id="{269C09FB-A716-40CE-9692-C4D1D8F0BC98}"/>
            </a:ext>
          </a:extLst>
        </xdr:cNvPr>
        <xdr:cNvSpPr/>
      </xdr:nvSpPr>
      <xdr:spPr>
        <a:xfrm rot="10800000">
          <a:off x="8044815" y="5202553"/>
          <a:ext cx="314325" cy="3501391"/>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590550</xdr:colOff>
      <xdr:row>32</xdr:row>
      <xdr:rowOff>152400</xdr:rowOff>
    </xdr:from>
    <xdr:to>
      <xdr:col>15</xdr:col>
      <xdr:colOff>63500</xdr:colOff>
      <xdr:row>35</xdr:row>
      <xdr:rowOff>104775</xdr:rowOff>
    </xdr:to>
    <xdr:sp macro="" textlink="">
      <xdr:nvSpPr>
        <xdr:cNvPr id="5" name="TextBox 4">
          <a:extLst>
            <a:ext uri="{FF2B5EF4-FFF2-40B4-BE49-F238E27FC236}">
              <a16:creationId xmlns:a16="http://schemas.microsoft.com/office/drawing/2014/main" id="{6A719D6D-F129-4360-B5EA-A05D0F60760E}"/>
            </a:ext>
          </a:extLst>
        </xdr:cNvPr>
        <xdr:cNvSpPr txBox="1"/>
      </xdr:nvSpPr>
      <xdr:spPr>
        <a:xfrm>
          <a:off x="8568690" y="6576060"/>
          <a:ext cx="1301750" cy="5010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2</xdr:col>
      <xdr:colOff>466725</xdr:colOff>
      <xdr:row>0</xdr:row>
      <xdr:rowOff>133350</xdr:rowOff>
    </xdr:from>
    <xdr:to>
      <xdr:col>9</xdr:col>
      <xdr:colOff>457200</xdr:colOff>
      <xdr:row>4</xdr:row>
      <xdr:rowOff>19050</xdr:rowOff>
    </xdr:to>
    <xdr:sp macro="" textlink="">
      <xdr:nvSpPr>
        <xdr:cNvPr id="6" name="Rounded Rectangle 21">
          <a:extLst>
            <a:ext uri="{FF2B5EF4-FFF2-40B4-BE49-F238E27FC236}">
              <a16:creationId xmlns:a16="http://schemas.microsoft.com/office/drawing/2014/main" id="{DD28FF8D-E85C-450C-B333-8B9DCCA6A74E}"/>
            </a:ext>
          </a:extLst>
        </xdr:cNvPr>
        <xdr:cNvSpPr/>
      </xdr:nvSpPr>
      <xdr:spPr>
        <a:xfrm>
          <a:off x="1685925" y="133350"/>
          <a:ext cx="4920615" cy="61722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5. Check</a:t>
          </a:r>
          <a:r>
            <a:rPr lang="en-US" sz="2400" b="0" baseline="0">
              <a:solidFill>
                <a:schemeClr val="tx1"/>
              </a:solidFill>
              <a:latin typeface="Lucida Bright" panose="02040602050505020304" pitchFamily="18" charset="0"/>
            </a:rPr>
            <a:t> Binary</a:t>
          </a:r>
          <a:r>
            <a:rPr lang="en-US" sz="2400" b="0">
              <a:solidFill>
                <a:schemeClr val="tx1"/>
              </a:solidFill>
              <a:latin typeface="Lucida Bright" panose="02040602050505020304" pitchFamily="18" charset="0"/>
            </a:rPr>
            <a:t> </a:t>
          </a:r>
        </a:p>
      </xdr:txBody>
    </xdr:sp>
    <xdr:clientData/>
  </xdr:twoCellAnchor>
  <xdr:twoCellAnchor>
    <xdr:from>
      <xdr:col>7</xdr:col>
      <xdr:colOff>228598</xdr:colOff>
      <xdr:row>26</xdr:row>
      <xdr:rowOff>104773</xdr:rowOff>
    </xdr:from>
    <xdr:to>
      <xdr:col>7</xdr:col>
      <xdr:colOff>438149</xdr:colOff>
      <xdr:row>35</xdr:row>
      <xdr:rowOff>38099</xdr:rowOff>
    </xdr:to>
    <xdr:sp macro="" textlink="">
      <xdr:nvSpPr>
        <xdr:cNvPr id="7" name="Left Brace 6">
          <a:extLst>
            <a:ext uri="{FF2B5EF4-FFF2-40B4-BE49-F238E27FC236}">
              <a16:creationId xmlns:a16="http://schemas.microsoft.com/office/drawing/2014/main" id="{D371A59C-2564-4F84-9D00-BB812B3553F8}"/>
            </a:ext>
          </a:extLst>
        </xdr:cNvPr>
        <xdr:cNvSpPr/>
      </xdr:nvSpPr>
      <xdr:spPr>
        <a:xfrm rot="10800000">
          <a:off x="5052058" y="5240653"/>
          <a:ext cx="209551" cy="1769746"/>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676275</xdr:colOff>
      <xdr:row>27</xdr:row>
      <xdr:rowOff>438150</xdr:rowOff>
    </xdr:from>
    <xdr:to>
      <xdr:col>10</xdr:col>
      <xdr:colOff>63500</xdr:colOff>
      <xdr:row>33</xdr:row>
      <xdr:rowOff>68792</xdr:rowOff>
    </xdr:to>
    <xdr:sp macro="" textlink="">
      <xdr:nvSpPr>
        <xdr:cNvPr id="8" name="TextBox 7">
          <a:extLst>
            <a:ext uri="{FF2B5EF4-FFF2-40B4-BE49-F238E27FC236}">
              <a16:creationId xmlns:a16="http://schemas.microsoft.com/office/drawing/2014/main" id="{E94AA389-CA12-4F7B-926B-0AEBF05D5E14}"/>
            </a:ext>
          </a:extLst>
        </xdr:cNvPr>
        <xdr:cNvSpPr txBox="1"/>
      </xdr:nvSpPr>
      <xdr:spPr>
        <a:xfrm>
          <a:off x="5499735" y="5680710"/>
          <a:ext cx="1322705" cy="99462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2</xdr:col>
      <xdr:colOff>571503</xdr:colOff>
      <xdr:row>44</xdr:row>
      <xdr:rowOff>123825</xdr:rowOff>
    </xdr:from>
    <xdr:to>
      <xdr:col>4</xdr:col>
      <xdr:colOff>47626</xdr:colOff>
      <xdr:row>46</xdr:row>
      <xdr:rowOff>33335</xdr:rowOff>
    </xdr:to>
    <xdr:sp macro="" textlink="">
      <xdr:nvSpPr>
        <xdr:cNvPr id="9" name="Left Brace 8">
          <a:extLst>
            <a:ext uri="{FF2B5EF4-FFF2-40B4-BE49-F238E27FC236}">
              <a16:creationId xmlns:a16="http://schemas.microsoft.com/office/drawing/2014/main" id="{49641662-3631-4649-AC98-3F031010A7FD}"/>
            </a:ext>
          </a:extLst>
        </xdr:cNvPr>
        <xdr:cNvSpPr/>
      </xdr:nvSpPr>
      <xdr:spPr>
        <a:xfrm rot="16200000">
          <a:off x="2038830" y="8493918"/>
          <a:ext cx="275270" cy="7715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200025</xdr:colOff>
      <xdr:row>46</xdr:row>
      <xdr:rowOff>104775</xdr:rowOff>
    </xdr:from>
    <xdr:to>
      <xdr:col>5</xdr:col>
      <xdr:colOff>723900</xdr:colOff>
      <xdr:row>48</xdr:row>
      <xdr:rowOff>180975</xdr:rowOff>
    </xdr:to>
    <xdr:sp macro="" textlink="">
      <xdr:nvSpPr>
        <xdr:cNvPr id="10" name="TextBox 9">
          <a:extLst>
            <a:ext uri="{FF2B5EF4-FFF2-40B4-BE49-F238E27FC236}">
              <a16:creationId xmlns:a16="http://schemas.microsoft.com/office/drawing/2014/main" id="{A510BDFD-BAFF-467C-9D0F-FC0E77F9D000}"/>
            </a:ext>
          </a:extLst>
        </xdr:cNvPr>
        <xdr:cNvSpPr txBox="1"/>
      </xdr:nvSpPr>
      <xdr:spPr>
        <a:xfrm>
          <a:off x="809625" y="9088755"/>
          <a:ext cx="3183255" cy="44196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7</xdr:col>
      <xdr:colOff>0</xdr:colOff>
      <xdr:row>39</xdr:row>
      <xdr:rowOff>0</xdr:rowOff>
    </xdr:from>
    <xdr:to>
      <xdr:col>11</xdr:col>
      <xdr:colOff>43392</xdr:colOff>
      <xdr:row>43</xdr:row>
      <xdr:rowOff>133348</xdr:rowOff>
    </xdr:to>
    <xdr:sp macro="" textlink="">
      <xdr:nvSpPr>
        <xdr:cNvPr id="11" name="TextBox 10">
          <a:extLst>
            <a:ext uri="{FF2B5EF4-FFF2-40B4-BE49-F238E27FC236}">
              <a16:creationId xmlns:a16="http://schemas.microsoft.com/office/drawing/2014/main" id="{8F671C8E-C387-40F2-B59D-AEE7F922B22A}"/>
            </a:ext>
          </a:extLst>
        </xdr:cNvPr>
        <xdr:cNvSpPr txBox="1"/>
      </xdr:nvSpPr>
      <xdr:spPr>
        <a:xfrm>
          <a:off x="4823460" y="7703820"/>
          <a:ext cx="2588472" cy="8648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493395</xdr:colOff>
      <xdr:row>0</xdr:row>
      <xdr:rowOff>80009</xdr:rowOff>
    </xdr:from>
    <xdr:to>
      <xdr:col>2</xdr:col>
      <xdr:colOff>321945</xdr:colOff>
      <xdr:row>3</xdr:row>
      <xdr:rowOff>146684</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B8BA95A8-7522-43F9-86E2-6AB081EF7343}"/>
            </a:ext>
          </a:extLst>
        </xdr:cNvPr>
        <xdr:cNvSpPr/>
      </xdr:nvSpPr>
      <xdr:spPr>
        <a:xfrm>
          <a:off x="493395" y="80009"/>
          <a:ext cx="1047750" cy="615315"/>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rgbClr val="FFFF00"/>
              </a:solidFill>
            </a:rPr>
            <a:t>Back</a:t>
          </a:r>
        </a:p>
      </xdr:txBody>
    </xdr:sp>
    <xdr:clientData/>
  </xdr:twoCellAnchor>
  <xdr:twoCellAnchor>
    <xdr:from>
      <xdr:col>2</xdr:col>
      <xdr:colOff>573405</xdr:colOff>
      <xdr:row>0</xdr:row>
      <xdr:rowOff>129541</xdr:rowOff>
    </xdr:from>
    <xdr:to>
      <xdr:col>5</xdr:col>
      <xdr:colOff>739140</xdr:colOff>
      <xdr:row>4</xdr:row>
      <xdr:rowOff>160021</xdr:rowOff>
    </xdr:to>
    <xdr:sp macro="" textlink="">
      <xdr:nvSpPr>
        <xdr:cNvPr id="3" name="Rounded Rectangle 11">
          <a:extLst>
            <a:ext uri="{FF2B5EF4-FFF2-40B4-BE49-F238E27FC236}">
              <a16:creationId xmlns:a16="http://schemas.microsoft.com/office/drawing/2014/main" id="{85919ED8-C8F2-4BAA-916A-1AC03B09E619}"/>
            </a:ext>
          </a:extLst>
        </xdr:cNvPr>
        <xdr:cNvSpPr/>
      </xdr:nvSpPr>
      <xdr:spPr>
        <a:xfrm>
          <a:off x="1792605" y="129541"/>
          <a:ext cx="3998595" cy="76200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2. Relaxed</a:t>
          </a:r>
          <a:r>
            <a:rPr lang="en-US" sz="2400" b="0" baseline="0">
              <a:solidFill>
                <a:schemeClr val="tx1"/>
              </a:solidFill>
              <a:latin typeface="Lucida Bright" panose="02040602050505020304" pitchFamily="18" charset="0"/>
            </a:rPr>
            <a:t> Minimization</a:t>
          </a:r>
          <a:endParaRPr lang="en-US" sz="2400" b="0">
            <a:solidFill>
              <a:schemeClr val="tx1"/>
            </a:solidFill>
            <a:latin typeface="Lucida Bright" panose="02040602050505020304" pitchFamily="18" charset="0"/>
          </a:endParaRPr>
        </a:p>
      </xdr:txBody>
    </xdr:sp>
    <xdr:clientData/>
  </xdr:twoCellAnchor>
  <xdr:twoCellAnchor>
    <xdr:from>
      <xdr:col>8</xdr:col>
      <xdr:colOff>22860</xdr:colOff>
      <xdr:row>0</xdr:row>
      <xdr:rowOff>152399</xdr:rowOff>
    </xdr:from>
    <xdr:to>
      <xdr:col>15</xdr:col>
      <xdr:colOff>411480</xdr:colOff>
      <xdr:row>15</xdr:row>
      <xdr:rowOff>7620</xdr:rowOff>
    </xdr:to>
    <xdr:sp macro="" textlink="">
      <xdr:nvSpPr>
        <xdr:cNvPr id="4" name="TextBox 3">
          <a:extLst>
            <a:ext uri="{FF2B5EF4-FFF2-40B4-BE49-F238E27FC236}">
              <a16:creationId xmlns:a16="http://schemas.microsoft.com/office/drawing/2014/main" id="{CE4ABF7D-F409-47C4-8A0E-F526BBBB35CE}"/>
            </a:ext>
          </a:extLst>
        </xdr:cNvPr>
        <xdr:cNvSpPr txBox="1"/>
      </xdr:nvSpPr>
      <xdr:spPr>
        <a:xfrm>
          <a:off x="7772400" y="152399"/>
          <a:ext cx="4655820" cy="27889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BFarms, located in Lexington, Kentucky, has been experimenting with a special diet for its racehorses. The feed components</a:t>
          </a:r>
          <a:r>
            <a:rPr lang="en-US" sz="1800" baseline="0">
              <a:solidFill>
                <a:schemeClr val="dk1"/>
              </a:solidFill>
              <a:latin typeface="Lucida Bright" panose="02040602050505020304" pitchFamily="18" charset="0"/>
              <a:ea typeface="+mn-ea"/>
              <a:cs typeface="+mn-cs"/>
            </a:rPr>
            <a:t> available for the diet are a standard horse feed product, a vitamin enriched oat product, and a new vitamin and mineral feed additive. The nutritional values in units per pound and the costs for the three feed components are summarized to the left.</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7</xdr:col>
      <xdr:colOff>594360</xdr:colOff>
      <xdr:row>15</xdr:row>
      <xdr:rowOff>177164</xdr:rowOff>
    </xdr:from>
    <xdr:to>
      <xdr:col>15</xdr:col>
      <xdr:colOff>381000</xdr:colOff>
      <xdr:row>42</xdr:row>
      <xdr:rowOff>7619</xdr:rowOff>
    </xdr:to>
    <xdr:sp macro="" textlink="">
      <xdr:nvSpPr>
        <xdr:cNvPr id="5" name="TextBox 4">
          <a:extLst>
            <a:ext uri="{FF2B5EF4-FFF2-40B4-BE49-F238E27FC236}">
              <a16:creationId xmlns:a16="http://schemas.microsoft.com/office/drawing/2014/main" id="{EDA16112-691D-441B-B424-AADD6947F8BB}"/>
            </a:ext>
          </a:extLst>
        </xdr:cNvPr>
        <xdr:cNvSpPr txBox="1"/>
      </xdr:nvSpPr>
      <xdr:spPr>
        <a:xfrm>
          <a:off x="7734300" y="3110864"/>
          <a:ext cx="4663440" cy="48901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latin typeface="Lucida Bright" panose="02040602050505020304" pitchFamily="18" charset="0"/>
            </a:rPr>
            <a:t>For</a:t>
          </a:r>
          <a:r>
            <a:rPr lang="en-US" sz="1800" baseline="0">
              <a:latin typeface="Lucida Bright" panose="02040602050505020304" pitchFamily="18" charset="0"/>
            </a:rPr>
            <a:t> example, each pound of the standard feed component contains 0.8 units of ingredient A, one unit of ingredient B, and 0.1 unit of ingredient C. The minimum daily diet requirements for each horse are three units of ingredient A, six units of ingredient B, and four units of ingredient C. </a:t>
          </a:r>
        </a:p>
        <a:p>
          <a:endParaRPr lang="en-US" sz="1800" baseline="0">
            <a:latin typeface="Lucida Bright" panose="02040602050505020304" pitchFamily="18" charset="0"/>
          </a:endParaRPr>
        </a:p>
        <a:p>
          <a:r>
            <a:rPr lang="en-US" sz="1800" baseline="0">
              <a:latin typeface="Lucida Bright" panose="02040602050505020304" pitchFamily="18" charset="0"/>
            </a:rPr>
            <a:t>In addition, to control the weight of the horses, the total daily feed for a horse should not exceed six pounds. </a:t>
          </a:r>
        </a:p>
        <a:p>
          <a:endParaRPr lang="en-US" sz="1800" baseline="0">
            <a:latin typeface="Lucida Bright" panose="02040602050505020304" pitchFamily="18" charset="0"/>
          </a:endParaRPr>
        </a:p>
        <a:p>
          <a:r>
            <a:rPr lang="en-US" sz="1800" baseline="0">
              <a:latin typeface="Lucida Bright" panose="02040602050505020304" pitchFamily="18" charset="0"/>
            </a:rPr>
            <a:t>BFarms wants to  determine the minimum-cost mix that will satisfy the daily diet requirements.</a:t>
          </a:r>
          <a:endParaRPr lang="en-US" sz="1800">
            <a:latin typeface="Lucida Bright" panose="02040602050505020304" pitchFamily="18" charset="0"/>
          </a:endParaRPr>
        </a:p>
      </xdr:txBody>
    </xdr:sp>
    <xdr:clientData/>
  </xdr:twoCellAnchor>
  <xdr:twoCellAnchor>
    <xdr:from>
      <xdr:col>4</xdr:col>
      <xdr:colOff>371475</xdr:colOff>
      <xdr:row>23</xdr:row>
      <xdr:rowOff>171450</xdr:rowOff>
    </xdr:from>
    <xdr:to>
      <xdr:col>4</xdr:col>
      <xdr:colOff>666750</xdr:colOff>
      <xdr:row>27</xdr:row>
      <xdr:rowOff>19050</xdr:rowOff>
    </xdr:to>
    <xdr:sp macro="" textlink="">
      <xdr:nvSpPr>
        <xdr:cNvPr id="6" name="Right Brace 5">
          <a:extLst>
            <a:ext uri="{FF2B5EF4-FFF2-40B4-BE49-F238E27FC236}">
              <a16:creationId xmlns:a16="http://schemas.microsoft.com/office/drawing/2014/main" id="{24C93594-A465-4AAC-AC9E-8F245E54F4FD}"/>
            </a:ext>
          </a:extLst>
        </xdr:cNvPr>
        <xdr:cNvSpPr/>
      </xdr:nvSpPr>
      <xdr:spPr>
        <a:xfrm>
          <a:off x="4402455" y="4568190"/>
          <a:ext cx="295275" cy="6934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762000</xdr:colOff>
      <xdr:row>24</xdr:row>
      <xdr:rowOff>95250</xdr:rowOff>
    </xdr:from>
    <xdr:to>
      <xdr:col>7</xdr:col>
      <xdr:colOff>28575</xdr:colOff>
      <xdr:row>26</xdr:row>
      <xdr:rowOff>95250</xdr:rowOff>
    </xdr:to>
    <xdr:sp macro="" textlink="">
      <xdr:nvSpPr>
        <xdr:cNvPr id="7" name="TextBox 6">
          <a:extLst>
            <a:ext uri="{FF2B5EF4-FFF2-40B4-BE49-F238E27FC236}">
              <a16:creationId xmlns:a16="http://schemas.microsoft.com/office/drawing/2014/main" id="{41CA6048-00DA-4528-BDBB-B0D64FD0B1A7}"/>
            </a:ext>
          </a:extLst>
        </xdr:cNvPr>
        <xdr:cNvSpPr txBox="1"/>
      </xdr:nvSpPr>
      <xdr:spPr>
        <a:xfrm>
          <a:off x="4792980" y="4674870"/>
          <a:ext cx="2375535" cy="48006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3</xdr:col>
      <xdr:colOff>19050</xdr:colOff>
      <xdr:row>34</xdr:row>
      <xdr:rowOff>152402</xdr:rowOff>
    </xdr:from>
    <xdr:to>
      <xdr:col>3</xdr:col>
      <xdr:colOff>952500</xdr:colOff>
      <xdr:row>35</xdr:row>
      <xdr:rowOff>180977</xdr:rowOff>
    </xdr:to>
    <xdr:sp macro="" textlink="">
      <xdr:nvSpPr>
        <xdr:cNvPr id="8" name="Right Brace 7">
          <a:extLst>
            <a:ext uri="{FF2B5EF4-FFF2-40B4-BE49-F238E27FC236}">
              <a16:creationId xmlns:a16="http://schemas.microsoft.com/office/drawing/2014/main" id="{4A57F229-2D0C-45DB-96C3-BDBEBFAA8631}"/>
            </a:ext>
          </a:extLst>
        </xdr:cNvPr>
        <xdr:cNvSpPr/>
      </xdr:nvSpPr>
      <xdr:spPr>
        <a:xfrm rot="5400000">
          <a:off x="3412807" y="6321745"/>
          <a:ext cx="21145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1057275</xdr:colOff>
      <xdr:row>36</xdr:row>
      <xdr:rowOff>104775</xdr:rowOff>
    </xdr:from>
    <xdr:to>
      <xdr:col>4</xdr:col>
      <xdr:colOff>609600</xdr:colOff>
      <xdr:row>39</xdr:row>
      <xdr:rowOff>19050</xdr:rowOff>
    </xdr:to>
    <xdr:sp macro="" textlink="">
      <xdr:nvSpPr>
        <xdr:cNvPr id="9" name="TextBox 8">
          <a:extLst>
            <a:ext uri="{FF2B5EF4-FFF2-40B4-BE49-F238E27FC236}">
              <a16:creationId xmlns:a16="http://schemas.microsoft.com/office/drawing/2014/main" id="{6E8130E8-1FF9-4278-942A-C94E70D30AF4}"/>
            </a:ext>
          </a:extLst>
        </xdr:cNvPr>
        <xdr:cNvSpPr txBox="1"/>
      </xdr:nvSpPr>
      <xdr:spPr>
        <a:xfrm>
          <a:off x="2276475" y="7000875"/>
          <a:ext cx="2364105" cy="46291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6</xdr:col>
      <xdr:colOff>91440</xdr:colOff>
      <xdr:row>1</xdr:row>
      <xdr:rowOff>99060</xdr:rowOff>
    </xdr:from>
    <xdr:to>
      <xdr:col>7</xdr:col>
      <xdr:colOff>90654</xdr:colOff>
      <xdr:row>4</xdr:row>
      <xdr:rowOff>60537</xdr:rowOff>
    </xdr:to>
    <xdr:sp macro="" textlink="">
      <xdr:nvSpPr>
        <xdr:cNvPr id="11" name="Rounded Rectangle 1">
          <a:hlinkClick xmlns:r="http://schemas.openxmlformats.org/officeDocument/2006/relationships" r:id="rId2"/>
          <a:extLst>
            <a:ext uri="{FF2B5EF4-FFF2-40B4-BE49-F238E27FC236}">
              <a16:creationId xmlns:a16="http://schemas.microsoft.com/office/drawing/2014/main" id="{4D7C646F-49A1-47A3-97FE-66F5A85EF04A}"/>
            </a:ext>
          </a:extLst>
        </xdr:cNvPr>
        <xdr:cNvSpPr/>
      </xdr:nvSpPr>
      <xdr:spPr>
        <a:xfrm>
          <a:off x="6111240" y="281940"/>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0</xdr:row>
      <xdr:rowOff>87629</xdr:rowOff>
    </xdr:from>
    <xdr:to>
      <xdr:col>1</xdr:col>
      <xdr:colOff>1114425</xdr:colOff>
      <xdr:row>3</xdr:row>
      <xdr:rowOff>154304</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285875" y="87629"/>
          <a:ext cx="1047750" cy="615315"/>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rgbClr val="FFFF00"/>
              </a:solidFill>
            </a:rPr>
            <a:t>Back</a:t>
          </a:r>
        </a:p>
      </xdr:txBody>
    </xdr:sp>
    <xdr:clientData/>
  </xdr:twoCellAnchor>
  <xdr:twoCellAnchor>
    <xdr:from>
      <xdr:col>1</xdr:col>
      <xdr:colOff>1533525</xdr:colOff>
      <xdr:row>0</xdr:row>
      <xdr:rowOff>152401</xdr:rowOff>
    </xdr:from>
    <xdr:to>
      <xdr:col>6</xdr:col>
      <xdr:colOff>510540</xdr:colOff>
      <xdr:row>4</xdr:row>
      <xdr:rowOff>76200</xdr:rowOff>
    </xdr:to>
    <xdr:sp macro="" textlink="">
      <xdr:nvSpPr>
        <xdr:cNvPr id="12" name="Rounded Rectangle 11">
          <a:extLst>
            <a:ext uri="{FF2B5EF4-FFF2-40B4-BE49-F238E27FC236}">
              <a16:creationId xmlns:a16="http://schemas.microsoft.com/office/drawing/2014/main" id="{00000000-0008-0000-0700-00000C000000}"/>
            </a:ext>
          </a:extLst>
        </xdr:cNvPr>
        <xdr:cNvSpPr/>
      </xdr:nvSpPr>
      <xdr:spPr>
        <a:xfrm>
          <a:off x="2143125" y="152401"/>
          <a:ext cx="4897755" cy="655319"/>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2. Check Relaxed</a:t>
          </a:r>
          <a:r>
            <a:rPr lang="en-US" sz="2400" b="0" baseline="0">
              <a:solidFill>
                <a:schemeClr val="tx1"/>
              </a:solidFill>
              <a:latin typeface="Lucida Bright" panose="02040602050505020304" pitchFamily="18" charset="0"/>
            </a:rPr>
            <a:t> Minimization</a:t>
          </a:r>
          <a:endParaRPr lang="en-US" sz="2400" b="0">
            <a:solidFill>
              <a:schemeClr val="tx1"/>
            </a:solidFill>
            <a:latin typeface="Lucida Bright" panose="02040602050505020304" pitchFamily="18" charset="0"/>
          </a:endParaRPr>
        </a:p>
      </xdr:txBody>
    </xdr:sp>
    <xdr:clientData/>
  </xdr:twoCellAnchor>
  <xdr:twoCellAnchor>
    <xdr:from>
      <xdr:col>8</xdr:col>
      <xdr:colOff>144780</xdr:colOff>
      <xdr:row>1</xdr:row>
      <xdr:rowOff>7619</xdr:rowOff>
    </xdr:from>
    <xdr:to>
      <xdr:col>15</xdr:col>
      <xdr:colOff>533400</xdr:colOff>
      <xdr:row>15</xdr:row>
      <xdr:rowOff>45720</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8503920" y="190499"/>
          <a:ext cx="4655820" cy="27889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BFarms, located in Lexington, Kentucky, has been experimenting with a special diet for its racehorses. The feed components</a:t>
          </a:r>
          <a:r>
            <a:rPr lang="en-US" sz="1800" baseline="0">
              <a:solidFill>
                <a:schemeClr val="dk1"/>
              </a:solidFill>
              <a:latin typeface="Lucida Bright" panose="02040602050505020304" pitchFamily="18" charset="0"/>
              <a:ea typeface="+mn-ea"/>
              <a:cs typeface="+mn-cs"/>
            </a:rPr>
            <a:t> available for the diet are a standard horse feed product, a vitamin enriched oat product, and a new vitamin and mineral feed additive. The nutritional values in units per pound and the costs for the three feed components are summarized to the left.</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8</xdr:col>
      <xdr:colOff>182880</xdr:colOff>
      <xdr:row>15</xdr:row>
      <xdr:rowOff>169544</xdr:rowOff>
    </xdr:from>
    <xdr:to>
      <xdr:col>15</xdr:col>
      <xdr:colOff>579120</xdr:colOff>
      <xdr:row>41</xdr:row>
      <xdr:rowOff>182879</xdr:rowOff>
    </xdr:to>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8542020" y="3103244"/>
          <a:ext cx="4663440" cy="48901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latin typeface="Lucida Bright" panose="02040602050505020304" pitchFamily="18" charset="0"/>
            </a:rPr>
            <a:t>For</a:t>
          </a:r>
          <a:r>
            <a:rPr lang="en-US" sz="1800" baseline="0">
              <a:latin typeface="Lucida Bright" panose="02040602050505020304" pitchFamily="18" charset="0"/>
            </a:rPr>
            <a:t> example, each pound of the standard feed component contains 0.8 units of ingredient A, one unit of ingredient B, and 0.1 unit of ingredient C. The minimum daily diet requirements for each horse are three units of ingredient A, six units of ingredient B, and four units of ingredient C. </a:t>
          </a:r>
        </a:p>
        <a:p>
          <a:endParaRPr lang="en-US" sz="1800" baseline="0">
            <a:latin typeface="Lucida Bright" panose="02040602050505020304" pitchFamily="18" charset="0"/>
          </a:endParaRPr>
        </a:p>
        <a:p>
          <a:r>
            <a:rPr lang="en-US" sz="1800" baseline="0">
              <a:latin typeface="Lucida Bright" panose="02040602050505020304" pitchFamily="18" charset="0"/>
            </a:rPr>
            <a:t>In addition, to control the weight of the horses, the total daily feed for a horse should not exceed six pounds. </a:t>
          </a:r>
        </a:p>
        <a:p>
          <a:endParaRPr lang="en-US" sz="1800" baseline="0">
            <a:latin typeface="Lucida Bright" panose="02040602050505020304" pitchFamily="18" charset="0"/>
          </a:endParaRPr>
        </a:p>
        <a:p>
          <a:r>
            <a:rPr lang="en-US" sz="1800" baseline="0">
              <a:latin typeface="Lucida Bright" panose="02040602050505020304" pitchFamily="18" charset="0"/>
            </a:rPr>
            <a:t>BFarms wants to  determine the minimum-cost mix that will satisfy the daily diet requirements.</a:t>
          </a:r>
          <a:endParaRPr lang="en-US" sz="1800">
            <a:latin typeface="Lucida Bright" panose="02040602050505020304" pitchFamily="18" charset="0"/>
          </a:endParaRPr>
        </a:p>
      </xdr:txBody>
    </xdr:sp>
    <xdr:clientData/>
  </xdr:twoCellAnchor>
  <xdr:twoCellAnchor>
    <xdr:from>
      <xdr:col>3</xdr:col>
      <xdr:colOff>371475</xdr:colOff>
      <xdr:row>23</xdr:row>
      <xdr:rowOff>171450</xdr:rowOff>
    </xdr:from>
    <xdr:to>
      <xdr:col>3</xdr:col>
      <xdr:colOff>666750</xdr:colOff>
      <xdr:row>27</xdr:row>
      <xdr:rowOff>19050</xdr:rowOff>
    </xdr:to>
    <xdr:sp macro="" textlink="">
      <xdr:nvSpPr>
        <xdr:cNvPr id="14" name="Right Brace 13">
          <a:extLst>
            <a:ext uri="{FF2B5EF4-FFF2-40B4-BE49-F238E27FC236}">
              <a16:creationId xmlns:a16="http://schemas.microsoft.com/office/drawing/2014/main" id="{00000000-0008-0000-0700-00000E000000}"/>
            </a:ext>
          </a:extLst>
        </xdr:cNvPr>
        <xdr:cNvSpPr/>
      </xdr:nvSpPr>
      <xdr:spPr>
        <a:xfrm>
          <a:off x="4324350" y="4743450"/>
          <a:ext cx="295275" cy="714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762000</xdr:colOff>
      <xdr:row>24</xdr:row>
      <xdr:rowOff>95250</xdr:rowOff>
    </xdr:from>
    <xdr:to>
      <xdr:col>6</xdr:col>
      <xdr:colOff>28575</xdr:colOff>
      <xdr:row>26</xdr:row>
      <xdr:rowOff>95250</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4714875" y="4857750"/>
          <a:ext cx="228600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2</xdr:col>
      <xdr:colOff>19050</xdr:colOff>
      <xdr:row>34</xdr:row>
      <xdr:rowOff>152402</xdr:rowOff>
    </xdr:from>
    <xdr:to>
      <xdr:col>2</xdr:col>
      <xdr:colOff>952500</xdr:colOff>
      <xdr:row>35</xdr:row>
      <xdr:rowOff>180977</xdr:rowOff>
    </xdr:to>
    <xdr:sp macro="" textlink="">
      <xdr:nvSpPr>
        <xdr:cNvPr id="16" name="Right Brace 15">
          <a:extLst>
            <a:ext uri="{FF2B5EF4-FFF2-40B4-BE49-F238E27FC236}">
              <a16:creationId xmlns:a16="http://schemas.microsoft.com/office/drawing/2014/main" id="{00000000-0008-0000-0700-000010000000}"/>
            </a:ext>
          </a:extLst>
        </xdr:cNvPr>
        <xdr:cNvSpPr/>
      </xdr:nvSpPr>
      <xdr:spPr>
        <a:xfrm rot="5400000">
          <a:off x="3357562" y="6567490"/>
          <a:ext cx="21907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1057275</xdr:colOff>
      <xdr:row>36</xdr:row>
      <xdr:rowOff>104775</xdr:rowOff>
    </xdr:from>
    <xdr:to>
      <xdr:col>3</xdr:col>
      <xdr:colOff>609600</xdr:colOff>
      <xdr:row>39</xdr:row>
      <xdr:rowOff>19050</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2276475" y="7258050"/>
          <a:ext cx="228600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302683</xdr:colOff>
      <xdr:row>0</xdr:row>
      <xdr:rowOff>194734</xdr:rowOff>
    </xdr:from>
    <xdr:to>
      <xdr:col>1</xdr:col>
      <xdr:colOff>1772557</xdr:colOff>
      <xdr:row>3</xdr:row>
      <xdr:rowOff>19051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5801B93-E978-4216-A680-2409D8726BD0}"/>
            </a:ext>
          </a:extLst>
        </xdr:cNvPr>
        <xdr:cNvSpPr/>
      </xdr:nvSpPr>
      <xdr:spPr>
        <a:xfrm>
          <a:off x="302683" y="194734"/>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5</xdr:col>
      <xdr:colOff>275166</xdr:colOff>
      <xdr:row>5</xdr:row>
      <xdr:rowOff>232832</xdr:rowOff>
    </xdr:from>
    <xdr:to>
      <xdr:col>5</xdr:col>
      <xdr:colOff>539749</xdr:colOff>
      <xdr:row>11</xdr:row>
      <xdr:rowOff>31749</xdr:rowOff>
    </xdr:to>
    <xdr:sp macro="" textlink="">
      <xdr:nvSpPr>
        <xdr:cNvPr id="3" name="Right Brace 2">
          <a:extLst>
            <a:ext uri="{FF2B5EF4-FFF2-40B4-BE49-F238E27FC236}">
              <a16:creationId xmlns:a16="http://schemas.microsoft.com/office/drawing/2014/main" id="{84758554-E753-416B-8C18-C949CC0F01EB}"/>
            </a:ext>
          </a:extLst>
        </xdr:cNvPr>
        <xdr:cNvSpPr/>
      </xdr:nvSpPr>
      <xdr:spPr>
        <a:xfrm>
          <a:off x="6409266" y="1368212"/>
          <a:ext cx="264583" cy="117813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243416</xdr:colOff>
      <xdr:row>12</xdr:row>
      <xdr:rowOff>42335</xdr:rowOff>
    </xdr:from>
    <xdr:to>
      <xdr:col>5</xdr:col>
      <xdr:colOff>582083</xdr:colOff>
      <xdr:row>19</xdr:row>
      <xdr:rowOff>25402</xdr:rowOff>
    </xdr:to>
    <xdr:sp macro="" textlink="">
      <xdr:nvSpPr>
        <xdr:cNvPr id="4" name="Right Brace 3">
          <a:extLst>
            <a:ext uri="{FF2B5EF4-FFF2-40B4-BE49-F238E27FC236}">
              <a16:creationId xmlns:a16="http://schemas.microsoft.com/office/drawing/2014/main" id="{CE79B3FA-E0FB-4FF3-BCE7-8ADC56CF1840}"/>
            </a:ext>
          </a:extLst>
        </xdr:cNvPr>
        <xdr:cNvSpPr/>
      </xdr:nvSpPr>
      <xdr:spPr>
        <a:xfrm>
          <a:off x="6377516" y="2785535"/>
          <a:ext cx="338667" cy="16975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433917</xdr:colOff>
      <xdr:row>13</xdr:row>
      <xdr:rowOff>211666</xdr:rowOff>
    </xdr:from>
    <xdr:to>
      <xdr:col>5</xdr:col>
      <xdr:colOff>179916</xdr:colOff>
      <xdr:row>15</xdr:row>
      <xdr:rowOff>42333</xdr:rowOff>
    </xdr:to>
    <xdr:sp macro="" textlink="">
      <xdr:nvSpPr>
        <xdr:cNvPr id="5" name="TextBox 4">
          <a:extLst>
            <a:ext uri="{FF2B5EF4-FFF2-40B4-BE49-F238E27FC236}">
              <a16:creationId xmlns:a16="http://schemas.microsoft.com/office/drawing/2014/main" id="{4DC8674C-13BE-4AC0-9656-0AB9739076AE}"/>
            </a:ext>
          </a:extLst>
        </xdr:cNvPr>
        <xdr:cNvSpPr txBox="1"/>
      </xdr:nvSpPr>
      <xdr:spPr>
        <a:xfrm>
          <a:off x="4304877" y="3297766"/>
          <a:ext cx="2009139" cy="2878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 by Solver</a:t>
          </a:r>
          <a:r>
            <a:rPr lang="en-US" sz="1400" baseline="0">
              <a:latin typeface="Lucida Bright" panose="02040602050505020304" pitchFamily="18" charset="0"/>
            </a:rPr>
            <a:t> </a:t>
          </a:r>
          <a:endParaRPr lang="en-US" sz="1400">
            <a:latin typeface="Lucida Bright" panose="02040602050505020304" pitchFamily="18" charset="0"/>
          </a:endParaRPr>
        </a:p>
      </xdr:txBody>
    </xdr:sp>
    <xdr:clientData/>
  </xdr:twoCellAnchor>
  <xdr:twoCellAnchor>
    <xdr:from>
      <xdr:col>6</xdr:col>
      <xdr:colOff>268818</xdr:colOff>
      <xdr:row>14</xdr:row>
      <xdr:rowOff>141817</xdr:rowOff>
    </xdr:from>
    <xdr:to>
      <xdr:col>8</xdr:col>
      <xdr:colOff>342901</xdr:colOff>
      <xdr:row>16</xdr:row>
      <xdr:rowOff>152399</xdr:rowOff>
    </xdr:to>
    <xdr:sp macro="" textlink="">
      <xdr:nvSpPr>
        <xdr:cNvPr id="6" name="TextBox 5">
          <a:extLst>
            <a:ext uri="{FF2B5EF4-FFF2-40B4-BE49-F238E27FC236}">
              <a16:creationId xmlns:a16="http://schemas.microsoft.com/office/drawing/2014/main" id="{55DD535A-97FB-44F6-BCED-08DB3438F2C0}"/>
            </a:ext>
          </a:extLst>
        </xdr:cNvPr>
        <xdr:cNvSpPr txBox="1"/>
      </xdr:nvSpPr>
      <xdr:spPr>
        <a:xfrm>
          <a:off x="7027758" y="3456517"/>
          <a:ext cx="1323763" cy="46778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162983</xdr:colOff>
      <xdr:row>13</xdr:row>
      <xdr:rowOff>201083</xdr:rowOff>
    </xdr:from>
    <xdr:to>
      <xdr:col>3</xdr:col>
      <xdr:colOff>381001</xdr:colOff>
      <xdr:row>15</xdr:row>
      <xdr:rowOff>21168</xdr:rowOff>
    </xdr:to>
    <xdr:sp macro="" textlink="">
      <xdr:nvSpPr>
        <xdr:cNvPr id="7" name="Right Brace 6">
          <a:extLst>
            <a:ext uri="{FF2B5EF4-FFF2-40B4-BE49-F238E27FC236}">
              <a16:creationId xmlns:a16="http://schemas.microsoft.com/office/drawing/2014/main" id="{E00C4806-D951-4960-A834-6EE61955C391}"/>
            </a:ext>
          </a:extLst>
        </xdr:cNvPr>
        <xdr:cNvSpPr/>
      </xdr:nvSpPr>
      <xdr:spPr>
        <a:xfrm>
          <a:off x="4033943" y="3287183"/>
          <a:ext cx="218018" cy="277285"/>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31748</xdr:colOff>
      <xdr:row>19</xdr:row>
      <xdr:rowOff>84669</xdr:rowOff>
    </xdr:from>
    <xdr:to>
      <xdr:col>2</xdr:col>
      <xdr:colOff>1206499</xdr:colOff>
      <xdr:row>20</xdr:row>
      <xdr:rowOff>101602</xdr:rowOff>
    </xdr:to>
    <xdr:sp macro="" textlink="">
      <xdr:nvSpPr>
        <xdr:cNvPr id="8" name="Right Brace 7">
          <a:extLst>
            <a:ext uri="{FF2B5EF4-FFF2-40B4-BE49-F238E27FC236}">
              <a16:creationId xmlns:a16="http://schemas.microsoft.com/office/drawing/2014/main" id="{18555472-D30F-422C-8B23-2188442EAA44}"/>
            </a:ext>
          </a:extLst>
        </xdr:cNvPr>
        <xdr:cNvSpPr/>
      </xdr:nvSpPr>
      <xdr:spPr>
        <a:xfrm rot="5400000">
          <a:off x="3071917" y="4077760"/>
          <a:ext cx="245533"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306917</xdr:colOff>
      <xdr:row>7</xdr:row>
      <xdr:rowOff>137584</xdr:rowOff>
    </xdr:from>
    <xdr:to>
      <xdr:col>8</xdr:col>
      <xdr:colOff>381000</xdr:colOff>
      <xdr:row>9</xdr:row>
      <xdr:rowOff>148168</xdr:rowOff>
    </xdr:to>
    <xdr:sp macro="" textlink="">
      <xdr:nvSpPr>
        <xdr:cNvPr id="9" name="TextBox 8">
          <a:extLst>
            <a:ext uri="{FF2B5EF4-FFF2-40B4-BE49-F238E27FC236}">
              <a16:creationId xmlns:a16="http://schemas.microsoft.com/office/drawing/2014/main" id="{BCD5857D-5090-4B9F-BE22-28CE5211597B}"/>
            </a:ext>
          </a:extLst>
        </xdr:cNvPr>
        <xdr:cNvSpPr txBox="1"/>
      </xdr:nvSpPr>
      <xdr:spPr>
        <a:xfrm>
          <a:off x="7065857" y="1737784"/>
          <a:ext cx="1323763" cy="4677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2</xdr:col>
      <xdr:colOff>25400</xdr:colOff>
      <xdr:row>20</xdr:row>
      <xdr:rowOff>162983</xdr:rowOff>
    </xdr:from>
    <xdr:to>
      <xdr:col>2</xdr:col>
      <xdr:colOff>1168399</xdr:colOff>
      <xdr:row>23</xdr:row>
      <xdr:rowOff>99483</xdr:rowOff>
    </xdr:to>
    <xdr:sp macro="" textlink="">
      <xdr:nvSpPr>
        <xdr:cNvPr id="10" name="TextBox 9">
          <a:extLst>
            <a:ext uri="{FF2B5EF4-FFF2-40B4-BE49-F238E27FC236}">
              <a16:creationId xmlns:a16="http://schemas.microsoft.com/office/drawing/2014/main" id="{54D271C5-B25F-4772-A237-F4FD36E9BF4E}"/>
            </a:ext>
          </a:extLst>
        </xdr:cNvPr>
        <xdr:cNvSpPr txBox="1"/>
      </xdr:nvSpPr>
      <xdr:spPr>
        <a:xfrm>
          <a:off x="2600960" y="4849283"/>
          <a:ext cx="1142999" cy="6223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1</xdr:col>
      <xdr:colOff>2063749</xdr:colOff>
      <xdr:row>0</xdr:row>
      <xdr:rowOff>127000</xdr:rowOff>
    </xdr:from>
    <xdr:to>
      <xdr:col>6</xdr:col>
      <xdr:colOff>550333</xdr:colOff>
      <xdr:row>3</xdr:row>
      <xdr:rowOff>211667</xdr:rowOff>
    </xdr:to>
    <xdr:sp macro="" textlink="">
      <xdr:nvSpPr>
        <xdr:cNvPr id="11" name="Rounded Rectangle 11">
          <a:extLst>
            <a:ext uri="{FF2B5EF4-FFF2-40B4-BE49-F238E27FC236}">
              <a16:creationId xmlns:a16="http://schemas.microsoft.com/office/drawing/2014/main" id="{49234CD5-A5A0-4309-9151-76EE6A4D6F2A}"/>
            </a:ext>
          </a:extLst>
        </xdr:cNvPr>
        <xdr:cNvSpPr/>
      </xdr:nvSpPr>
      <xdr:spPr>
        <a:xfrm>
          <a:off x="2063749" y="127000"/>
          <a:ext cx="5245524"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4. What-if (Trial and Error)</a:t>
          </a:r>
        </a:p>
      </xdr:txBody>
    </xdr:sp>
    <xdr:clientData/>
  </xdr:twoCellAnchor>
  <xdr:twoCellAnchor>
    <xdr:from>
      <xdr:col>9</xdr:col>
      <xdr:colOff>364066</xdr:colOff>
      <xdr:row>4</xdr:row>
      <xdr:rowOff>74084</xdr:rowOff>
    </xdr:from>
    <xdr:to>
      <xdr:col>15</xdr:col>
      <xdr:colOff>590550</xdr:colOff>
      <xdr:row>13</xdr:row>
      <xdr:rowOff>190500</xdr:rowOff>
    </xdr:to>
    <xdr:sp macro="" textlink="">
      <xdr:nvSpPr>
        <xdr:cNvPr id="12" name="TextBox 11">
          <a:extLst>
            <a:ext uri="{FF2B5EF4-FFF2-40B4-BE49-F238E27FC236}">
              <a16:creationId xmlns:a16="http://schemas.microsoft.com/office/drawing/2014/main" id="{452D97BB-FF83-4206-9B4C-A408EC55A099}"/>
            </a:ext>
          </a:extLst>
        </xdr:cNvPr>
        <xdr:cNvSpPr txBox="1"/>
      </xdr:nvSpPr>
      <xdr:spPr>
        <a:xfrm>
          <a:off x="8997526" y="988484"/>
          <a:ext cx="3975524" cy="228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would be the total profit if the production mix is changed to:</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De-luxe bicycles: 20</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Professional bicycle: 10</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6</xdr:col>
      <xdr:colOff>31750</xdr:colOff>
      <xdr:row>18</xdr:row>
      <xdr:rowOff>222249</xdr:rowOff>
    </xdr:from>
    <xdr:to>
      <xdr:col>10</xdr:col>
      <xdr:colOff>143933</xdr:colOff>
      <xdr:row>22</xdr:row>
      <xdr:rowOff>143930</xdr:rowOff>
    </xdr:to>
    <xdr:sp macro="" textlink="">
      <xdr:nvSpPr>
        <xdr:cNvPr id="15" name="TextBox 14">
          <a:extLst>
            <a:ext uri="{FF2B5EF4-FFF2-40B4-BE49-F238E27FC236}">
              <a16:creationId xmlns:a16="http://schemas.microsoft.com/office/drawing/2014/main" id="{591C6647-B7DF-4473-99FE-BD736D94BA03}"/>
            </a:ext>
          </a:extLst>
        </xdr:cNvPr>
        <xdr:cNvSpPr txBox="1"/>
      </xdr:nvSpPr>
      <xdr:spPr>
        <a:xfrm>
          <a:off x="6790690" y="4451349"/>
          <a:ext cx="2611543" cy="83608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7</xdr:col>
      <xdr:colOff>262467</xdr:colOff>
      <xdr:row>1</xdr:row>
      <xdr:rowOff>0</xdr:rowOff>
    </xdr:from>
    <xdr:to>
      <xdr:col>9</xdr:col>
      <xdr:colOff>128754</xdr:colOff>
      <xdr:row>3</xdr:row>
      <xdr:rowOff>52917</xdr:rowOff>
    </xdr:to>
    <xdr:sp macro="" textlink="">
      <xdr:nvSpPr>
        <xdr:cNvPr id="17" name="Rounded Rectangle 1">
          <a:hlinkClick xmlns:r="http://schemas.openxmlformats.org/officeDocument/2006/relationships" r:id="rId2"/>
          <a:extLst>
            <a:ext uri="{FF2B5EF4-FFF2-40B4-BE49-F238E27FC236}">
              <a16:creationId xmlns:a16="http://schemas.microsoft.com/office/drawing/2014/main" id="{ACE31D05-9A71-418F-8178-FFE7C47E61A4}"/>
            </a:ext>
          </a:extLst>
        </xdr:cNvPr>
        <xdr:cNvSpPr/>
      </xdr:nvSpPr>
      <xdr:spPr>
        <a:xfrm>
          <a:off x="7645400" y="228600"/>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owColHeaders="0" workbookViewId="0"/>
  </sheetViews>
  <sheetFormatPr defaultColWidth="9.140625" defaultRowHeight="15" x14ac:dyDescent="0.25"/>
  <cols>
    <col min="1" max="16384" width="9.140625" style="1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2787-48D2-4B3D-89B4-11307C2D8639}">
  <dimension ref="C5:G36"/>
  <sheetViews>
    <sheetView zoomScale="80" zoomScaleNormal="80" workbookViewId="0">
      <selection activeCell="R15" sqref="R15"/>
    </sheetView>
  </sheetViews>
  <sheetFormatPr defaultRowHeight="15" x14ac:dyDescent="0.25"/>
  <cols>
    <col min="3" max="3" width="26.42578125" customWidth="1"/>
    <col min="4" max="4" width="14.5703125" customWidth="1"/>
    <col min="5" max="5" width="14.85546875" customWidth="1"/>
    <col min="6" max="6" width="14.140625" customWidth="1"/>
    <col min="7" max="7" width="16.28515625" customWidth="1"/>
  </cols>
  <sheetData>
    <row r="5" spans="3:7" x14ac:dyDescent="0.25">
      <c r="C5" s="18"/>
      <c r="D5" s="39"/>
      <c r="E5" s="39"/>
      <c r="F5" s="39"/>
    </row>
    <row r="6" spans="3:7" x14ac:dyDescent="0.25">
      <c r="C6" s="39"/>
      <c r="D6" s="39"/>
      <c r="E6" s="39"/>
      <c r="F6" s="39"/>
      <c r="G6" s="18"/>
    </row>
    <row r="7" spans="3:7" x14ac:dyDescent="0.25">
      <c r="C7" s="19"/>
      <c r="D7" s="19"/>
      <c r="E7" s="19"/>
      <c r="F7" s="19"/>
      <c r="G7" s="19"/>
    </row>
    <row r="8" spans="3:7" ht="15" customHeight="1" x14ac:dyDescent="0.25">
      <c r="C8" s="19"/>
      <c r="D8" s="162" t="s">
        <v>8</v>
      </c>
      <c r="E8" s="163"/>
      <c r="F8" s="164"/>
      <c r="G8" s="20"/>
    </row>
    <row r="9" spans="3:7" ht="30" x14ac:dyDescent="0.25">
      <c r="C9" s="21" t="s">
        <v>12</v>
      </c>
      <c r="D9" s="65" t="s">
        <v>9</v>
      </c>
      <c r="E9" s="65" t="s">
        <v>10</v>
      </c>
      <c r="F9" s="65" t="s">
        <v>11</v>
      </c>
      <c r="G9" s="23" t="s">
        <v>13</v>
      </c>
    </row>
    <row r="10" spans="3:7" x14ac:dyDescent="0.25">
      <c r="C10" s="66" t="s">
        <v>14</v>
      </c>
      <c r="D10" s="22">
        <v>0.8</v>
      </c>
      <c r="E10" s="22">
        <v>0.2</v>
      </c>
      <c r="F10" s="22">
        <v>0</v>
      </c>
      <c r="G10" s="42">
        <v>3</v>
      </c>
    </row>
    <row r="11" spans="3:7" x14ac:dyDescent="0.25">
      <c r="C11" s="66" t="s">
        <v>24</v>
      </c>
      <c r="D11" s="22">
        <v>1</v>
      </c>
      <c r="E11" s="22">
        <v>1.5</v>
      </c>
      <c r="F11" s="22">
        <v>3</v>
      </c>
      <c r="G11" s="43">
        <v>6</v>
      </c>
    </row>
    <row r="12" spans="3:7" x14ac:dyDescent="0.25">
      <c r="C12" s="66" t="s">
        <v>25</v>
      </c>
      <c r="D12" s="22">
        <v>0.1</v>
      </c>
      <c r="E12" s="22">
        <v>0.6</v>
      </c>
      <c r="F12" s="22">
        <v>2</v>
      </c>
      <c r="G12" s="43">
        <v>4</v>
      </c>
    </row>
    <row r="13" spans="3:7" x14ac:dyDescent="0.25">
      <c r="C13" s="67" t="s">
        <v>15</v>
      </c>
      <c r="D13" s="36">
        <v>0.25</v>
      </c>
      <c r="E13" s="37">
        <v>0.5</v>
      </c>
      <c r="F13" s="36">
        <v>3</v>
      </c>
      <c r="G13" s="19"/>
    </row>
    <row r="14" spans="3:7" x14ac:dyDescent="0.25">
      <c r="C14" s="19"/>
      <c r="D14" s="24"/>
      <c r="E14" s="25"/>
      <c r="F14" s="19"/>
      <c r="G14" s="21"/>
    </row>
    <row r="15" spans="3:7" x14ac:dyDescent="0.25">
      <c r="C15" s="68" t="s">
        <v>16</v>
      </c>
      <c r="E15" s="25"/>
      <c r="F15" s="19"/>
      <c r="G15" s="43">
        <v>6</v>
      </c>
    </row>
    <row r="16" spans="3:7" x14ac:dyDescent="0.25">
      <c r="C16" s="19"/>
      <c r="D16" s="24"/>
      <c r="E16" s="25"/>
      <c r="F16" s="19"/>
      <c r="G16" s="19"/>
    </row>
    <row r="17" spans="3:7" x14ac:dyDescent="0.25">
      <c r="C17" s="19"/>
      <c r="D17" s="19"/>
      <c r="E17" s="19"/>
      <c r="F17" s="19"/>
      <c r="G17" s="19"/>
    </row>
    <row r="18" spans="3:7" x14ac:dyDescent="0.25">
      <c r="C18" s="166"/>
      <c r="D18" s="166"/>
      <c r="E18" s="166"/>
      <c r="F18" s="166"/>
      <c r="G18" s="19"/>
    </row>
    <row r="19" spans="3:7" x14ac:dyDescent="0.25">
      <c r="C19" s="21"/>
      <c r="D19" s="19"/>
      <c r="E19" s="19"/>
      <c r="F19" s="19"/>
      <c r="G19" s="19"/>
    </row>
    <row r="20" spans="3:7" x14ac:dyDescent="0.25">
      <c r="C20" s="19"/>
      <c r="D20" s="165" t="s">
        <v>18</v>
      </c>
      <c r="E20" s="165"/>
      <c r="F20" s="165"/>
      <c r="G20" s="19"/>
    </row>
    <row r="21" spans="3:7" x14ac:dyDescent="0.25">
      <c r="C21" s="18"/>
      <c r="D21" s="34" t="s">
        <v>9</v>
      </c>
      <c r="E21" s="35" t="s">
        <v>10</v>
      </c>
      <c r="F21" s="38" t="s">
        <v>11</v>
      </c>
      <c r="G21" s="18"/>
    </row>
    <row r="22" spans="3:7" x14ac:dyDescent="0.25">
      <c r="C22" s="26" t="s">
        <v>19</v>
      </c>
      <c r="D22" s="84"/>
      <c r="E22" s="84"/>
      <c r="F22" s="40"/>
      <c r="G22" s="18"/>
    </row>
    <row r="23" spans="3:7" x14ac:dyDescent="0.25">
      <c r="C23" s="26"/>
      <c r="G23" s="18"/>
    </row>
    <row r="24" spans="3:7" x14ac:dyDescent="0.25">
      <c r="C24" s="166"/>
      <c r="D24" s="166"/>
      <c r="E24" s="166"/>
      <c r="F24" s="166"/>
      <c r="G24" s="18"/>
    </row>
    <row r="25" spans="3:7" x14ac:dyDescent="0.25">
      <c r="C25" s="26"/>
      <c r="D25" s="18"/>
      <c r="E25" s="18"/>
      <c r="F25" s="18"/>
      <c r="G25" s="18"/>
    </row>
    <row r="26" spans="3:7" ht="23.25" x14ac:dyDescent="0.25">
      <c r="C26" s="26" t="s">
        <v>20</v>
      </c>
      <c r="D26" s="101"/>
      <c r="E26" s="18"/>
      <c r="F26" s="18"/>
      <c r="G26" s="18"/>
    </row>
    <row r="27" spans="3:7" x14ac:dyDescent="0.25">
      <c r="C27" s="26"/>
      <c r="D27" s="18"/>
      <c r="E27" s="18"/>
      <c r="F27" s="18"/>
      <c r="G27" s="18"/>
    </row>
    <row r="28" spans="3:7" x14ac:dyDescent="0.25">
      <c r="C28" s="166"/>
      <c r="D28" s="166"/>
      <c r="E28" s="166"/>
      <c r="F28" s="166"/>
    </row>
    <row r="29" spans="3:7" x14ac:dyDescent="0.25">
      <c r="C29" s="18"/>
      <c r="D29" s="18"/>
      <c r="E29" s="18"/>
      <c r="F29" s="18"/>
      <c r="G29" s="18"/>
    </row>
    <row r="30" spans="3:7" x14ac:dyDescent="0.25">
      <c r="C30" s="26" t="s">
        <v>21</v>
      </c>
      <c r="D30" s="27" t="s">
        <v>52</v>
      </c>
      <c r="E30" s="18"/>
      <c r="F30" s="27" t="s">
        <v>51</v>
      </c>
      <c r="G30" s="18"/>
    </row>
    <row r="31" spans="3:7" x14ac:dyDescent="0.25">
      <c r="C31" s="18" t="s">
        <v>14</v>
      </c>
      <c r="D31" s="115"/>
      <c r="E31" s="28" t="s">
        <v>23</v>
      </c>
      <c r="F31" s="42"/>
    </row>
    <row r="32" spans="3:7" x14ac:dyDescent="0.25">
      <c r="C32" s="29" t="s">
        <v>24</v>
      </c>
      <c r="D32" s="116"/>
      <c r="E32" s="28" t="s">
        <v>23</v>
      </c>
      <c r="F32" s="43"/>
    </row>
    <row r="33" spans="3:7" x14ac:dyDescent="0.25">
      <c r="C33" s="18" t="s">
        <v>25</v>
      </c>
      <c r="D33" s="115"/>
      <c r="E33" s="28" t="s">
        <v>23</v>
      </c>
      <c r="F33" s="43"/>
    </row>
    <row r="34" spans="3:7" ht="15" customHeight="1" x14ac:dyDescent="0.25">
      <c r="C34" s="29" t="s">
        <v>26</v>
      </c>
      <c r="D34" s="115"/>
      <c r="E34" s="30" t="s">
        <v>0</v>
      </c>
      <c r="F34" s="43"/>
    </row>
    <row r="35" spans="3:7" x14ac:dyDescent="0.25">
      <c r="C35" s="18"/>
      <c r="D35" s="18"/>
      <c r="E35" s="18"/>
      <c r="F35" s="18"/>
      <c r="G35" s="18"/>
    </row>
    <row r="36" spans="3:7" x14ac:dyDescent="0.25">
      <c r="C36" s="18"/>
      <c r="D36" s="18"/>
      <c r="E36" s="18"/>
      <c r="F36" s="18"/>
      <c r="G36" s="18"/>
    </row>
  </sheetData>
  <mergeCells count="5">
    <mergeCell ref="D8:F8"/>
    <mergeCell ref="D20:F20"/>
    <mergeCell ref="C24:F24"/>
    <mergeCell ref="C28:F28"/>
    <mergeCell ref="C18:F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H36"/>
  <sheetViews>
    <sheetView zoomScale="80" zoomScaleNormal="80" workbookViewId="0">
      <selection activeCell="C10" sqref="C10:F15"/>
    </sheetView>
  </sheetViews>
  <sheetFormatPr defaultRowHeight="15" x14ac:dyDescent="0.25"/>
  <cols>
    <col min="2" max="2" width="26.42578125" customWidth="1"/>
    <col min="3" max="3" width="14.5703125" customWidth="1"/>
    <col min="4" max="4" width="14.85546875" customWidth="1"/>
    <col min="5" max="5" width="14.140625" customWidth="1"/>
    <col min="6" max="6" width="16.28515625" customWidth="1"/>
  </cols>
  <sheetData>
    <row r="5" spans="2:6" x14ac:dyDescent="0.25">
      <c r="B5" s="18"/>
      <c r="C5" s="39"/>
      <c r="D5" s="39"/>
      <c r="E5" s="39"/>
    </row>
    <row r="6" spans="2:6" x14ac:dyDescent="0.25">
      <c r="B6" s="39"/>
      <c r="C6" s="39"/>
      <c r="D6" s="39"/>
      <c r="E6" s="39"/>
      <c r="F6" s="18"/>
    </row>
    <row r="7" spans="2:6" x14ac:dyDescent="0.25">
      <c r="B7" s="19"/>
      <c r="C7" s="19"/>
      <c r="D7" s="19"/>
      <c r="E7" s="19"/>
      <c r="F7" s="19"/>
    </row>
    <row r="8" spans="2:6" ht="15" customHeight="1" x14ac:dyDescent="0.25">
      <c r="B8" s="19"/>
      <c r="C8" s="162" t="s">
        <v>8</v>
      </c>
      <c r="D8" s="163"/>
      <c r="E8" s="164"/>
      <c r="F8" s="20"/>
    </row>
    <row r="9" spans="2:6" ht="30" x14ac:dyDescent="0.25">
      <c r="B9" s="21" t="s">
        <v>12</v>
      </c>
      <c r="C9" s="65" t="s">
        <v>9</v>
      </c>
      <c r="D9" s="65" t="s">
        <v>10</v>
      </c>
      <c r="E9" s="65" t="s">
        <v>11</v>
      </c>
      <c r="F9" s="23" t="s">
        <v>13</v>
      </c>
    </row>
    <row r="10" spans="2:6" x14ac:dyDescent="0.25">
      <c r="B10" s="66" t="s">
        <v>14</v>
      </c>
      <c r="C10" s="22">
        <v>0.8</v>
      </c>
      <c r="D10" s="22">
        <v>0.2</v>
      </c>
      <c r="E10" s="22">
        <v>0</v>
      </c>
      <c r="F10" s="42">
        <v>3</v>
      </c>
    </row>
    <row r="11" spans="2:6" x14ac:dyDescent="0.25">
      <c r="B11" s="66" t="s">
        <v>24</v>
      </c>
      <c r="C11" s="22">
        <v>1</v>
      </c>
      <c r="D11" s="22">
        <v>1.5</v>
      </c>
      <c r="E11" s="22">
        <v>3</v>
      </c>
      <c r="F11" s="43">
        <v>6</v>
      </c>
    </row>
    <row r="12" spans="2:6" x14ac:dyDescent="0.25">
      <c r="B12" s="66" t="s">
        <v>25</v>
      </c>
      <c r="C12" s="22">
        <v>0.1</v>
      </c>
      <c r="D12" s="22">
        <v>0.6</v>
      </c>
      <c r="E12" s="22">
        <v>2</v>
      </c>
      <c r="F12" s="43">
        <v>4</v>
      </c>
    </row>
    <row r="13" spans="2:6" x14ac:dyDescent="0.25">
      <c r="B13" s="67" t="s">
        <v>15</v>
      </c>
      <c r="C13" s="36">
        <v>0.25</v>
      </c>
      <c r="D13" s="37">
        <v>0.5</v>
      </c>
      <c r="E13" s="36">
        <v>3</v>
      </c>
      <c r="F13" s="19"/>
    </row>
    <row r="14" spans="2:6" x14ac:dyDescent="0.25">
      <c r="B14" s="19"/>
      <c r="C14" s="24"/>
      <c r="D14" s="25"/>
      <c r="E14" s="19"/>
      <c r="F14" s="21"/>
    </row>
    <row r="15" spans="2:6" x14ac:dyDescent="0.25">
      <c r="B15" s="68" t="s">
        <v>16</v>
      </c>
      <c r="D15" s="25"/>
      <c r="E15" s="19"/>
      <c r="F15" s="43">
        <v>6</v>
      </c>
    </row>
    <row r="16" spans="2:6" x14ac:dyDescent="0.25">
      <c r="B16" s="19"/>
      <c r="C16" s="24"/>
      <c r="D16" s="25"/>
      <c r="E16" s="19"/>
      <c r="F16" s="19"/>
    </row>
    <row r="17" spans="2:8" x14ac:dyDescent="0.25">
      <c r="B17" s="19"/>
      <c r="C17" s="19"/>
      <c r="D17" s="19"/>
      <c r="E17" s="19"/>
      <c r="F17" s="19"/>
    </row>
    <row r="18" spans="2:8" x14ac:dyDescent="0.25">
      <c r="B18" s="166"/>
      <c r="C18" s="166"/>
      <c r="D18" s="166"/>
      <c r="E18" s="166"/>
      <c r="F18" s="166"/>
      <c r="G18" s="166"/>
      <c r="H18" s="166"/>
    </row>
    <row r="19" spans="2:8" x14ac:dyDescent="0.25">
      <c r="B19" s="21"/>
      <c r="C19" s="19"/>
      <c r="D19" s="19"/>
      <c r="E19" s="19"/>
      <c r="F19" s="19"/>
    </row>
    <row r="20" spans="2:8" x14ac:dyDescent="0.25">
      <c r="B20" s="19"/>
      <c r="C20" s="165" t="s">
        <v>18</v>
      </c>
      <c r="D20" s="165"/>
      <c r="E20" s="165"/>
      <c r="F20" s="19"/>
    </row>
    <row r="21" spans="2:8" x14ac:dyDescent="0.25">
      <c r="B21" s="18"/>
      <c r="C21" s="34" t="s">
        <v>9</v>
      </c>
      <c r="D21" s="35" t="s">
        <v>10</v>
      </c>
      <c r="E21" s="38" t="s">
        <v>11</v>
      </c>
      <c r="F21" s="18"/>
    </row>
    <row r="22" spans="2:8" x14ac:dyDescent="0.25">
      <c r="B22" s="26" t="s">
        <v>19</v>
      </c>
      <c r="C22" s="84">
        <v>0</v>
      </c>
      <c r="D22" s="84">
        <v>0</v>
      </c>
      <c r="E22" s="40">
        <v>0</v>
      </c>
      <c r="F22" s="18"/>
    </row>
    <row r="23" spans="2:8" x14ac:dyDescent="0.25">
      <c r="B23" s="26"/>
      <c r="F23" s="18"/>
    </row>
    <row r="24" spans="2:8" x14ac:dyDescent="0.25">
      <c r="B24" s="166"/>
      <c r="C24" s="166"/>
      <c r="D24" s="166"/>
      <c r="E24" s="166"/>
      <c r="F24" s="18"/>
    </row>
    <row r="25" spans="2:8" x14ac:dyDescent="0.25">
      <c r="B25" s="26"/>
      <c r="C25" s="18"/>
      <c r="D25" s="18"/>
      <c r="E25" s="18"/>
      <c r="F25" s="18"/>
    </row>
    <row r="26" spans="2:8" ht="23.25" x14ac:dyDescent="0.25">
      <c r="B26" s="26" t="s">
        <v>20</v>
      </c>
      <c r="C26" s="101">
        <f>C13*C22+D13*D22+E13*E22</f>
        <v>0</v>
      </c>
      <c r="D26" s="18"/>
      <c r="E26" s="18"/>
      <c r="F26" s="18"/>
    </row>
    <row r="27" spans="2:8" x14ac:dyDescent="0.25">
      <c r="B27" s="26"/>
      <c r="C27" s="18"/>
      <c r="D27" s="18"/>
      <c r="E27" s="18"/>
      <c r="F27" s="18"/>
    </row>
    <row r="28" spans="2:8" x14ac:dyDescent="0.25">
      <c r="B28" s="166"/>
      <c r="C28" s="166"/>
      <c r="D28" s="166"/>
      <c r="E28" s="166"/>
    </row>
    <row r="29" spans="2:8" x14ac:dyDescent="0.25">
      <c r="B29" s="18"/>
      <c r="C29" s="18"/>
      <c r="D29" s="18"/>
      <c r="E29" s="18"/>
      <c r="F29" s="18"/>
    </row>
    <row r="30" spans="2:8" x14ac:dyDescent="0.25">
      <c r="B30" s="26" t="s">
        <v>21</v>
      </c>
      <c r="C30" s="27" t="s">
        <v>52</v>
      </c>
      <c r="D30" s="18"/>
      <c r="E30" s="27" t="s">
        <v>51</v>
      </c>
      <c r="F30" s="18"/>
    </row>
    <row r="31" spans="2:8" x14ac:dyDescent="0.25">
      <c r="B31" s="18" t="s">
        <v>14</v>
      </c>
      <c r="C31" s="115">
        <f>SUMPRODUCT(C22:E22,C10:E10)</f>
        <v>0</v>
      </c>
      <c r="D31" s="28" t="s">
        <v>23</v>
      </c>
      <c r="E31" s="42">
        <f>F10</f>
        <v>3</v>
      </c>
    </row>
    <row r="32" spans="2:8" x14ac:dyDescent="0.25">
      <c r="B32" s="29" t="s">
        <v>24</v>
      </c>
      <c r="C32" s="116">
        <f>SUMPRODUCT(C11:E11,C22:E22)</f>
        <v>0</v>
      </c>
      <c r="D32" s="28" t="s">
        <v>23</v>
      </c>
      <c r="E32" s="43">
        <f>F11</f>
        <v>6</v>
      </c>
    </row>
    <row r="33" spans="2:6" x14ac:dyDescent="0.25">
      <c r="B33" s="18" t="s">
        <v>25</v>
      </c>
      <c r="C33" s="115">
        <f>SUMPRODUCT(C12:E12,C22:E22)</f>
        <v>0</v>
      </c>
      <c r="D33" s="28" t="s">
        <v>23</v>
      </c>
      <c r="E33" s="43">
        <f>F12</f>
        <v>4</v>
      </c>
    </row>
    <row r="34" spans="2:6" ht="15" customHeight="1" x14ac:dyDescent="0.25">
      <c r="B34" s="29" t="s">
        <v>26</v>
      </c>
      <c r="C34" s="115">
        <f>C22+D22+E22</f>
        <v>0</v>
      </c>
      <c r="D34" s="30" t="s">
        <v>0</v>
      </c>
      <c r="E34" s="43">
        <f>F15</f>
        <v>6</v>
      </c>
    </row>
    <row r="35" spans="2:6" x14ac:dyDescent="0.25">
      <c r="B35" s="18"/>
      <c r="C35" s="18"/>
      <c r="D35" s="18"/>
      <c r="E35" s="18"/>
      <c r="F35" s="18"/>
    </row>
    <row r="36" spans="2:6" x14ac:dyDescent="0.25">
      <c r="B36" s="18"/>
      <c r="C36" s="18"/>
      <c r="D36" s="18"/>
      <c r="E36" s="18"/>
      <c r="F36" s="18"/>
    </row>
  </sheetData>
  <mergeCells count="5">
    <mergeCell ref="C8:E8"/>
    <mergeCell ref="C20:E20"/>
    <mergeCell ref="B18:H18"/>
    <mergeCell ref="B28:E28"/>
    <mergeCell ref="B24:E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DFD5-B07F-4518-9B6B-A97AD6EE3D7C}">
  <sheetPr>
    <pageSetUpPr fitToPage="1"/>
  </sheetPr>
  <dimension ref="B5:P26"/>
  <sheetViews>
    <sheetView zoomScale="90" zoomScaleNormal="90" workbookViewId="0"/>
  </sheetViews>
  <sheetFormatPr defaultColWidth="9.140625" defaultRowHeight="18.75" x14ac:dyDescent="0.3"/>
  <cols>
    <col min="1" max="1" width="9.140625" style="2"/>
    <col min="2" max="2" width="37.5703125" style="2" customWidth="1"/>
    <col min="3" max="3" width="18.85546875" style="2" customWidth="1"/>
    <col min="4" max="4" width="15.7109375" style="2" customWidth="1"/>
    <col min="5" max="5" width="17.28515625" style="2" customWidth="1"/>
    <col min="6" max="16384" width="9.140625" style="2"/>
  </cols>
  <sheetData>
    <row r="5" spans="2:16" x14ac:dyDescent="0.3">
      <c r="B5" s="15"/>
      <c r="C5" s="15"/>
      <c r="D5" s="15"/>
      <c r="E5" s="15"/>
      <c r="F5" s="15"/>
      <c r="G5" s="15"/>
      <c r="H5" s="15"/>
      <c r="I5" s="15"/>
      <c r="J5" s="15"/>
      <c r="K5" s="15"/>
      <c r="L5" s="15"/>
      <c r="M5" s="15"/>
      <c r="N5" s="15"/>
      <c r="O5" s="15"/>
      <c r="P5" s="15"/>
    </row>
    <row r="6" spans="2:16" x14ac:dyDescent="0.3">
      <c r="B6" s="15"/>
      <c r="C6" s="15"/>
      <c r="D6" s="15"/>
      <c r="E6" s="15"/>
      <c r="F6" s="13"/>
      <c r="G6" s="14"/>
      <c r="H6" s="14"/>
      <c r="I6" s="14"/>
      <c r="J6" s="14"/>
      <c r="K6" s="14"/>
      <c r="L6" s="14"/>
      <c r="M6" s="15"/>
      <c r="N6" s="15"/>
      <c r="O6" s="15"/>
      <c r="P6" s="15"/>
    </row>
    <row r="7" spans="2:16" x14ac:dyDescent="0.3">
      <c r="B7" s="4"/>
      <c r="C7" s="4" t="s">
        <v>6</v>
      </c>
      <c r="D7" s="4" t="s">
        <v>7</v>
      </c>
      <c r="E7" s="93" t="s">
        <v>51</v>
      </c>
      <c r="F7" s="14"/>
      <c r="G7" s="14"/>
      <c r="H7" s="14"/>
      <c r="I7" s="14"/>
      <c r="J7" s="14"/>
      <c r="K7" s="14"/>
      <c r="L7" s="14"/>
      <c r="M7" s="15"/>
      <c r="N7" s="15"/>
      <c r="O7" s="15"/>
      <c r="P7" s="15"/>
    </row>
    <row r="8" spans="2:16" x14ac:dyDescent="0.3">
      <c r="B8" s="4" t="s">
        <v>4</v>
      </c>
      <c r="C8" s="4">
        <v>2</v>
      </c>
      <c r="D8" s="4">
        <v>4</v>
      </c>
      <c r="E8" s="12">
        <v>100</v>
      </c>
      <c r="F8" s="14"/>
      <c r="G8" s="14"/>
      <c r="H8" s="14"/>
      <c r="I8" s="14"/>
      <c r="J8" s="14"/>
      <c r="K8" s="14"/>
      <c r="L8" s="14"/>
      <c r="M8" s="15"/>
      <c r="N8" s="15"/>
      <c r="O8" s="15"/>
      <c r="P8" s="15"/>
    </row>
    <row r="9" spans="2:16" x14ac:dyDescent="0.3">
      <c r="B9" s="4" t="s">
        <v>5</v>
      </c>
      <c r="C9" s="4">
        <v>3</v>
      </c>
      <c r="D9" s="4">
        <v>2</v>
      </c>
      <c r="E9" s="12">
        <v>80</v>
      </c>
      <c r="F9" s="14"/>
      <c r="G9" s="14"/>
      <c r="H9" s="14"/>
      <c r="I9" s="14"/>
      <c r="J9" s="14"/>
      <c r="K9" s="14"/>
      <c r="L9" s="14"/>
      <c r="M9" s="15"/>
      <c r="N9" s="15"/>
      <c r="O9" s="15"/>
      <c r="P9" s="15"/>
    </row>
    <row r="10" spans="2:16" x14ac:dyDescent="0.3">
      <c r="B10" s="4" t="s">
        <v>1</v>
      </c>
      <c r="C10" s="4">
        <v>10</v>
      </c>
      <c r="D10" s="4">
        <v>15</v>
      </c>
      <c r="E10" s="12"/>
      <c r="F10" s="14"/>
      <c r="G10" s="14"/>
      <c r="H10" s="14"/>
      <c r="I10" s="14"/>
      <c r="J10" s="14"/>
      <c r="K10" s="14"/>
      <c r="L10" s="14"/>
      <c r="M10" s="15"/>
      <c r="N10" s="15"/>
      <c r="O10" s="15"/>
      <c r="P10" s="15"/>
    </row>
    <row r="11" spans="2:16" x14ac:dyDescent="0.3">
      <c r="B11" s="16"/>
      <c r="C11" s="16"/>
      <c r="D11" s="16"/>
      <c r="E11" s="17"/>
      <c r="F11" s="14"/>
      <c r="G11" s="14"/>
      <c r="H11" s="14"/>
      <c r="I11" s="14"/>
      <c r="J11" s="14"/>
      <c r="K11" s="14"/>
      <c r="L11" s="14"/>
      <c r="M11" s="15"/>
      <c r="N11" s="15"/>
      <c r="O11" s="15"/>
      <c r="P11" s="15"/>
    </row>
    <row r="12" spans="2:16" x14ac:dyDescent="0.3">
      <c r="B12" s="167"/>
      <c r="C12" s="168"/>
      <c r="D12" s="168"/>
      <c r="E12" s="169"/>
      <c r="F12" s="14"/>
      <c r="G12" s="14"/>
      <c r="H12" s="14"/>
      <c r="I12" s="14"/>
      <c r="J12" s="14"/>
      <c r="K12" s="14"/>
      <c r="L12" s="14"/>
      <c r="M12" s="15"/>
      <c r="N12" s="15"/>
      <c r="O12" s="15"/>
      <c r="P12" s="15"/>
    </row>
    <row r="13" spans="2:16" ht="27" customHeight="1" x14ac:dyDescent="0.3">
      <c r="B13" s="6" t="s">
        <v>53</v>
      </c>
      <c r="C13" s="8"/>
      <c r="D13" s="8"/>
      <c r="E13" s="170"/>
      <c r="F13" s="14"/>
      <c r="G13" s="14"/>
      <c r="H13" s="14"/>
      <c r="I13" s="14"/>
      <c r="J13" s="14"/>
      <c r="K13" s="14"/>
      <c r="L13" s="14"/>
      <c r="M13" s="15"/>
      <c r="N13" s="15"/>
      <c r="O13" s="15"/>
      <c r="P13" s="15"/>
    </row>
    <row r="14" spans="2:16" x14ac:dyDescent="0.3">
      <c r="B14" s="173"/>
      <c r="C14" s="174"/>
      <c r="D14" s="175"/>
      <c r="E14" s="171"/>
      <c r="F14" s="14"/>
      <c r="G14" s="14"/>
      <c r="H14" s="14"/>
      <c r="I14" s="14"/>
      <c r="J14" s="14"/>
      <c r="K14" s="14"/>
      <c r="L14" s="14"/>
      <c r="M14" s="15"/>
      <c r="N14" s="15"/>
      <c r="O14" s="15"/>
      <c r="P14" s="15"/>
    </row>
    <row r="15" spans="2:16" x14ac:dyDescent="0.3">
      <c r="B15" s="81" t="s">
        <v>2</v>
      </c>
      <c r="C15" s="82"/>
      <c r="D15" s="80"/>
      <c r="E15" s="172"/>
      <c r="F15" s="14"/>
      <c r="G15" s="14"/>
      <c r="H15" s="14"/>
      <c r="I15" s="14"/>
      <c r="J15" s="14"/>
      <c r="K15" s="14"/>
      <c r="L15" s="14"/>
      <c r="M15" s="15"/>
      <c r="N15" s="15"/>
      <c r="O15" s="15"/>
      <c r="P15" s="15"/>
    </row>
    <row r="16" spans="2:16" x14ac:dyDescent="0.3">
      <c r="B16" s="167"/>
      <c r="C16" s="168"/>
      <c r="D16" s="168"/>
      <c r="E16" s="169"/>
      <c r="F16" s="14"/>
      <c r="G16" s="14"/>
      <c r="H16" s="14"/>
      <c r="I16" s="14"/>
      <c r="J16" s="14"/>
      <c r="K16" s="14"/>
      <c r="L16" s="14"/>
      <c r="M16" s="15"/>
      <c r="N16" s="15"/>
      <c r="O16" s="15"/>
      <c r="P16" s="15"/>
    </row>
    <row r="17" spans="2:16" x14ac:dyDescent="0.3">
      <c r="B17" s="6"/>
      <c r="C17" s="94" t="s">
        <v>52</v>
      </c>
      <c r="D17" s="6"/>
      <c r="E17" s="93" t="s">
        <v>51</v>
      </c>
      <c r="F17" s="14"/>
      <c r="G17" s="14"/>
      <c r="H17" s="14"/>
      <c r="I17" s="14"/>
      <c r="J17" s="14"/>
      <c r="K17" s="14"/>
      <c r="L17" s="14"/>
      <c r="M17" s="15"/>
      <c r="N17" s="15"/>
      <c r="O17" s="15"/>
      <c r="P17" s="15"/>
    </row>
    <row r="18" spans="2:16" x14ac:dyDescent="0.3">
      <c r="B18" s="4" t="s">
        <v>4</v>
      </c>
      <c r="C18" s="33"/>
      <c r="D18" s="5"/>
      <c r="E18" s="12"/>
      <c r="F18" s="14"/>
      <c r="G18" s="14"/>
      <c r="H18" s="14"/>
      <c r="I18" s="14"/>
      <c r="J18" s="14"/>
      <c r="K18" s="14"/>
      <c r="L18" s="14"/>
      <c r="M18" s="15"/>
      <c r="N18" s="15"/>
      <c r="O18" s="15"/>
      <c r="P18" s="15"/>
    </row>
    <row r="19" spans="2:16" x14ac:dyDescent="0.3">
      <c r="B19" s="4" t="s">
        <v>5</v>
      </c>
      <c r="C19" s="33"/>
      <c r="D19" s="5"/>
      <c r="E19" s="12"/>
      <c r="F19" s="14"/>
      <c r="G19" s="14"/>
      <c r="H19" s="14"/>
      <c r="I19" s="14"/>
      <c r="J19" s="14"/>
      <c r="K19" s="14"/>
      <c r="L19" s="14"/>
      <c r="M19" s="15"/>
      <c r="N19" s="15"/>
      <c r="O19" s="15"/>
      <c r="P19" s="15"/>
    </row>
    <row r="20" spans="2:16" x14ac:dyDescent="0.3">
      <c r="B20" s="15"/>
      <c r="C20" s="15"/>
      <c r="D20" s="15"/>
      <c r="E20" s="15"/>
      <c r="F20" s="15"/>
      <c r="G20" s="15"/>
      <c r="H20" s="15"/>
      <c r="I20" s="15"/>
      <c r="J20" s="15"/>
      <c r="K20" s="15"/>
      <c r="L20" s="15"/>
      <c r="M20" s="15"/>
      <c r="N20" s="15"/>
      <c r="O20" s="15"/>
      <c r="P20" s="15"/>
    </row>
    <row r="21" spans="2:16" x14ac:dyDescent="0.3">
      <c r="B21" s="15"/>
      <c r="C21" s="15"/>
      <c r="D21" s="15"/>
      <c r="E21" s="15"/>
      <c r="F21" s="15"/>
      <c r="G21" s="15"/>
      <c r="H21" s="15"/>
      <c r="I21" s="15"/>
      <c r="J21" s="15"/>
      <c r="K21" s="15"/>
      <c r="L21" s="15"/>
      <c r="M21" s="15"/>
      <c r="N21" s="15"/>
      <c r="O21" s="15"/>
      <c r="P21" s="15"/>
    </row>
    <row r="22" spans="2:16" x14ac:dyDescent="0.3">
      <c r="B22" s="15"/>
      <c r="C22" s="15"/>
      <c r="D22" s="15"/>
      <c r="E22" s="15"/>
      <c r="F22" s="15"/>
      <c r="G22" s="15"/>
      <c r="H22" s="15"/>
      <c r="I22" s="15"/>
      <c r="J22" s="15"/>
      <c r="K22" s="15"/>
      <c r="L22" s="15"/>
      <c r="M22" s="15"/>
      <c r="N22" s="15"/>
      <c r="O22" s="15"/>
      <c r="P22" s="15"/>
    </row>
    <row r="23" spans="2:16" x14ac:dyDescent="0.3">
      <c r="B23" s="15"/>
      <c r="C23" s="15"/>
      <c r="D23" s="15"/>
      <c r="E23" s="15"/>
      <c r="F23" s="15"/>
      <c r="G23" s="15"/>
      <c r="H23" s="15"/>
      <c r="I23" s="15"/>
      <c r="J23" s="15"/>
      <c r="K23" s="15"/>
      <c r="L23" s="15"/>
      <c r="M23" s="15"/>
      <c r="N23" s="15"/>
      <c r="O23" s="15"/>
      <c r="P23" s="15"/>
    </row>
    <row r="24" spans="2:16" x14ac:dyDescent="0.3">
      <c r="B24" s="15"/>
      <c r="C24" s="15"/>
      <c r="D24" s="15"/>
      <c r="E24" s="15"/>
      <c r="F24" s="15"/>
      <c r="G24" s="15"/>
      <c r="H24" s="15"/>
      <c r="I24" s="15"/>
      <c r="J24" s="15"/>
      <c r="K24" s="15"/>
      <c r="L24" s="15"/>
      <c r="M24" s="15"/>
      <c r="N24" s="15"/>
      <c r="O24" s="15"/>
      <c r="P24" s="15"/>
    </row>
    <row r="25" spans="2:16" x14ac:dyDescent="0.3">
      <c r="B25" s="15"/>
      <c r="C25" s="15"/>
      <c r="D25" s="15"/>
      <c r="E25" s="15"/>
      <c r="F25" s="15"/>
      <c r="G25" s="15"/>
      <c r="H25" s="15"/>
      <c r="I25" s="15"/>
      <c r="J25" s="15"/>
      <c r="K25" s="15"/>
      <c r="L25" s="15"/>
      <c r="M25" s="15"/>
      <c r="N25" s="15"/>
      <c r="O25" s="15"/>
      <c r="P25" s="15"/>
    </row>
    <row r="26" spans="2:16" x14ac:dyDescent="0.3">
      <c r="B26" s="15"/>
      <c r="C26" s="15"/>
      <c r="D26" s="15"/>
      <c r="E26" s="15"/>
      <c r="F26" s="15"/>
      <c r="G26" s="15"/>
      <c r="H26" s="15"/>
      <c r="I26" s="15"/>
      <c r="J26" s="15"/>
      <c r="K26" s="15"/>
      <c r="L26" s="15"/>
      <c r="M26" s="15"/>
      <c r="N26" s="15"/>
      <c r="O26" s="15"/>
      <c r="P26" s="15"/>
    </row>
  </sheetData>
  <mergeCells count="4">
    <mergeCell ref="B12:E12"/>
    <mergeCell ref="E13:E15"/>
    <mergeCell ref="B14:D14"/>
    <mergeCell ref="B16:E16"/>
  </mergeCells>
  <pageMargins left="0.7" right="0.7" top="0.75" bottom="0.75" header="0.3" footer="0.3"/>
  <pageSetup scale="7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5:P26"/>
  <sheetViews>
    <sheetView zoomScale="90" zoomScaleNormal="90" workbookViewId="0">
      <selection activeCell="H12" sqref="H12"/>
    </sheetView>
  </sheetViews>
  <sheetFormatPr defaultColWidth="9.140625" defaultRowHeight="18.75" x14ac:dyDescent="0.3"/>
  <cols>
    <col min="1" max="1" width="9.140625" style="2"/>
    <col min="2" max="2" width="37.5703125" style="2" customWidth="1"/>
    <col min="3" max="3" width="18.85546875" style="2" customWidth="1"/>
    <col min="4" max="4" width="15.7109375" style="2" customWidth="1"/>
    <col min="5" max="5" width="17.28515625" style="2" customWidth="1"/>
    <col min="6" max="16384" width="9.140625" style="2"/>
  </cols>
  <sheetData>
    <row r="5" spans="2:16" x14ac:dyDescent="0.3">
      <c r="B5" s="15"/>
      <c r="C5" s="15"/>
      <c r="D5" s="15"/>
      <c r="E5" s="15"/>
      <c r="F5" s="15"/>
      <c r="G5" s="15"/>
      <c r="H5" s="15"/>
      <c r="I5" s="15"/>
      <c r="J5" s="15"/>
      <c r="K5" s="15"/>
      <c r="L5" s="15"/>
      <c r="M5" s="15"/>
      <c r="N5" s="15"/>
      <c r="O5" s="15"/>
      <c r="P5" s="15"/>
    </row>
    <row r="6" spans="2:16" x14ac:dyDescent="0.3">
      <c r="B6" s="15"/>
      <c r="C6" s="15"/>
      <c r="D6" s="15"/>
      <c r="E6" s="15"/>
      <c r="F6" s="13"/>
      <c r="G6" s="14"/>
      <c r="H6" s="14"/>
      <c r="I6" s="14"/>
      <c r="J6" s="14"/>
      <c r="K6" s="14"/>
      <c r="L6" s="14"/>
      <c r="M6" s="15"/>
      <c r="N6" s="15"/>
      <c r="O6" s="15"/>
      <c r="P6" s="15"/>
    </row>
    <row r="7" spans="2:16" x14ac:dyDescent="0.3">
      <c r="B7" s="4"/>
      <c r="C7" s="4" t="s">
        <v>6</v>
      </c>
      <c r="D7" s="4" t="s">
        <v>7</v>
      </c>
      <c r="E7" s="93" t="s">
        <v>51</v>
      </c>
      <c r="F7" s="14"/>
      <c r="G7" s="14"/>
      <c r="H7" s="14"/>
      <c r="I7" s="14"/>
      <c r="J7" s="14"/>
      <c r="K7" s="14"/>
      <c r="L7" s="14"/>
      <c r="M7" s="15"/>
      <c r="N7" s="15"/>
      <c r="O7" s="15"/>
      <c r="P7" s="15"/>
    </row>
    <row r="8" spans="2:16" x14ac:dyDescent="0.3">
      <c r="B8" s="4" t="s">
        <v>4</v>
      </c>
      <c r="C8" s="4">
        <v>2</v>
      </c>
      <c r="D8" s="4">
        <v>4</v>
      </c>
      <c r="E8" s="12">
        <v>100</v>
      </c>
      <c r="F8" s="14"/>
      <c r="G8" s="14"/>
      <c r="H8" s="14"/>
      <c r="I8" s="14"/>
      <c r="J8" s="14"/>
      <c r="K8" s="14"/>
      <c r="L8" s="14"/>
      <c r="M8" s="15"/>
      <c r="N8" s="15"/>
      <c r="O8" s="15"/>
      <c r="P8" s="15"/>
    </row>
    <row r="9" spans="2:16" x14ac:dyDescent="0.3">
      <c r="B9" s="4" t="s">
        <v>5</v>
      </c>
      <c r="C9" s="4">
        <v>3</v>
      </c>
      <c r="D9" s="4">
        <v>2</v>
      </c>
      <c r="E9" s="12">
        <v>80</v>
      </c>
      <c r="F9" s="14"/>
      <c r="G9" s="14"/>
      <c r="H9" s="14"/>
      <c r="I9" s="14"/>
      <c r="J9" s="14"/>
      <c r="K9" s="14"/>
      <c r="L9" s="14"/>
      <c r="M9" s="15"/>
      <c r="N9" s="15"/>
      <c r="O9" s="15"/>
      <c r="P9" s="15"/>
    </row>
    <row r="10" spans="2:16" x14ac:dyDescent="0.3">
      <c r="B10" s="4" t="s">
        <v>1</v>
      </c>
      <c r="C10" s="4">
        <v>10</v>
      </c>
      <c r="D10" s="4">
        <v>15</v>
      </c>
      <c r="E10" s="12"/>
      <c r="F10" s="14"/>
      <c r="G10" s="14"/>
      <c r="H10" s="14"/>
      <c r="I10" s="14"/>
      <c r="J10" s="14"/>
      <c r="K10" s="14"/>
      <c r="L10" s="14"/>
      <c r="M10" s="15"/>
      <c r="N10" s="15"/>
      <c r="O10" s="15"/>
      <c r="P10" s="15"/>
    </row>
    <row r="11" spans="2:16" x14ac:dyDescent="0.3">
      <c r="B11" s="16"/>
      <c r="C11" s="16"/>
      <c r="D11" s="16"/>
      <c r="E11" s="17"/>
      <c r="F11" s="14"/>
      <c r="G11" s="14"/>
      <c r="H11" s="14"/>
      <c r="I11" s="14"/>
      <c r="J11" s="14"/>
      <c r="K11" s="14"/>
      <c r="L11" s="14"/>
      <c r="M11" s="15"/>
      <c r="N11" s="15"/>
      <c r="O11" s="15"/>
      <c r="P11" s="15"/>
    </row>
    <row r="12" spans="2:16" x14ac:dyDescent="0.3">
      <c r="B12" s="167"/>
      <c r="C12" s="168"/>
      <c r="D12" s="168"/>
      <c r="E12" s="169"/>
      <c r="F12" s="14"/>
      <c r="G12" s="14"/>
      <c r="H12" s="14"/>
      <c r="I12" s="14"/>
      <c r="J12" s="14"/>
      <c r="K12" s="14"/>
      <c r="L12" s="14"/>
      <c r="M12" s="15"/>
      <c r="N12" s="15"/>
      <c r="O12" s="15"/>
      <c r="P12" s="15"/>
    </row>
    <row r="13" spans="2:16" ht="27" customHeight="1" x14ac:dyDescent="0.3">
      <c r="B13" s="6" t="s">
        <v>53</v>
      </c>
      <c r="C13" s="8">
        <v>20</v>
      </c>
      <c r="D13" s="8">
        <v>10</v>
      </c>
      <c r="E13" s="170"/>
      <c r="F13" s="14"/>
      <c r="G13" s="14"/>
      <c r="H13" s="14"/>
      <c r="I13" s="14"/>
      <c r="J13" s="14"/>
      <c r="K13" s="14"/>
      <c r="L13" s="14"/>
      <c r="M13" s="15"/>
      <c r="N13" s="15"/>
      <c r="O13" s="15"/>
      <c r="P13" s="15"/>
    </row>
    <row r="14" spans="2:16" x14ac:dyDescent="0.3">
      <c r="B14" s="173"/>
      <c r="C14" s="174"/>
      <c r="D14" s="175"/>
      <c r="E14" s="171"/>
      <c r="F14" s="14"/>
      <c r="G14" s="14"/>
      <c r="H14" s="14"/>
      <c r="I14" s="14"/>
      <c r="J14" s="14"/>
      <c r="K14" s="14"/>
      <c r="L14" s="14"/>
      <c r="M14" s="15"/>
      <c r="N14" s="15"/>
      <c r="O14" s="15"/>
      <c r="P14" s="15"/>
    </row>
    <row r="15" spans="2:16" x14ac:dyDescent="0.3">
      <c r="B15" s="81" t="s">
        <v>2</v>
      </c>
      <c r="C15" s="82">
        <f>C10*C13+D10*D13</f>
        <v>350</v>
      </c>
      <c r="D15" s="80"/>
      <c r="E15" s="172"/>
      <c r="F15" s="14"/>
      <c r="G15" s="14"/>
      <c r="H15" s="14"/>
      <c r="I15" s="14"/>
      <c r="J15" s="14"/>
      <c r="K15" s="14"/>
      <c r="L15" s="14"/>
      <c r="M15" s="15"/>
      <c r="N15" s="15"/>
      <c r="O15" s="15"/>
      <c r="P15" s="15"/>
    </row>
    <row r="16" spans="2:16" x14ac:dyDescent="0.3">
      <c r="B16" s="167"/>
      <c r="C16" s="168"/>
      <c r="D16" s="168"/>
      <c r="E16" s="169"/>
      <c r="F16" s="14"/>
      <c r="G16" s="14"/>
      <c r="H16" s="14"/>
      <c r="I16" s="14"/>
      <c r="J16" s="14"/>
      <c r="K16" s="14"/>
      <c r="L16" s="14"/>
      <c r="M16" s="15"/>
      <c r="N16" s="15"/>
      <c r="O16" s="15"/>
      <c r="P16" s="15"/>
    </row>
    <row r="17" spans="2:16" x14ac:dyDescent="0.3">
      <c r="B17" s="6"/>
      <c r="C17" s="94" t="s">
        <v>52</v>
      </c>
      <c r="D17" s="6"/>
      <c r="E17" s="93" t="s">
        <v>51</v>
      </c>
      <c r="F17" s="14"/>
      <c r="G17" s="14"/>
      <c r="H17" s="14"/>
      <c r="I17" s="14"/>
      <c r="J17" s="14"/>
      <c r="K17" s="14"/>
      <c r="L17" s="14"/>
      <c r="M17" s="15"/>
      <c r="N17" s="15"/>
      <c r="O17" s="15"/>
      <c r="P17" s="15"/>
    </row>
    <row r="18" spans="2:16" x14ac:dyDescent="0.3">
      <c r="B18" s="4" t="s">
        <v>4</v>
      </c>
      <c r="C18" s="33">
        <f>C8*C13+D8*D13</f>
        <v>80</v>
      </c>
      <c r="D18" s="5" t="s">
        <v>0</v>
      </c>
      <c r="E18" s="12">
        <f>E8</f>
        <v>100</v>
      </c>
      <c r="F18" s="14"/>
      <c r="G18" s="14"/>
      <c r="H18" s="14"/>
      <c r="I18" s="14"/>
      <c r="J18" s="14"/>
      <c r="K18" s="14"/>
      <c r="L18" s="14"/>
      <c r="M18" s="15"/>
      <c r="N18" s="15"/>
      <c r="O18" s="15"/>
      <c r="P18" s="15"/>
    </row>
    <row r="19" spans="2:16" x14ac:dyDescent="0.3">
      <c r="B19" s="4" t="s">
        <v>5</v>
      </c>
      <c r="C19" s="33">
        <f>C9*C13+D9*D13</f>
        <v>80</v>
      </c>
      <c r="D19" s="5" t="s">
        <v>0</v>
      </c>
      <c r="E19" s="12">
        <f>E9</f>
        <v>80</v>
      </c>
      <c r="F19" s="14"/>
      <c r="G19" s="14"/>
      <c r="H19" s="14"/>
      <c r="I19" s="14"/>
      <c r="J19" s="14"/>
      <c r="K19" s="14"/>
      <c r="L19" s="14"/>
      <c r="M19" s="15"/>
      <c r="N19" s="15"/>
      <c r="O19" s="15"/>
      <c r="P19" s="15"/>
    </row>
    <row r="20" spans="2:16" x14ac:dyDescent="0.3">
      <c r="B20" s="15"/>
      <c r="C20" s="15"/>
      <c r="D20" s="15"/>
      <c r="E20" s="15"/>
      <c r="F20" s="15"/>
      <c r="G20" s="15"/>
      <c r="H20" s="15"/>
      <c r="I20" s="15"/>
      <c r="J20" s="15"/>
      <c r="K20" s="15"/>
      <c r="L20" s="15"/>
      <c r="M20" s="15"/>
      <c r="N20" s="15"/>
      <c r="O20" s="15"/>
      <c r="P20" s="15"/>
    </row>
    <row r="21" spans="2:16" x14ac:dyDescent="0.3">
      <c r="B21" s="15"/>
      <c r="C21" s="15"/>
      <c r="D21" s="15"/>
      <c r="E21" s="15"/>
      <c r="F21" s="15"/>
      <c r="G21" s="15"/>
      <c r="H21" s="15"/>
      <c r="I21" s="15"/>
      <c r="J21" s="15"/>
      <c r="K21" s="15"/>
      <c r="L21" s="15"/>
      <c r="M21" s="15"/>
      <c r="N21" s="15"/>
      <c r="O21" s="15"/>
      <c r="P21" s="15"/>
    </row>
    <row r="22" spans="2:16" x14ac:dyDescent="0.3">
      <c r="B22" s="15"/>
      <c r="C22" s="15"/>
      <c r="D22" s="15"/>
      <c r="E22" s="15"/>
      <c r="F22" s="15"/>
      <c r="G22" s="15"/>
      <c r="H22" s="15"/>
      <c r="I22" s="15"/>
      <c r="J22" s="15"/>
      <c r="K22" s="15"/>
      <c r="L22" s="15"/>
      <c r="M22" s="15"/>
      <c r="N22" s="15"/>
      <c r="O22" s="15"/>
      <c r="P22" s="15"/>
    </row>
    <row r="23" spans="2:16" x14ac:dyDescent="0.3">
      <c r="B23" s="15"/>
      <c r="C23" s="15"/>
      <c r="D23" s="15"/>
      <c r="E23" s="15"/>
      <c r="F23" s="15"/>
      <c r="G23" s="15"/>
      <c r="H23" s="15"/>
      <c r="I23" s="15"/>
      <c r="J23" s="15"/>
      <c r="K23" s="15"/>
      <c r="L23" s="15"/>
      <c r="M23" s="15"/>
      <c r="N23" s="15"/>
      <c r="O23" s="15"/>
      <c r="P23" s="15"/>
    </row>
    <row r="24" spans="2:16" x14ac:dyDescent="0.3">
      <c r="B24" s="15"/>
      <c r="C24" s="15"/>
      <c r="D24" s="15"/>
      <c r="E24" s="15"/>
      <c r="F24" s="15"/>
      <c r="G24" s="15"/>
      <c r="H24" s="15"/>
      <c r="I24" s="15"/>
      <c r="J24" s="15"/>
      <c r="K24" s="15"/>
      <c r="L24" s="15"/>
      <c r="M24" s="15"/>
      <c r="N24" s="15"/>
      <c r="O24" s="15"/>
      <c r="P24" s="15"/>
    </row>
    <row r="25" spans="2:16" x14ac:dyDescent="0.3">
      <c r="B25" s="15"/>
      <c r="C25" s="15"/>
      <c r="D25" s="15"/>
      <c r="E25" s="15"/>
      <c r="F25" s="15"/>
      <c r="G25" s="15"/>
      <c r="H25" s="15"/>
      <c r="I25" s="15"/>
      <c r="J25" s="15"/>
      <c r="K25" s="15"/>
      <c r="L25" s="15"/>
      <c r="M25" s="15"/>
      <c r="N25" s="15"/>
      <c r="O25" s="15"/>
      <c r="P25" s="15"/>
    </row>
    <row r="26" spans="2:16" x14ac:dyDescent="0.3">
      <c r="B26" s="15"/>
      <c r="C26" s="15"/>
      <c r="D26" s="15"/>
      <c r="E26" s="15"/>
      <c r="F26" s="15"/>
      <c r="G26" s="15"/>
      <c r="H26" s="15"/>
      <c r="I26" s="15"/>
      <c r="J26" s="15"/>
      <c r="K26" s="15"/>
      <c r="L26" s="15"/>
      <c r="M26" s="15"/>
      <c r="N26" s="15"/>
      <c r="O26" s="15"/>
      <c r="P26" s="15"/>
    </row>
  </sheetData>
  <mergeCells count="4">
    <mergeCell ref="B12:E12"/>
    <mergeCell ref="E13:E15"/>
    <mergeCell ref="B16:E16"/>
    <mergeCell ref="B14:D14"/>
  </mergeCells>
  <pageMargins left="0.7" right="0.7" top="0.75" bottom="0.75" header="0.3" footer="0.3"/>
  <pageSetup scale="7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5"/>
      <c r="B5" s="15"/>
      <c r="C5" s="15"/>
      <c r="D5" s="15"/>
      <c r="E5" s="15"/>
      <c r="F5" s="15"/>
      <c r="G5" s="15"/>
      <c r="H5" s="15"/>
      <c r="I5" s="15"/>
      <c r="J5" s="15"/>
      <c r="K5" s="15"/>
      <c r="L5" s="15"/>
      <c r="M5" s="15"/>
      <c r="N5" s="15"/>
      <c r="O5" s="15"/>
    </row>
    <row r="6" spans="1:15" x14ac:dyDescent="0.3">
      <c r="A6" s="15"/>
      <c r="B6" s="15"/>
      <c r="C6" s="15"/>
      <c r="D6" s="15"/>
      <c r="E6" s="13"/>
      <c r="F6" s="14"/>
      <c r="G6" s="14"/>
      <c r="H6" s="14"/>
      <c r="I6" s="14"/>
      <c r="J6" s="14"/>
      <c r="K6" s="14"/>
      <c r="L6" s="15"/>
      <c r="M6" s="15"/>
      <c r="N6" s="15"/>
      <c r="O6" s="15"/>
    </row>
    <row r="7" spans="1:15" x14ac:dyDescent="0.3">
      <c r="A7" s="14"/>
      <c r="B7" s="4" t="s">
        <v>6</v>
      </c>
      <c r="C7" s="4" t="s">
        <v>7</v>
      </c>
      <c r="D7" s="12" t="s">
        <v>51</v>
      </c>
      <c r="E7" s="14"/>
      <c r="F7" s="14"/>
      <c r="G7" s="14"/>
      <c r="H7" s="14"/>
      <c r="I7" s="14"/>
      <c r="J7" s="14"/>
      <c r="K7" s="14"/>
      <c r="L7" s="15"/>
      <c r="M7" s="15"/>
      <c r="N7" s="15"/>
      <c r="O7" s="15"/>
    </row>
    <row r="8" spans="1:15" x14ac:dyDescent="0.3">
      <c r="A8" s="4" t="s">
        <v>4</v>
      </c>
      <c r="B8" s="4">
        <v>2</v>
      </c>
      <c r="C8" s="4">
        <v>4</v>
      </c>
      <c r="D8" s="12">
        <v>100</v>
      </c>
      <c r="E8" s="14"/>
      <c r="F8" s="14"/>
      <c r="G8" s="14"/>
      <c r="H8" s="14"/>
      <c r="I8" s="14"/>
      <c r="J8" s="14"/>
      <c r="K8" s="14"/>
      <c r="L8" s="15"/>
      <c r="M8" s="15"/>
      <c r="N8" s="15"/>
      <c r="O8" s="15"/>
    </row>
    <row r="9" spans="1:15" x14ac:dyDescent="0.3">
      <c r="A9" s="4" t="s">
        <v>5</v>
      </c>
      <c r="B9" s="4">
        <v>3</v>
      </c>
      <c r="C9" s="4">
        <v>2</v>
      </c>
      <c r="D9" s="12">
        <v>80</v>
      </c>
      <c r="E9" s="14"/>
      <c r="F9" s="14"/>
      <c r="G9" s="14"/>
      <c r="H9" s="14"/>
      <c r="I9" s="14"/>
      <c r="J9" s="14"/>
      <c r="K9" s="14"/>
      <c r="L9" s="15"/>
      <c r="M9" s="15"/>
      <c r="N9" s="15"/>
      <c r="O9" s="15"/>
    </row>
    <row r="10" spans="1:15" x14ac:dyDescent="0.3">
      <c r="A10" s="4" t="s">
        <v>1</v>
      </c>
      <c r="B10" s="4">
        <v>10</v>
      </c>
      <c r="C10" s="4">
        <v>15</v>
      </c>
      <c r="D10" s="12"/>
      <c r="E10" s="14"/>
      <c r="F10" s="14"/>
      <c r="G10" s="14"/>
      <c r="H10" s="14"/>
      <c r="I10" s="14"/>
      <c r="J10" s="14"/>
      <c r="K10" s="14"/>
      <c r="L10" s="15"/>
      <c r="M10" s="15"/>
      <c r="N10" s="15"/>
      <c r="O10" s="15"/>
    </row>
    <row r="11" spans="1:15" x14ac:dyDescent="0.3">
      <c r="A11" s="176"/>
      <c r="B11" s="177"/>
      <c r="C11" s="177"/>
      <c r="D11" s="178"/>
      <c r="E11" s="14"/>
      <c r="F11" s="14"/>
      <c r="G11" s="14"/>
      <c r="H11" s="14"/>
      <c r="I11" s="14"/>
      <c r="J11" s="14"/>
      <c r="K11" s="14"/>
      <c r="L11" s="15"/>
      <c r="M11" s="15"/>
      <c r="N11" s="15"/>
      <c r="O11" s="15"/>
    </row>
    <row r="12" spans="1:15" x14ac:dyDescent="0.3">
      <c r="A12" s="6" t="s">
        <v>53</v>
      </c>
      <c r="B12" s="8">
        <v>15</v>
      </c>
      <c r="C12" s="8">
        <v>17.5</v>
      </c>
      <c r="D12" s="170"/>
      <c r="E12" s="14"/>
      <c r="F12" s="14"/>
      <c r="G12" s="14"/>
      <c r="H12" s="14"/>
      <c r="I12" s="14"/>
      <c r="J12" s="14"/>
      <c r="K12" s="14"/>
      <c r="L12" s="15"/>
      <c r="M12" s="15"/>
      <c r="N12" s="15"/>
      <c r="O12" s="15"/>
    </row>
    <row r="13" spans="1:15" x14ac:dyDescent="0.3">
      <c r="A13" s="179"/>
      <c r="B13" s="180"/>
      <c r="C13" s="180"/>
      <c r="D13" s="172"/>
      <c r="E13" s="14"/>
      <c r="F13" s="14"/>
      <c r="G13" s="14"/>
      <c r="H13" s="14"/>
      <c r="I13" s="14"/>
      <c r="J13" s="14"/>
      <c r="K13" s="14"/>
      <c r="L13" s="15"/>
      <c r="M13" s="15"/>
      <c r="N13" s="15"/>
      <c r="O13" s="15"/>
    </row>
    <row r="14" spans="1:15" x14ac:dyDescent="0.3">
      <c r="A14" s="81" t="s">
        <v>2</v>
      </c>
      <c r="B14" s="82">
        <f>B10*B12+C10*C12</f>
        <v>412.5</v>
      </c>
      <c r="C14" s="83"/>
      <c r="D14" s="172"/>
      <c r="E14" s="14"/>
      <c r="F14" s="14"/>
      <c r="G14" s="14"/>
      <c r="H14" s="14"/>
      <c r="I14" s="14"/>
      <c r="J14" s="14"/>
      <c r="K14" s="14"/>
      <c r="L14" s="15"/>
      <c r="M14" s="15"/>
      <c r="N14" s="15"/>
      <c r="O14" s="15"/>
    </row>
    <row r="15" spans="1:15" x14ac:dyDescent="0.3">
      <c r="A15" s="176"/>
      <c r="B15" s="177"/>
      <c r="C15" s="177"/>
      <c r="D15" s="178"/>
      <c r="E15" s="14"/>
      <c r="F15" s="14"/>
      <c r="G15" s="14"/>
      <c r="H15" s="14"/>
      <c r="I15" s="14"/>
      <c r="J15" s="14"/>
      <c r="K15" s="14"/>
      <c r="L15" s="15"/>
      <c r="M15" s="15"/>
      <c r="N15" s="15"/>
      <c r="O15" s="15"/>
    </row>
    <row r="16" spans="1:15" x14ac:dyDescent="0.3">
      <c r="A16" s="181" t="s">
        <v>3</v>
      </c>
      <c r="B16" s="182"/>
      <c r="C16" s="182"/>
      <c r="D16" s="182"/>
      <c r="E16" s="14"/>
      <c r="F16" s="14"/>
      <c r="G16" s="14"/>
      <c r="H16" s="14"/>
      <c r="I16" s="14"/>
      <c r="J16" s="14"/>
      <c r="K16" s="14"/>
      <c r="L16" s="15"/>
      <c r="M16" s="15"/>
      <c r="N16" s="15"/>
      <c r="O16" s="15"/>
    </row>
    <row r="17" spans="1:15" x14ac:dyDescent="0.3">
      <c r="A17" s="6"/>
      <c r="B17" s="4" t="s">
        <v>52</v>
      </c>
      <c r="C17" s="6"/>
      <c r="D17" s="12" t="s">
        <v>51</v>
      </c>
      <c r="E17" s="14"/>
      <c r="F17" s="14"/>
      <c r="G17" s="14"/>
      <c r="H17" s="14"/>
      <c r="I17" s="14"/>
      <c r="J17" s="14"/>
      <c r="K17" s="14"/>
      <c r="L17" s="15"/>
      <c r="M17" s="15"/>
      <c r="N17" s="15"/>
      <c r="O17" s="15"/>
    </row>
    <row r="18" spans="1:15" x14ac:dyDescent="0.3">
      <c r="A18" s="4" t="s">
        <v>4</v>
      </c>
      <c r="B18" s="33">
        <f>B8*B12+C8*C12</f>
        <v>100</v>
      </c>
      <c r="C18" s="5" t="s">
        <v>0</v>
      </c>
      <c r="D18" s="12">
        <f>D8</f>
        <v>100</v>
      </c>
      <c r="E18" s="14"/>
      <c r="F18" s="14"/>
      <c r="G18" s="14"/>
      <c r="H18" s="14"/>
      <c r="I18" s="14"/>
      <c r="J18" s="14"/>
      <c r="K18" s="14"/>
      <c r="L18" s="15"/>
      <c r="M18" s="15"/>
      <c r="N18" s="15"/>
      <c r="O18" s="15"/>
    </row>
    <row r="19" spans="1:15" x14ac:dyDescent="0.3">
      <c r="A19" s="4" t="s">
        <v>5</v>
      </c>
      <c r="B19" s="33">
        <f>B9*B12+C9*C12</f>
        <v>80</v>
      </c>
      <c r="C19" s="5" t="s">
        <v>0</v>
      </c>
      <c r="D19" s="12">
        <f>D9</f>
        <v>80</v>
      </c>
      <c r="E19" s="14"/>
      <c r="F19" s="14"/>
      <c r="G19" s="14"/>
      <c r="H19" s="14"/>
      <c r="I19" s="14"/>
      <c r="J19" s="14"/>
      <c r="K19" s="14"/>
      <c r="L19" s="15"/>
      <c r="M19" s="15"/>
      <c r="N19" s="15"/>
      <c r="O19" s="15"/>
    </row>
    <row r="20" spans="1:15" x14ac:dyDescent="0.3">
      <c r="A20" s="15"/>
      <c r="B20" s="15"/>
      <c r="C20" s="15"/>
      <c r="D20" s="15"/>
      <c r="E20" s="15"/>
      <c r="F20" s="15"/>
      <c r="G20" s="15"/>
      <c r="H20" s="15"/>
      <c r="I20" s="15"/>
      <c r="J20" s="15"/>
      <c r="K20" s="15"/>
      <c r="L20" s="15"/>
      <c r="M20" s="15"/>
      <c r="N20" s="15"/>
      <c r="O20" s="15"/>
    </row>
    <row r="21" spans="1:15" x14ac:dyDescent="0.3">
      <c r="A21" s="15"/>
      <c r="B21" s="15"/>
      <c r="C21" s="15"/>
      <c r="D21" s="15"/>
      <c r="E21" s="15"/>
      <c r="F21" s="15"/>
      <c r="G21" s="15"/>
      <c r="H21" s="15"/>
      <c r="I21" s="15"/>
      <c r="J21" s="15"/>
      <c r="K21" s="15"/>
      <c r="L21" s="15"/>
      <c r="M21" s="15"/>
      <c r="N21" s="15"/>
      <c r="O21" s="15"/>
    </row>
    <row r="22" spans="1:15" x14ac:dyDescent="0.3">
      <c r="A22" s="15"/>
      <c r="B22" s="15"/>
      <c r="C22" s="15"/>
      <c r="D22" s="15"/>
      <c r="E22" s="15"/>
      <c r="F22" s="15"/>
      <c r="G22" s="15"/>
      <c r="H22" s="15"/>
      <c r="I22" s="15"/>
      <c r="J22" s="15"/>
      <c r="K22" s="15"/>
      <c r="L22" s="15"/>
      <c r="M22" s="15"/>
      <c r="N22" s="15"/>
      <c r="O22" s="15"/>
    </row>
    <row r="23" spans="1:15" x14ac:dyDescent="0.3">
      <c r="A23" s="15"/>
      <c r="B23" s="15"/>
      <c r="C23" s="15"/>
      <c r="D23" s="15"/>
      <c r="E23" s="15"/>
      <c r="F23" s="15"/>
      <c r="G23" s="15"/>
      <c r="H23" s="15"/>
      <c r="I23" s="15"/>
      <c r="J23" s="15"/>
      <c r="K23" s="15"/>
      <c r="L23" s="15"/>
      <c r="M23" s="15"/>
      <c r="N23" s="15"/>
      <c r="O23" s="15"/>
    </row>
    <row r="24" spans="1:15" x14ac:dyDescent="0.3">
      <c r="A24" s="15"/>
      <c r="B24" s="15"/>
      <c r="C24" s="15"/>
      <c r="D24" s="15"/>
      <c r="E24" s="15"/>
      <c r="F24" s="15"/>
      <c r="G24" s="15"/>
      <c r="H24" s="15"/>
      <c r="I24" s="15"/>
      <c r="J24" s="15"/>
      <c r="K24" s="15"/>
      <c r="L24" s="15"/>
      <c r="M24" s="15"/>
      <c r="N24" s="15"/>
      <c r="O24" s="15"/>
    </row>
    <row r="25" spans="1:15" x14ac:dyDescent="0.3">
      <c r="A25" s="15"/>
      <c r="B25" s="15"/>
      <c r="C25" s="15"/>
      <c r="D25" s="15"/>
      <c r="E25" s="15"/>
      <c r="F25" s="15"/>
      <c r="G25" s="15"/>
      <c r="H25" s="15"/>
      <c r="I25" s="15"/>
      <c r="J25" s="15"/>
      <c r="K25" s="15"/>
      <c r="L25" s="15"/>
      <c r="M25" s="15"/>
      <c r="N25" s="15"/>
      <c r="O25" s="15"/>
    </row>
    <row r="26" spans="1:15" x14ac:dyDescent="0.3">
      <c r="A26" s="15"/>
      <c r="B26" s="15"/>
      <c r="C26" s="15"/>
      <c r="D26" s="15"/>
      <c r="E26" s="15"/>
      <c r="F26" s="15"/>
      <c r="G26" s="15"/>
      <c r="H26" s="15"/>
      <c r="I26" s="15"/>
      <c r="J26" s="15"/>
      <c r="K26" s="15"/>
      <c r="L26" s="15"/>
      <c r="M26" s="15"/>
      <c r="N26" s="15"/>
      <c r="O26" s="15"/>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5"/>
      <c r="B5" s="15"/>
      <c r="C5" s="15"/>
      <c r="D5" s="15"/>
      <c r="E5" s="15"/>
      <c r="F5" s="15"/>
      <c r="G5" s="15"/>
      <c r="H5" s="15"/>
      <c r="I5" s="15"/>
      <c r="J5" s="15"/>
      <c r="K5" s="15"/>
      <c r="L5" s="15"/>
      <c r="M5" s="15"/>
      <c r="N5" s="15"/>
      <c r="O5" s="15"/>
    </row>
    <row r="6" spans="1:15" x14ac:dyDescent="0.3">
      <c r="A6" s="15"/>
      <c r="B6" s="15"/>
      <c r="C6" s="15"/>
      <c r="D6" s="15"/>
      <c r="E6" s="13"/>
      <c r="F6" s="14"/>
      <c r="G6" s="14"/>
      <c r="H6" s="14"/>
      <c r="I6" s="14"/>
      <c r="J6" s="14"/>
      <c r="K6" s="14"/>
      <c r="L6" s="15"/>
      <c r="M6" s="15"/>
      <c r="N6" s="15"/>
      <c r="O6" s="15"/>
    </row>
    <row r="7" spans="1:15" x14ac:dyDescent="0.3">
      <c r="A7" s="14"/>
      <c r="B7" s="4" t="s">
        <v>6</v>
      </c>
      <c r="C7" s="4" t="s">
        <v>7</v>
      </c>
      <c r="D7" s="12" t="s">
        <v>51</v>
      </c>
      <c r="E7" s="14"/>
      <c r="F7" s="14"/>
      <c r="G7" s="14"/>
      <c r="H7" s="14"/>
      <c r="I7" s="14"/>
      <c r="J7" s="14"/>
      <c r="K7" s="14"/>
      <c r="L7" s="15"/>
      <c r="M7" s="15"/>
      <c r="N7" s="15"/>
      <c r="O7" s="15"/>
    </row>
    <row r="8" spans="1:15" x14ac:dyDescent="0.3">
      <c r="A8" s="4" t="s">
        <v>4</v>
      </c>
      <c r="B8" s="4">
        <v>2</v>
      </c>
      <c r="C8" s="4">
        <v>4</v>
      </c>
      <c r="D8" s="12">
        <v>100</v>
      </c>
      <c r="E8" s="14"/>
      <c r="F8" s="14"/>
      <c r="G8" s="14"/>
      <c r="H8" s="14"/>
      <c r="I8" s="14"/>
      <c r="J8" s="14"/>
      <c r="K8" s="14"/>
      <c r="L8" s="15"/>
      <c r="M8" s="15"/>
      <c r="N8" s="15"/>
      <c r="O8" s="15"/>
    </row>
    <row r="9" spans="1:15" x14ac:dyDescent="0.3">
      <c r="A9" s="4" t="s">
        <v>5</v>
      </c>
      <c r="B9" s="4">
        <v>3</v>
      </c>
      <c r="C9" s="4">
        <v>2</v>
      </c>
      <c r="D9" s="12">
        <v>80</v>
      </c>
      <c r="E9" s="14"/>
      <c r="F9" s="14"/>
      <c r="G9" s="14"/>
      <c r="H9" s="14"/>
      <c r="I9" s="14"/>
      <c r="J9" s="14"/>
      <c r="K9" s="14"/>
      <c r="L9" s="15"/>
      <c r="M9" s="15"/>
      <c r="N9" s="15"/>
      <c r="O9" s="15"/>
    </row>
    <row r="10" spans="1:15" x14ac:dyDescent="0.3">
      <c r="A10" s="4" t="s">
        <v>1</v>
      </c>
      <c r="B10" s="4">
        <v>10</v>
      </c>
      <c r="C10" s="4">
        <v>15</v>
      </c>
      <c r="D10" s="12"/>
      <c r="E10" s="14"/>
      <c r="F10" s="14"/>
      <c r="G10" s="14"/>
      <c r="H10" s="14"/>
      <c r="I10" s="14"/>
      <c r="J10" s="14"/>
      <c r="K10" s="14"/>
      <c r="L10" s="15"/>
      <c r="M10" s="15"/>
      <c r="N10" s="15"/>
      <c r="O10" s="15"/>
    </row>
    <row r="11" spans="1:15" x14ac:dyDescent="0.3">
      <c r="A11" s="176"/>
      <c r="B11" s="177"/>
      <c r="C11" s="177"/>
      <c r="D11" s="178"/>
      <c r="E11" s="14"/>
      <c r="F11" s="14"/>
      <c r="G11" s="14"/>
      <c r="H11" s="14"/>
      <c r="I11" s="14"/>
      <c r="J11" s="14"/>
      <c r="K11" s="14"/>
      <c r="L11" s="15"/>
      <c r="M11" s="15"/>
      <c r="N11" s="15"/>
      <c r="O11" s="15"/>
    </row>
    <row r="12" spans="1:15" x14ac:dyDescent="0.3">
      <c r="A12" s="6" t="s">
        <v>53</v>
      </c>
      <c r="B12" s="8">
        <v>15</v>
      </c>
      <c r="C12" s="8">
        <v>17.5</v>
      </c>
      <c r="D12" s="170"/>
      <c r="E12" s="14"/>
      <c r="F12" s="14"/>
      <c r="G12" s="14"/>
      <c r="H12" s="14"/>
      <c r="I12" s="14"/>
      <c r="J12" s="14"/>
      <c r="K12" s="14"/>
      <c r="L12" s="15"/>
      <c r="M12" s="15"/>
      <c r="N12" s="15"/>
      <c r="O12" s="15"/>
    </row>
    <row r="13" spans="1:15" x14ac:dyDescent="0.3">
      <c r="A13" s="179"/>
      <c r="B13" s="180"/>
      <c r="C13" s="180"/>
      <c r="D13" s="172"/>
      <c r="E13" s="14"/>
      <c r="F13" s="14"/>
      <c r="G13" s="14"/>
      <c r="H13" s="14"/>
      <c r="I13" s="14"/>
      <c r="J13" s="14"/>
      <c r="K13" s="14"/>
      <c r="L13" s="15"/>
      <c r="M13" s="15"/>
      <c r="N13" s="15"/>
      <c r="O13" s="15"/>
    </row>
    <row r="14" spans="1:15" x14ac:dyDescent="0.3">
      <c r="A14" s="81" t="s">
        <v>2</v>
      </c>
      <c r="B14" s="82">
        <f>B10*B12+C10*C12</f>
        <v>412.5</v>
      </c>
      <c r="C14" s="83"/>
      <c r="D14" s="172"/>
      <c r="E14" s="14"/>
      <c r="F14" s="14"/>
      <c r="G14" s="14"/>
      <c r="H14" s="14"/>
      <c r="I14" s="14"/>
      <c r="J14" s="14"/>
      <c r="K14" s="14"/>
      <c r="L14" s="15"/>
      <c r="M14" s="15"/>
      <c r="N14" s="15"/>
      <c r="O14" s="15"/>
    </row>
    <row r="15" spans="1:15" x14ac:dyDescent="0.3">
      <c r="A15" s="176"/>
      <c r="B15" s="177"/>
      <c r="C15" s="177"/>
      <c r="D15" s="178"/>
      <c r="E15" s="14"/>
      <c r="F15" s="14"/>
      <c r="G15" s="14"/>
      <c r="H15" s="14"/>
      <c r="I15" s="14"/>
      <c r="J15" s="14"/>
      <c r="K15" s="14"/>
      <c r="L15" s="15"/>
      <c r="M15" s="15"/>
      <c r="N15" s="15"/>
      <c r="O15" s="15"/>
    </row>
    <row r="16" spans="1:15" x14ac:dyDescent="0.3">
      <c r="A16" s="181" t="s">
        <v>3</v>
      </c>
      <c r="B16" s="182"/>
      <c r="C16" s="182"/>
      <c r="D16" s="182"/>
      <c r="E16" s="14"/>
      <c r="F16" s="14"/>
      <c r="G16" s="14"/>
      <c r="H16" s="14"/>
      <c r="I16" s="14"/>
      <c r="J16" s="14"/>
      <c r="K16" s="14"/>
      <c r="L16" s="15"/>
      <c r="M16" s="15"/>
      <c r="N16" s="15"/>
      <c r="O16" s="15"/>
    </row>
    <row r="17" spans="1:15" x14ac:dyDescent="0.3">
      <c r="A17" s="6"/>
      <c r="B17" s="4" t="s">
        <v>52</v>
      </c>
      <c r="C17" s="6"/>
      <c r="D17" s="12" t="s">
        <v>51</v>
      </c>
      <c r="E17" s="14"/>
      <c r="F17" s="14"/>
      <c r="G17" s="14"/>
      <c r="H17" s="14"/>
      <c r="I17" s="14"/>
      <c r="J17" s="14"/>
      <c r="K17" s="14"/>
      <c r="L17" s="15"/>
      <c r="M17" s="15"/>
      <c r="N17" s="15"/>
      <c r="O17" s="15"/>
    </row>
    <row r="18" spans="1:15" x14ac:dyDescent="0.3">
      <c r="A18" s="4" t="s">
        <v>4</v>
      </c>
      <c r="B18" s="33">
        <f>B8*B12+C8*C12</f>
        <v>100</v>
      </c>
      <c r="C18" s="5" t="s">
        <v>0</v>
      </c>
      <c r="D18" s="12">
        <f>D8</f>
        <v>100</v>
      </c>
      <c r="E18" s="14"/>
      <c r="F18" s="14"/>
      <c r="G18" s="14"/>
      <c r="H18" s="14"/>
      <c r="I18" s="14"/>
      <c r="J18" s="14"/>
      <c r="K18" s="14"/>
      <c r="L18" s="15"/>
      <c r="M18" s="15"/>
      <c r="N18" s="15"/>
      <c r="O18" s="15"/>
    </row>
    <row r="19" spans="1:15" x14ac:dyDescent="0.3">
      <c r="A19" s="4" t="s">
        <v>5</v>
      </c>
      <c r="B19" s="33">
        <f>B9*B12+C9*C12</f>
        <v>80</v>
      </c>
      <c r="C19" s="5" t="s">
        <v>0</v>
      </c>
      <c r="D19" s="12">
        <f>D9</f>
        <v>80</v>
      </c>
      <c r="E19" s="14"/>
      <c r="F19" s="14"/>
      <c r="G19" s="14"/>
      <c r="H19" s="14"/>
      <c r="I19" s="14"/>
      <c r="J19" s="14"/>
      <c r="K19" s="14"/>
      <c r="L19" s="15"/>
      <c r="M19" s="15"/>
      <c r="N19" s="15"/>
      <c r="O19" s="15"/>
    </row>
    <row r="20" spans="1:15" x14ac:dyDescent="0.3">
      <c r="A20" s="15"/>
      <c r="B20" s="15"/>
      <c r="C20" s="15"/>
      <c r="D20" s="15"/>
      <c r="E20" s="15"/>
      <c r="F20" s="15"/>
      <c r="G20" s="15"/>
      <c r="H20" s="15"/>
      <c r="I20" s="15"/>
      <c r="J20" s="15"/>
      <c r="K20" s="15"/>
      <c r="L20" s="15"/>
      <c r="M20" s="15"/>
      <c r="N20" s="15"/>
      <c r="O20" s="15"/>
    </row>
    <row r="21" spans="1:15" x14ac:dyDescent="0.3">
      <c r="A21" s="15"/>
      <c r="B21" s="15"/>
      <c r="C21" s="15"/>
      <c r="D21" s="15"/>
      <c r="E21" s="15"/>
      <c r="F21" s="15"/>
      <c r="G21" s="15"/>
      <c r="H21" s="15"/>
      <c r="I21" s="15"/>
      <c r="J21" s="15"/>
      <c r="K21" s="15"/>
      <c r="L21" s="15"/>
      <c r="M21" s="15"/>
      <c r="N21" s="15"/>
      <c r="O21" s="15"/>
    </row>
    <row r="22" spans="1:15" x14ac:dyDescent="0.3">
      <c r="A22" s="15"/>
      <c r="B22" s="15"/>
      <c r="C22" s="15"/>
      <c r="D22" s="15"/>
      <c r="E22" s="15"/>
      <c r="F22" s="15"/>
      <c r="G22" s="15"/>
      <c r="H22" s="15"/>
      <c r="I22" s="15"/>
      <c r="J22" s="15"/>
      <c r="K22" s="15"/>
      <c r="L22" s="15"/>
      <c r="M22" s="15"/>
      <c r="N22" s="15"/>
      <c r="O22" s="15"/>
    </row>
    <row r="23" spans="1:15" x14ac:dyDescent="0.3">
      <c r="A23" s="15"/>
      <c r="B23" s="15"/>
      <c r="C23" s="15"/>
      <c r="D23" s="15"/>
      <c r="E23" s="15"/>
      <c r="F23" s="15"/>
      <c r="G23" s="15"/>
      <c r="H23" s="15"/>
      <c r="I23" s="15"/>
      <c r="J23" s="15"/>
      <c r="K23" s="15"/>
      <c r="L23" s="15"/>
      <c r="M23" s="15"/>
      <c r="N23" s="15"/>
      <c r="O23" s="15"/>
    </row>
    <row r="24" spans="1:15" x14ac:dyDescent="0.3">
      <c r="A24" s="15"/>
      <c r="B24" s="15"/>
      <c r="C24" s="15"/>
      <c r="D24" s="15"/>
      <c r="E24" s="15"/>
      <c r="F24" s="15"/>
      <c r="G24" s="15"/>
      <c r="H24" s="15"/>
      <c r="I24" s="15"/>
      <c r="J24" s="15"/>
      <c r="K24" s="15"/>
      <c r="L24" s="15"/>
      <c r="M24" s="15"/>
      <c r="N24" s="15"/>
      <c r="O24" s="15"/>
    </row>
    <row r="25" spans="1:15" x14ac:dyDescent="0.3">
      <c r="A25" s="15"/>
      <c r="B25" s="15"/>
      <c r="C25" s="15"/>
      <c r="D25" s="15"/>
      <c r="E25" s="15"/>
      <c r="F25" s="15"/>
      <c r="G25" s="15"/>
      <c r="H25" s="15"/>
      <c r="I25" s="15"/>
      <c r="J25" s="15"/>
      <c r="K25" s="15"/>
      <c r="L25" s="15"/>
      <c r="M25" s="15"/>
      <c r="N25" s="15"/>
      <c r="O25" s="15"/>
    </row>
    <row r="26" spans="1:15" x14ac:dyDescent="0.3">
      <c r="A26" s="15"/>
      <c r="B26" s="15"/>
      <c r="C26" s="15"/>
      <c r="D26" s="15"/>
      <c r="E26" s="15"/>
      <c r="F26" s="15"/>
      <c r="G26" s="15"/>
      <c r="H26" s="15"/>
      <c r="I26" s="15"/>
      <c r="J26" s="15"/>
      <c r="K26" s="15"/>
      <c r="L26" s="15"/>
      <c r="M26" s="15"/>
      <c r="N26" s="15"/>
      <c r="O26" s="15"/>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
  <sheetViews>
    <sheetView showGridLines="0" workbookViewId="0"/>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21" x14ac:dyDescent="0.25">
      <c r="A1" s="7" t="s">
        <v>69</v>
      </c>
    </row>
    <row r="2" spans="1:21" x14ac:dyDescent="0.25">
      <c r="A2" s="7" t="s">
        <v>70</v>
      </c>
    </row>
    <row r="3" spans="1:21" x14ac:dyDescent="0.25">
      <c r="A3" s="7" t="s">
        <v>71</v>
      </c>
    </row>
    <row r="6" spans="1:21" ht="15.75" thickBot="1" x14ac:dyDescent="0.3">
      <c r="A6" t="s">
        <v>57</v>
      </c>
    </row>
    <row r="7" spans="1:21" ht="15.75" thickBot="1" x14ac:dyDescent="0.3">
      <c r="B7" s="95"/>
      <c r="C7" s="95"/>
      <c r="D7" s="185" t="s">
        <v>56</v>
      </c>
      <c r="E7" s="185" t="s">
        <v>111</v>
      </c>
      <c r="F7" s="183" t="s">
        <v>110</v>
      </c>
      <c r="G7" s="104" t="s">
        <v>78</v>
      </c>
      <c r="H7" s="104" t="s">
        <v>78</v>
      </c>
    </row>
    <row r="8" spans="1:21" ht="20.25" customHeight="1" thickBot="1" x14ac:dyDescent="0.3">
      <c r="B8" s="96" t="s">
        <v>54</v>
      </c>
      <c r="C8" s="96" t="s">
        <v>55</v>
      </c>
      <c r="D8" s="186"/>
      <c r="E8" s="186"/>
      <c r="F8" s="183"/>
      <c r="G8" s="104" t="s">
        <v>79</v>
      </c>
      <c r="H8" s="104" t="s">
        <v>80</v>
      </c>
    </row>
    <row r="9" spans="1:21" ht="15.75" thickBot="1" x14ac:dyDescent="0.3">
      <c r="B9" s="50" t="s">
        <v>84</v>
      </c>
      <c r="C9" s="50" t="s">
        <v>85</v>
      </c>
      <c r="D9" s="105">
        <v>15</v>
      </c>
      <c r="E9" s="105">
        <v>0</v>
      </c>
      <c r="F9" s="108">
        <v>10</v>
      </c>
      <c r="G9" s="108">
        <v>12.5</v>
      </c>
      <c r="H9" s="108">
        <v>2.5</v>
      </c>
    </row>
    <row r="10" spans="1:21" ht="15.75" thickBot="1" x14ac:dyDescent="0.3">
      <c r="B10" s="48" t="s">
        <v>86</v>
      </c>
      <c r="C10" s="48" t="s">
        <v>87</v>
      </c>
      <c r="D10" s="105">
        <v>17.5</v>
      </c>
      <c r="E10" s="105">
        <v>0</v>
      </c>
      <c r="F10" s="108">
        <v>15</v>
      </c>
      <c r="G10" s="108">
        <v>5</v>
      </c>
      <c r="H10" s="109">
        <v>8.3333333333333339</v>
      </c>
    </row>
    <row r="12" spans="1:21" ht="15.75" thickBot="1" x14ac:dyDescent="0.3">
      <c r="A12" t="s">
        <v>3</v>
      </c>
    </row>
    <row r="13" spans="1:21" ht="15.75" thickBot="1" x14ac:dyDescent="0.3">
      <c r="B13" s="95"/>
      <c r="C13" s="95"/>
      <c r="D13" s="184" t="s">
        <v>56</v>
      </c>
      <c r="E13" s="107" t="s">
        <v>81</v>
      </c>
      <c r="F13" s="107" t="s">
        <v>21</v>
      </c>
      <c r="G13" s="107" t="s">
        <v>78</v>
      </c>
      <c r="H13" s="107" t="s">
        <v>78</v>
      </c>
    </row>
    <row r="14" spans="1:21" ht="15.75" thickBot="1" x14ac:dyDescent="0.3">
      <c r="B14" s="96" t="s">
        <v>54</v>
      </c>
      <c r="C14" s="96" t="s">
        <v>55</v>
      </c>
      <c r="D14" s="184"/>
      <c r="E14" s="107" t="s">
        <v>82</v>
      </c>
      <c r="F14" s="107" t="s">
        <v>83</v>
      </c>
      <c r="G14" s="107" t="s">
        <v>79</v>
      </c>
      <c r="H14" s="107" t="s">
        <v>80</v>
      </c>
    </row>
    <row r="15" spans="1:21" ht="15.75" thickBot="1" x14ac:dyDescent="0.3">
      <c r="B15" s="50" t="s">
        <v>88</v>
      </c>
      <c r="C15" s="50" t="s">
        <v>92</v>
      </c>
      <c r="D15" s="98">
        <v>100</v>
      </c>
      <c r="E15" s="105">
        <v>3.125</v>
      </c>
      <c r="F15" s="105">
        <v>100</v>
      </c>
      <c r="G15" s="105">
        <v>60</v>
      </c>
      <c r="H15" s="106">
        <v>46.666666666666664</v>
      </c>
    </row>
    <row r="16" spans="1:21" ht="15.75" thickBot="1" x14ac:dyDescent="0.3">
      <c r="B16" s="48" t="s">
        <v>90</v>
      </c>
      <c r="C16" s="48" t="s">
        <v>91</v>
      </c>
      <c r="D16" s="98">
        <v>80</v>
      </c>
      <c r="E16" s="105">
        <v>1.25</v>
      </c>
      <c r="F16" s="105">
        <v>80</v>
      </c>
      <c r="G16" s="105">
        <v>70</v>
      </c>
      <c r="H16" s="105">
        <v>30</v>
      </c>
      <c r="U16">
        <f>15-8.33</f>
        <v>6.67</v>
      </c>
    </row>
  </sheetData>
  <mergeCells count="4">
    <mergeCell ref="F7:F8"/>
    <mergeCell ref="D13:D14"/>
    <mergeCell ref="D7:D8"/>
    <mergeCell ref="E7:E8"/>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6"/>
  <sheetViews>
    <sheetView showGridLines="0" workbookViewId="0"/>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20" x14ac:dyDescent="0.25">
      <c r="A1" s="7" t="s">
        <v>69</v>
      </c>
    </row>
    <row r="2" spans="1:20" x14ac:dyDescent="0.25">
      <c r="A2" s="7" t="s">
        <v>70</v>
      </c>
    </row>
    <row r="3" spans="1:20" x14ac:dyDescent="0.25">
      <c r="A3" s="7" t="s">
        <v>71</v>
      </c>
    </row>
    <row r="6" spans="1:20" ht="15.75" thickBot="1" x14ac:dyDescent="0.3">
      <c r="A6" t="s">
        <v>57</v>
      </c>
    </row>
    <row r="7" spans="1:20" x14ac:dyDescent="0.25">
      <c r="B7" s="95"/>
      <c r="C7" s="95"/>
      <c r="D7" s="95" t="s">
        <v>72</v>
      </c>
      <c r="E7" s="95" t="s">
        <v>74</v>
      </c>
      <c r="F7" s="95" t="s">
        <v>76</v>
      </c>
      <c r="G7" s="95" t="s">
        <v>78</v>
      </c>
      <c r="H7" s="95" t="s">
        <v>78</v>
      </c>
    </row>
    <row r="8" spans="1:20" ht="15.75" thickBot="1" x14ac:dyDescent="0.3">
      <c r="B8" s="96" t="s">
        <v>54</v>
      </c>
      <c r="C8" s="96" t="s">
        <v>55</v>
      </c>
      <c r="D8" s="96" t="s">
        <v>73</v>
      </c>
      <c r="E8" s="96" t="s">
        <v>75</v>
      </c>
      <c r="F8" s="96" t="s">
        <v>77</v>
      </c>
      <c r="G8" s="96" t="s">
        <v>79</v>
      </c>
      <c r="H8" s="96" t="s">
        <v>80</v>
      </c>
    </row>
    <row r="9" spans="1:20" x14ac:dyDescent="0.25">
      <c r="B9" s="50" t="s">
        <v>84</v>
      </c>
      <c r="C9" s="50" t="s">
        <v>85</v>
      </c>
      <c r="D9" s="50">
        <v>15</v>
      </c>
      <c r="E9" s="50">
        <v>0</v>
      </c>
      <c r="F9" s="50">
        <v>10</v>
      </c>
      <c r="G9" s="50">
        <v>12.5</v>
      </c>
      <c r="H9" s="50">
        <v>2.5</v>
      </c>
    </row>
    <row r="10" spans="1:20" ht="15.75" thickBot="1" x14ac:dyDescent="0.3">
      <c r="B10" s="48" t="s">
        <v>86</v>
      </c>
      <c r="C10" s="48" t="s">
        <v>87</v>
      </c>
      <c r="D10" s="48">
        <v>17.5</v>
      </c>
      <c r="E10" s="48">
        <v>0</v>
      </c>
      <c r="F10" s="48">
        <v>15</v>
      </c>
      <c r="G10" s="48">
        <v>5</v>
      </c>
      <c r="H10" s="103">
        <v>8.3333333333333339</v>
      </c>
    </row>
    <row r="12" spans="1:20" ht="15.75" thickBot="1" x14ac:dyDescent="0.3">
      <c r="A12" t="s">
        <v>3</v>
      </c>
    </row>
    <row r="13" spans="1:20" ht="15.75" thickBot="1" x14ac:dyDescent="0.3">
      <c r="B13" s="95"/>
      <c r="C13" s="95"/>
      <c r="D13" s="107" t="s">
        <v>72</v>
      </c>
      <c r="E13" s="97" t="s">
        <v>81</v>
      </c>
      <c r="F13" s="107" t="s">
        <v>21</v>
      </c>
      <c r="G13" s="97" t="s">
        <v>78</v>
      </c>
      <c r="H13" s="97" t="s">
        <v>78</v>
      </c>
      <c r="T13">
        <f>100-46.67</f>
        <v>53.33</v>
      </c>
    </row>
    <row r="14" spans="1:20" ht="15.75" thickBot="1" x14ac:dyDescent="0.3">
      <c r="B14" s="96" t="s">
        <v>54</v>
      </c>
      <c r="C14" s="96" t="s">
        <v>55</v>
      </c>
      <c r="D14" s="107" t="s">
        <v>73</v>
      </c>
      <c r="E14" s="97" t="s">
        <v>82</v>
      </c>
      <c r="F14" s="107" t="s">
        <v>83</v>
      </c>
      <c r="G14" s="97" t="s">
        <v>79</v>
      </c>
      <c r="H14" s="97" t="s">
        <v>80</v>
      </c>
    </row>
    <row r="15" spans="1:20" ht="15.75" thickBot="1" x14ac:dyDescent="0.3">
      <c r="B15" s="50" t="s">
        <v>88</v>
      </c>
      <c r="C15" s="50" t="s">
        <v>89</v>
      </c>
      <c r="D15" s="105">
        <v>100</v>
      </c>
      <c r="E15" s="98">
        <v>3.125</v>
      </c>
      <c r="F15" s="105">
        <v>100</v>
      </c>
      <c r="G15" s="98">
        <v>60</v>
      </c>
      <c r="H15" s="110">
        <v>46.666666666666664</v>
      </c>
    </row>
    <row r="16" spans="1:20" ht="15.75" thickBot="1" x14ac:dyDescent="0.3">
      <c r="B16" s="48" t="s">
        <v>90</v>
      </c>
      <c r="C16" s="48" t="s">
        <v>91</v>
      </c>
      <c r="D16" s="105">
        <v>80</v>
      </c>
      <c r="E16" s="98">
        <v>1.25</v>
      </c>
      <c r="F16" s="105">
        <v>80</v>
      </c>
      <c r="G16" s="98">
        <v>70</v>
      </c>
      <c r="H16" s="98">
        <v>30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6"/>
  <sheetViews>
    <sheetView showGridLines="0" topLeftCell="A4" workbookViewId="0"/>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8" x14ac:dyDescent="0.25">
      <c r="A1" s="7" t="s">
        <v>69</v>
      </c>
    </row>
    <row r="2" spans="1:8" x14ac:dyDescent="0.25">
      <c r="A2" s="7" t="s">
        <v>70</v>
      </c>
    </row>
    <row r="3" spans="1:8" x14ac:dyDescent="0.25">
      <c r="A3" s="7" t="s">
        <v>71</v>
      </c>
    </row>
    <row r="6" spans="1:8" ht="15.75" thickBot="1" x14ac:dyDescent="0.3">
      <c r="A6" t="s">
        <v>57</v>
      </c>
    </row>
    <row r="7" spans="1:8" ht="15.75" thickBot="1" x14ac:dyDescent="0.3">
      <c r="B7" s="95"/>
      <c r="C7" s="95"/>
      <c r="D7" s="111" t="s">
        <v>72</v>
      </c>
      <c r="E7" s="111" t="s">
        <v>74</v>
      </c>
      <c r="F7" s="111" t="s">
        <v>76</v>
      </c>
      <c r="G7" s="111" t="s">
        <v>78</v>
      </c>
      <c r="H7" s="111" t="s">
        <v>78</v>
      </c>
    </row>
    <row r="8" spans="1:8" ht="15.75" thickBot="1" x14ac:dyDescent="0.3">
      <c r="B8" s="96" t="s">
        <v>54</v>
      </c>
      <c r="C8" s="96" t="s">
        <v>55</v>
      </c>
      <c r="D8" s="111" t="s">
        <v>73</v>
      </c>
      <c r="E8" s="111" t="s">
        <v>75</v>
      </c>
      <c r="F8" s="111" t="s">
        <v>77</v>
      </c>
      <c r="G8" s="111" t="s">
        <v>79</v>
      </c>
      <c r="H8" s="111" t="s">
        <v>80</v>
      </c>
    </row>
    <row r="9" spans="1:8" ht="15.75" thickBot="1" x14ac:dyDescent="0.3">
      <c r="B9" s="50" t="s">
        <v>84</v>
      </c>
      <c r="C9" s="50" t="s">
        <v>85</v>
      </c>
      <c r="D9" s="105">
        <v>15</v>
      </c>
      <c r="E9" s="105">
        <v>0</v>
      </c>
      <c r="F9" s="105">
        <v>10</v>
      </c>
      <c r="G9" s="105">
        <v>12.5</v>
      </c>
      <c r="H9" s="105">
        <v>2.5</v>
      </c>
    </row>
    <row r="10" spans="1:8" ht="15.75" thickBot="1" x14ac:dyDescent="0.3">
      <c r="B10" s="48" t="s">
        <v>86</v>
      </c>
      <c r="C10" s="48" t="s">
        <v>87</v>
      </c>
      <c r="D10" s="105">
        <v>17.5</v>
      </c>
      <c r="E10" s="105">
        <v>0</v>
      </c>
      <c r="F10" s="105">
        <v>15</v>
      </c>
      <c r="G10" s="105">
        <v>5</v>
      </c>
      <c r="H10" s="106">
        <v>8.3333333333333339</v>
      </c>
    </row>
    <row r="12" spans="1:8" ht="15.75" thickBot="1" x14ac:dyDescent="0.3">
      <c r="A12" t="s">
        <v>3</v>
      </c>
    </row>
    <row r="13" spans="1:8" ht="15.75" thickBot="1" x14ac:dyDescent="0.3">
      <c r="B13" s="95"/>
      <c r="C13" s="95"/>
      <c r="D13" s="184" t="s">
        <v>56</v>
      </c>
      <c r="E13" s="111" t="s">
        <v>81</v>
      </c>
      <c r="F13" s="97" t="s">
        <v>21</v>
      </c>
      <c r="G13" s="111" t="s">
        <v>78</v>
      </c>
      <c r="H13" s="111" t="s">
        <v>78</v>
      </c>
    </row>
    <row r="14" spans="1:8" ht="32.25" customHeight="1" thickBot="1" x14ac:dyDescent="0.3">
      <c r="B14" s="96" t="s">
        <v>54</v>
      </c>
      <c r="C14" s="96" t="s">
        <v>55</v>
      </c>
      <c r="D14" s="184"/>
      <c r="E14" s="111" t="s">
        <v>82</v>
      </c>
      <c r="F14" s="97" t="s">
        <v>83</v>
      </c>
      <c r="G14" s="111" t="s">
        <v>79</v>
      </c>
      <c r="H14" s="111" t="s">
        <v>80</v>
      </c>
    </row>
    <row r="15" spans="1:8" ht="15.75" thickBot="1" x14ac:dyDescent="0.3">
      <c r="B15" s="50" t="s">
        <v>88</v>
      </c>
      <c r="C15" s="50" t="s">
        <v>89</v>
      </c>
      <c r="D15" s="98">
        <v>100</v>
      </c>
      <c r="E15" s="105">
        <v>3.125</v>
      </c>
      <c r="F15" s="98">
        <v>100</v>
      </c>
      <c r="G15" s="105">
        <v>60</v>
      </c>
      <c r="H15" s="106">
        <v>46.666666666666664</v>
      </c>
    </row>
    <row r="16" spans="1:8" ht="15.75" thickBot="1" x14ac:dyDescent="0.3">
      <c r="B16" s="48" t="s">
        <v>90</v>
      </c>
      <c r="C16" s="48" t="s">
        <v>91</v>
      </c>
      <c r="D16" s="98">
        <v>80</v>
      </c>
      <c r="E16" s="105">
        <v>1.25</v>
      </c>
      <c r="F16" s="98">
        <v>80</v>
      </c>
      <c r="G16" s="105">
        <v>70</v>
      </c>
      <c r="H16" s="105">
        <v>30</v>
      </c>
    </row>
  </sheetData>
  <mergeCells count="1">
    <mergeCell ref="D13:D14"/>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F161-9201-4A88-B861-50C42D95D465}">
  <dimension ref="A1:G28"/>
  <sheetViews>
    <sheetView showGridLines="0" workbookViewId="0"/>
  </sheetViews>
  <sheetFormatPr defaultRowHeight="15" x14ac:dyDescent="0.25"/>
  <cols>
    <col min="1" max="1" width="2.28515625" customWidth="1"/>
    <col min="2" max="2" width="6.140625" bestFit="1" customWidth="1"/>
    <col min="3" max="3" width="24.7109375" bestFit="1" customWidth="1"/>
    <col min="4" max="4" width="12.7109375" bestFit="1" customWidth="1"/>
    <col min="5" max="5" width="13.42578125" bestFit="1" customWidth="1"/>
    <col min="6" max="6" width="7" bestFit="1" customWidth="1"/>
    <col min="7" max="7" width="5.28515625" bestFit="1" customWidth="1"/>
  </cols>
  <sheetData>
    <row r="1" spans="1:5" x14ac:dyDescent="0.25">
      <c r="A1" s="7" t="s">
        <v>93</v>
      </c>
    </row>
    <row r="2" spans="1:5" x14ac:dyDescent="0.25">
      <c r="A2" s="7" t="s">
        <v>166</v>
      </c>
    </row>
    <row r="3" spans="1:5" x14ac:dyDescent="0.25">
      <c r="A3" s="7" t="s">
        <v>167</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20" t="s">
        <v>54</v>
      </c>
      <c r="C15" s="120" t="s">
        <v>55</v>
      </c>
      <c r="D15" s="120" t="s">
        <v>100</v>
      </c>
      <c r="E15" s="120" t="s">
        <v>56</v>
      </c>
    </row>
    <row r="16" spans="1:5" ht="15.75" thickBot="1" x14ac:dyDescent="0.3">
      <c r="B16" s="48" t="s">
        <v>121</v>
      </c>
      <c r="C16" s="48" t="s">
        <v>116</v>
      </c>
      <c r="D16" s="100">
        <v>412.5</v>
      </c>
      <c r="E16" s="100">
        <v>412.5</v>
      </c>
    </row>
    <row r="19" spans="1:7" ht="15.75" thickBot="1" x14ac:dyDescent="0.3">
      <c r="A19" t="s">
        <v>57</v>
      </c>
    </row>
    <row r="20" spans="1:7" ht="15.75" thickBot="1" x14ac:dyDescent="0.3">
      <c r="B20" s="120" t="s">
        <v>54</v>
      </c>
      <c r="C20" s="120" t="s">
        <v>55</v>
      </c>
      <c r="D20" s="120" t="s">
        <v>100</v>
      </c>
      <c r="E20" s="120" t="s">
        <v>56</v>
      </c>
      <c r="F20" s="120" t="s">
        <v>101</v>
      </c>
    </row>
    <row r="21" spans="1:7" x14ac:dyDescent="0.25">
      <c r="B21" s="50" t="s">
        <v>84</v>
      </c>
      <c r="C21" s="50" t="s">
        <v>85</v>
      </c>
      <c r="D21" s="99">
        <v>15</v>
      </c>
      <c r="E21" s="99">
        <v>15</v>
      </c>
      <c r="F21" s="50" t="s">
        <v>106</v>
      </c>
    </row>
    <row r="22" spans="1:7" ht="15.75" thickBot="1" x14ac:dyDescent="0.3">
      <c r="B22" s="48" t="s">
        <v>86</v>
      </c>
      <c r="C22" s="48" t="s">
        <v>87</v>
      </c>
      <c r="D22" s="100">
        <v>17.5</v>
      </c>
      <c r="E22" s="100">
        <v>17.5</v>
      </c>
      <c r="F22" s="48" t="s">
        <v>106</v>
      </c>
    </row>
    <row r="25" spans="1:7" ht="15.75" thickBot="1" x14ac:dyDescent="0.3">
      <c r="A25" t="s">
        <v>3</v>
      </c>
    </row>
    <row r="26" spans="1:7" ht="15.75" thickBot="1" x14ac:dyDescent="0.3">
      <c r="B26" s="120" t="s">
        <v>54</v>
      </c>
      <c r="C26" s="120" t="s">
        <v>55</v>
      </c>
      <c r="D26" s="120" t="s">
        <v>102</v>
      </c>
      <c r="E26" s="120" t="s">
        <v>103</v>
      </c>
      <c r="F26" s="120" t="s">
        <v>104</v>
      </c>
      <c r="G26" s="120" t="s">
        <v>105</v>
      </c>
    </row>
    <row r="27" spans="1:7" x14ac:dyDescent="0.25">
      <c r="B27" s="50" t="s">
        <v>88</v>
      </c>
      <c r="C27" s="50" t="s">
        <v>89</v>
      </c>
      <c r="D27" s="99">
        <v>100</v>
      </c>
      <c r="E27" s="50" t="s">
        <v>117</v>
      </c>
      <c r="F27" s="50" t="s">
        <v>107</v>
      </c>
      <c r="G27" s="50">
        <v>0</v>
      </c>
    </row>
    <row r="28" spans="1:7" ht="15.75" thickBot="1" x14ac:dyDescent="0.3">
      <c r="B28" s="48" t="s">
        <v>90</v>
      </c>
      <c r="C28" s="48" t="s">
        <v>91</v>
      </c>
      <c r="D28" s="100">
        <v>80</v>
      </c>
      <c r="E28" s="48" t="s">
        <v>118</v>
      </c>
      <c r="F28" s="48" t="s">
        <v>107</v>
      </c>
      <c r="G28" s="48">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2:J34"/>
  <sheetViews>
    <sheetView zoomScale="70" zoomScaleNormal="70" workbookViewId="0">
      <selection activeCell="M33" sqref="M33"/>
    </sheetView>
  </sheetViews>
  <sheetFormatPr defaultColWidth="9.140625" defaultRowHeight="15" x14ac:dyDescent="0.25"/>
  <cols>
    <col min="1" max="4" width="9.140625" style="10"/>
    <col min="5" max="5" width="34.85546875" style="10" customWidth="1"/>
    <col min="6" max="6" width="22.85546875" style="10" customWidth="1"/>
    <col min="7" max="7" width="13.28515625" style="10" hidden="1" customWidth="1"/>
    <col min="8" max="8" width="19.5703125" style="10" customWidth="1"/>
    <col min="9" max="9" width="21.28515625" style="10" customWidth="1"/>
    <col min="10" max="10" width="16.85546875" style="10" customWidth="1"/>
    <col min="11" max="16384" width="9.140625" style="10"/>
  </cols>
  <sheetData>
    <row r="32" spans="5:10" ht="71.25" customHeight="1" x14ac:dyDescent="0.25">
      <c r="E32" s="75" t="s">
        <v>17</v>
      </c>
      <c r="F32" s="121" t="s">
        <v>62</v>
      </c>
      <c r="G32" s="122"/>
      <c r="H32" s="70" t="s">
        <v>59</v>
      </c>
      <c r="I32" s="118" t="s">
        <v>60</v>
      </c>
      <c r="J32" s="74" t="s">
        <v>61</v>
      </c>
    </row>
    <row r="33" spans="5:10" ht="43.5" customHeight="1" x14ac:dyDescent="0.25">
      <c r="E33" s="75" t="s">
        <v>63</v>
      </c>
      <c r="F33" s="72">
        <v>1</v>
      </c>
      <c r="G33" s="71"/>
      <c r="H33" s="72">
        <f>1/2</f>
        <v>0.5</v>
      </c>
      <c r="I33" s="117">
        <f>1/8</f>
        <v>0.125</v>
      </c>
      <c r="J33" s="73">
        <v>5</v>
      </c>
    </row>
    <row r="34" spans="5:10" ht="44.25" customHeight="1" x14ac:dyDescent="0.25">
      <c r="E34" s="75" t="s">
        <v>64</v>
      </c>
      <c r="F34" s="72">
        <f>3/2</f>
        <v>1.5</v>
      </c>
      <c r="G34" s="71"/>
      <c r="H34" s="72">
        <f>1/3</f>
        <v>0.33333333333333331</v>
      </c>
      <c r="I34" s="72">
        <f>1/4</f>
        <v>0.25</v>
      </c>
      <c r="J34" s="73">
        <v>8</v>
      </c>
    </row>
  </sheetData>
  <mergeCells count="1">
    <mergeCell ref="F32:G32"/>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5"/>
      <c r="B5" s="15"/>
      <c r="C5" s="15"/>
      <c r="D5" s="15"/>
      <c r="E5" s="15"/>
      <c r="F5" s="15"/>
      <c r="G5" s="15"/>
      <c r="H5" s="15"/>
      <c r="I5" s="15"/>
      <c r="J5" s="15"/>
      <c r="K5" s="15"/>
      <c r="L5" s="15"/>
      <c r="M5" s="15"/>
      <c r="N5" s="15"/>
      <c r="O5" s="15"/>
    </row>
    <row r="6" spans="1:15" x14ac:dyDescent="0.3">
      <c r="A6" s="15"/>
      <c r="B6" s="15"/>
      <c r="C6" s="15"/>
      <c r="D6" s="15"/>
      <c r="E6" s="13"/>
      <c r="F6" s="14"/>
      <c r="G6" s="14"/>
      <c r="H6" s="14"/>
      <c r="I6" s="14"/>
      <c r="J6" s="14"/>
      <c r="K6" s="14"/>
      <c r="L6" s="15"/>
      <c r="M6" s="15"/>
      <c r="N6" s="15"/>
      <c r="O6" s="15"/>
    </row>
    <row r="7" spans="1:15" x14ac:dyDescent="0.3">
      <c r="A7" s="14"/>
      <c r="B7" s="4" t="s">
        <v>6</v>
      </c>
      <c r="C7" s="4" t="s">
        <v>7</v>
      </c>
      <c r="D7" s="12" t="s">
        <v>51</v>
      </c>
      <c r="E7" s="14"/>
      <c r="F7" s="14"/>
      <c r="G7" s="14"/>
      <c r="H7" s="14"/>
      <c r="I7" s="14"/>
      <c r="J7" s="14"/>
      <c r="K7" s="14"/>
      <c r="L7" s="15"/>
      <c r="M7" s="15"/>
      <c r="N7" s="15"/>
      <c r="O7" s="15"/>
    </row>
    <row r="8" spans="1:15" x14ac:dyDescent="0.3">
      <c r="A8" s="4" t="s">
        <v>4</v>
      </c>
      <c r="B8" s="4">
        <v>2</v>
      </c>
      <c r="C8" s="4">
        <v>4</v>
      </c>
      <c r="D8" s="12">
        <v>100</v>
      </c>
      <c r="E8" s="14"/>
      <c r="F8" s="14"/>
      <c r="G8" s="14"/>
      <c r="H8" s="14"/>
      <c r="I8" s="14"/>
      <c r="J8" s="14"/>
      <c r="K8" s="14"/>
      <c r="L8" s="15"/>
      <c r="M8" s="15"/>
      <c r="N8" s="15"/>
      <c r="O8" s="15"/>
    </row>
    <row r="9" spans="1:15" x14ac:dyDescent="0.3">
      <c r="A9" s="4" t="s">
        <v>5</v>
      </c>
      <c r="B9" s="4">
        <v>3</v>
      </c>
      <c r="C9" s="4">
        <v>2</v>
      </c>
      <c r="D9" s="12">
        <v>80</v>
      </c>
      <c r="E9" s="14"/>
      <c r="F9" s="14"/>
      <c r="G9" s="14"/>
      <c r="H9" s="14"/>
      <c r="I9" s="14"/>
      <c r="J9" s="14"/>
      <c r="K9" s="14"/>
      <c r="L9" s="15"/>
      <c r="M9" s="15"/>
      <c r="N9" s="15"/>
      <c r="O9" s="15"/>
    </row>
    <row r="10" spans="1:15" x14ac:dyDescent="0.3">
      <c r="A10" s="4" t="s">
        <v>1</v>
      </c>
      <c r="B10" s="4">
        <v>10</v>
      </c>
      <c r="C10" s="4">
        <v>15</v>
      </c>
      <c r="D10" s="12"/>
      <c r="E10" s="14"/>
      <c r="F10" s="14"/>
      <c r="G10" s="14"/>
      <c r="H10" s="14"/>
      <c r="I10" s="14"/>
      <c r="J10" s="14"/>
      <c r="K10" s="14"/>
      <c r="L10" s="15"/>
      <c r="M10" s="15"/>
      <c r="N10" s="15"/>
      <c r="O10" s="15"/>
    </row>
    <row r="11" spans="1:15" x14ac:dyDescent="0.3">
      <c r="A11" s="176"/>
      <c r="B11" s="177"/>
      <c r="C11" s="177"/>
      <c r="D11" s="178"/>
      <c r="E11" s="14"/>
      <c r="F11" s="14"/>
      <c r="G11" s="14"/>
      <c r="H11" s="14"/>
      <c r="I11" s="14"/>
      <c r="J11" s="14"/>
      <c r="K11" s="14"/>
      <c r="L11" s="15"/>
      <c r="M11" s="15"/>
      <c r="N11" s="15"/>
      <c r="O11" s="15"/>
    </row>
    <row r="12" spans="1:15" x14ac:dyDescent="0.3">
      <c r="A12" s="6" t="s">
        <v>53</v>
      </c>
      <c r="B12" s="8">
        <v>15</v>
      </c>
      <c r="C12" s="8">
        <v>17.5</v>
      </c>
      <c r="D12" s="170"/>
      <c r="E12" s="14"/>
      <c r="F12" s="14"/>
      <c r="G12" s="14"/>
      <c r="H12" s="14"/>
      <c r="I12" s="14"/>
      <c r="J12" s="14"/>
      <c r="K12" s="14"/>
      <c r="L12" s="15"/>
      <c r="M12" s="15"/>
      <c r="N12" s="15"/>
      <c r="O12" s="15"/>
    </row>
    <row r="13" spans="1:15" x14ac:dyDescent="0.3">
      <c r="A13" s="179"/>
      <c r="B13" s="180"/>
      <c r="C13" s="180"/>
      <c r="D13" s="172"/>
      <c r="E13" s="14"/>
      <c r="F13" s="14"/>
      <c r="G13" s="14"/>
      <c r="H13" s="14"/>
      <c r="I13" s="14"/>
      <c r="J13" s="14"/>
      <c r="K13" s="14"/>
      <c r="L13" s="15"/>
      <c r="M13" s="15"/>
      <c r="N13" s="15"/>
      <c r="O13" s="15"/>
    </row>
    <row r="14" spans="1:15" x14ac:dyDescent="0.3">
      <c r="A14" s="81" t="s">
        <v>2</v>
      </c>
      <c r="B14" s="82">
        <f>B10*B12+C10*C12</f>
        <v>412.5</v>
      </c>
      <c r="C14" s="83"/>
      <c r="D14" s="172"/>
      <c r="E14" s="14"/>
      <c r="F14" s="14"/>
      <c r="G14" s="14"/>
      <c r="H14" s="14"/>
      <c r="I14" s="14"/>
      <c r="J14" s="14"/>
      <c r="K14" s="14"/>
      <c r="L14" s="15"/>
      <c r="M14" s="15"/>
      <c r="N14" s="15"/>
      <c r="O14" s="15"/>
    </row>
    <row r="15" spans="1:15" x14ac:dyDescent="0.3">
      <c r="A15" s="176"/>
      <c r="B15" s="177"/>
      <c r="C15" s="177"/>
      <c r="D15" s="178"/>
      <c r="E15" s="14"/>
      <c r="F15" s="14"/>
      <c r="G15" s="14"/>
      <c r="H15" s="14"/>
      <c r="I15" s="14"/>
      <c r="J15" s="14"/>
      <c r="K15" s="14"/>
      <c r="L15" s="15"/>
      <c r="M15" s="15"/>
      <c r="N15" s="15"/>
      <c r="O15" s="15"/>
    </row>
    <row r="16" spans="1:15" x14ac:dyDescent="0.3">
      <c r="A16" s="181" t="s">
        <v>3</v>
      </c>
      <c r="B16" s="182"/>
      <c r="C16" s="182"/>
      <c r="D16" s="182"/>
      <c r="E16" s="14"/>
      <c r="F16" s="14"/>
      <c r="G16" s="14"/>
      <c r="H16" s="14"/>
      <c r="I16" s="14"/>
      <c r="J16" s="14"/>
      <c r="K16" s="14"/>
      <c r="L16" s="15"/>
      <c r="M16" s="15"/>
      <c r="N16" s="15"/>
      <c r="O16" s="15"/>
    </row>
    <row r="17" spans="1:15" x14ac:dyDescent="0.3">
      <c r="A17" s="6"/>
      <c r="B17" s="4" t="s">
        <v>52</v>
      </c>
      <c r="C17" s="6"/>
      <c r="D17" s="12" t="s">
        <v>51</v>
      </c>
      <c r="E17" s="14"/>
      <c r="F17" s="14"/>
      <c r="G17" s="14"/>
      <c r="H17" s="14"/>
      <c r="I17" s="14"/>
      <c r="J17" s="14"/>
      <c r="K17" s="14"/>
      <c r="L17" s="15"/>
      <c r="M17" s="15"/>
      <c r="N17" s="15"/>
      <c r="O17" s="15"/>
    </row>
    <row r="18" spans="1:15" x14ac:dyDescent="0.3">
      <c r="A18" s="4" t="s">
        <v>4</v>
      </c>
      <c r="B18" s="33">
        <f>B8*B12+C8*C12</f>
        <v>100</v>
      </c>
      <c r="C18" s="5" t="s">
        <v>0</v>
      </c>
      <c r="D18" s="12">
        <f>D8</f>
        <v>100</v>
      </c>
      <c r="E18" s="14"/>
      <c r="F18" s="14"/>
      <c r="G18" s="14"/>
      <c r="H18" s="14"/>
      <c r="I18" s="14"/>
      <c r="J18" s="14"/>
      <c r="K18" s="14"/>
      <c r="L18" s="15"/>
      <c r="M18" s="15"/>
      <c r="N18" s="15"/>
      <c r="O18" s="15"/>
    </row>
    <row r="19" spans="1:15" x14ac:dyDescent="0.3">
      <c r="A19" s="4" t="s">
        <v>5</v>
      </c>
      <c r="B19" s="33">
        <f>B9*B12+C9*C12</f>
        <v>80</v>
      </c>
      <c r="C19" s="5" t="s">
        <v>0</v>
      </c>
      <c r="D19" s="12">
        <f>D9</f>
        <v>80</v>
      </c>
      <c r="E19" s="14"/>
      <c r="F19" s="14"/>
      <c r="G19" s="14"/>
      <c r="H19" s="14"/>
      <c r="I19" s="14"/>
      <c r="J19" s="14"/>
      <c r="K19" s="14"/>
      <c r="L19" s="15"/>
      <c r="M19" s="15"/>
      <c r="N19" s="15"/>
      <c r="O19" s="15"/>
    </row>
    <row r="20" spans="1:15" x14ac:dyDescent="0.3">
      <c r="A20" s="15"/>
      <c r="B20" s="15"/>
      <c r="C20" s="15"/>
      <c r="D20" s="15"/>
      <c r="E20" s="15"/>
      <c r="F20" s="15"/>
      <c r="G20" s="15"/>
      <c r="H20" s="15"/>
      <c r="I20" s="15"/>
      <c r="J20" s="15"/>
      <c r="K20" s="15"/>
      <c r="L20" s="15"/>
      <c r="M20" s="15"/>
      <c r="N20" s="15"/>
      <c r="O20" s="15"/>
    </row>
    <row r="21" spans="1:15" x14ac:dyDescent="0.3">
      <c r="A21" s="15"/>
      <c r="B21" s="15"/>
      <c r="C21" s="15"/>
      <c r="D21" s="15"/>
      <c r="E21" s="15"/>
      <c r="F21" s="15"/>
      <c r="G21" s="15"/>
      <c r="H21" s="15"/>
      <c r="I21" s="15"/>
      <c r="J21" s="15"/>
      <c r="K21" s="15"/>
      <c r="L21" s="15"/>
      <c r="M21" s="15"/>
      <c r="N21" s="15"/>
      <c r="O21" s="15"/>
    </row>
    <row r="22" spans="1:15" x14ac:dyDescent="0.3">
      <c r="A22" s="15"/>
      <c r="B22" s="15"/>
      <c r="C22" s="15"/>
      <c r="D22" s="15"/>
      <c r="E22" s="15"/>
      <c r="F22" s="15"/>
      <c r="G22" s="15"/>
      <c r="H22" s="15"/>
      <c r="I22" s="15"/>
      <c r="J22" s="15"/>
      <c r="K22" s="15"/>
      <c r="L22" s="15"/>
      <c r="M22" s="15"/>
      <c r="N22" s="15"/>
      <c r="O22" s="15"/>
    </row>
    <row r="23" spans="1:15" x14ac:dyDescent="0.3">
      <c r="A23" s="15"/>
      <c r="B23" s="15"/>
      <c r="C23" s="15"/>
      <c r="D23" s="15"/>
      <c r="E23" s="15"/>
      <c r="F23" s="15"/>
      <c r="G23" s="15"/>
      <c r="H23" s="15"/>
      <c r="I23" s="15"/>
      <c r="J23" s="15"/>
      <c r="K23" s="15"/>
      <c r="L23" s="15"/>
      <c r="M23" s="15"/>
      <c r="N23" s="15"/>
      <c r="O23" s="15"/>
    </row>
    <row r="24" spans="1:15" x14ac:dyDescent="0.3">
      <c r="A24" s="15"/>
      <c r="B24" s="15"/>
      <c r="C24" s="15"/>
      <c r="D24" s="15"/>
      <c r="E24" s="15"/>
      <c r="F24" s="15"/>
      <c r="G24" s="15"/>
      <c r="H24" s="15"/>
      <c r="I24" s="15"/>
      <c r="J24" s="15"/>
      <c r="K24" s="15"/>
      <c r="L24" s="15"/>
      <c r="M24" s="15"/>
      <c r="N24" s="15"/>
      <c r="O24" s="15"/>
    </row>
    <row r="25" spans="1:15" x14ac:dyDescent="0.3">
      <c r="A25" s="15"/>
      <c r="B25" s="15"/>
      <c r="C25" s="15"/>
      <c r="D25" s="15"/>
      <c r="E25" s="15"/>
      <c r="F25" s="15"/>
      <c r="G25" s="15"/>
      <c r="H25" s="15"/>
      <c r="I25" s="15"/>
      <c r="J25" s="15"/>
      <c r="K25" s="15"/>
      <c r="L25" s="15"/>
      <c r="M25" s="15"/>
      <c r="N25" s="15"/>
      <c r="O25" s="15"/>
    </row>
    <row r="26" spans="1:15" x14ac:dyDescent="0.3">
      <c r="A26" s="15"/>
      <c r="B26" s="15"/>
      <c r="C26" s="15"/>
      <c r="D26" s="15"/>
      <c r="E26" s="15"/>
      <c r="F26" s="15"/>
      <c r="G26" s="15"/>
      <c r="H26" s="15"/>
      <c r="I26" s="15"/>
      <c r="J26" s="15"/>
      <c r="K26" s="15"/>
      <c r="L26" s="15"/>
      <c r="M26" s="15"/>
      <c r="N26" s="15"/>
      <c r="O26" s="15"/>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5:O26"/>
  <sheetViews>
    <sheetView zoomScale="80" zoomScaleNormal="8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5"/>
      <c r="B5" s="15"/>
      <c r="C5" s="15"/>
      <c r="D5" s="15"/>
      <c r="E5" s="15"/>
      <c r="F5" s="15"/>
      <c r="G5" s="15"/>
      <c r="H5" s="15"/>
      <c r="I5" s="15"/>
      <c r="J5" s="15"/>
      <c r="K5" s="15"/>
      <c r="L5" s="15"/>
      <c r="M5" s="15"/>
      <c r="N5" s="15"/>
      <c r="O5" s="15"/>
    </row>
    <row r="6" spans="1:15" x14ac:dyDescent="0.3">
      <c r="A6" s="15"/>
      <c r="B6" s="15"/>
      <c r="C6" s="15"/>
      <c r="D6" s="15"/>
      <c r="E6" s="13"/>
      <c r="F6" s="14"/>
      <c r="G6" s="14"/>
      <c r="H6" s="14"/>
      <c r="I6" s="14"/>
      <c r="J6" s="14"/>
      <c r="K6" s="14"/>
      <c r="L6" s="15"/>
      <c r="M6" s="15"/>
      <c r="N6" s="15"/>
      <c r="O6" s="15"/>
    </row>
    <row r="7" spans="1:15" x14ac:dyDescent="0.3">
      <c r="A7" s="4"/>
      <c r="B7" s="4" t="s">
        <v>6</v>
      </c>
      <c r="C7" s="4" t="s">
        <v>7</v>
      </c>
      <c r="D7" s="12" t="s">
        <v>51</v>
      </c>
      <c r="E7" s="14"/>
      <c r="F7" s="14"/>
      <c r="G7" s="14"/>
      <c r="H7" s="14"/>
      <c r="I7" s="14"/>
      <c r="J7" s="14"/>
      <c r="K7" s="14"/>
      <c r="L7" s="15"/>
      <c r="M7" s="15"/>
      <c r="N7" s="15"/>
      <c r="O7" s="15"/>
    </row>
    <row r="8" spans="1:15" x14ac:dyDescent="0.3">
      <c r="A8" s="4" t="s">
        <v>4</v>
      </c>
      <c r="B8" s="4"/>
      <c r="C8" s="4"/>
      <c r="D8" s="12"/>
      <c r="E8" s="14"/>
      <c r="F8" s="14"/>
      <c r="G8" s="14"/>
      <c r="H8" s="14"/>
      <c r="I8" s="14"/>
      <c r="J8" s="14"/>
      <c r="K8" s="14"/>
      <c r="L8" s="15"/>
      <c r="M8" s="15"/>
      <c r="N8" s="15"/>
      <c r="O8" s="15"/>
    </row>
    <row r="9" spans="1:15" x14ac:dyDescent="0.3">
      <c r="A9" s="4" t="s">
        <v>5</v>
      </c>
      <c r="B9" s="4"/>
      <c r="C9" s="4"/>
      <c r="D9" s="12"/>
      <c r="E9" s="14"/>
      <c r="F9" s="14"/>
      <c r="G9" s="14"/>
      <c r="H9" s="14"/>
      <c r="I9" s="14"/>
      <c r="J9" s="14"/>
      <c r="K9" s="14"/>
      <c r="L9" s="15"/>
      <c r="M9" s="15"/>
      <c r="N9" s="15"/>
      <c r="O9" s="15"/>
    </row>
    <row r="10" spans="1:15" x14ac:dyDescent="0.3">
      <c r="A10" s="4" t="s">
        <v>1</v>
      </c>
      <c r="B10" s="4"/>
      <c r="C10" s="4"/>
      <c r="D10" s="12"/>
      <c r="E10" s="14"/>
      <c r="F10" s="14"/>
      <c r="G10" s="14"/>
      <c r="H10" s="14"/>
      <c r="I10" s="14"/>
      <c r="J10" s="14"/>
      <c r="K10" s="14"/>
      <c r="L10" s="15"/>
      <c r="M10" s="15"/>
      <c r="N10" s="15"/>
      <c r="O10" s="15"/>
    </row>
    <row r="11" spans="1:15" x14ac:dyDescent="0.3">
      <c r="A11" s="16"/>
      <c r="B11" s="16"/>
      <c r="C11" s="16"/>
      <c r="D11" s="17"/>
      <c r="E11" s="14"/>
      <c r="F11" s="14"/>
      <c r="G11" s="14"/>
      <c r="H11" s="14"/>
      <c r="I11" s="14"/>
      <c r="J11" s="14"/>
      <c r="K11" s="14"/>
      <c r="L11" s="15"/>
      <c r="M11" s="15"/>
      <c r="N11" s="15"/>
      <c r="O11" s="15"/>
    </row>
    <row r="12" spans="1:15" x14ac:dyDescent="0.3">
      <c r="A12" s="176"/>
      <c r="B12" s="177"/>
      <c r="C12" s="177"/>
      <c r="D12" s="178"/>
      <c r="E12" s="14"/>
      <c r="F12" s="14"/>
      <c r="G12" s="14"/>
      <c r="H12" s="14"/>
      <c r="I12" s="14"/>
      <c r="J12" s="14"/>
      <c r="K12" s="14"/>
      <c r="L12" s="15"/>
      <c r="M12" s="15"/>
      <c r="N12" s="15"/>
      <c r="O12" s="15"/>
    </row>
    <row r="13" spans="1:15" x14ac:dyDescent="0.3">
      <c r="A13" s="6" t="s">
        <v>53</v>
      </c>
      <c r="B13" s="8"/>
      <c r="C13" s="8"/>
      <c r="D13" s="187"/>
      <c r="E13" s="14"/>
      <c r="F13" s="14"/>
      <c r="G13" s="14"/>
      <c r="H13" s="14"/>
      <c r="I13" s="14"/>
      <c r="J13" s="14"/>
      <c r="K13" s="14"/>
      <c r="L13" s="15"/>
      <c r="M13" s="15"/>
      <c r="N13" s="15"/>
      <c r="O13" s="15"/>
    </row>
    <row r="14" spans="1:15" x14ac:dyDescent="0.3">
      <c r="A14" s="3"/>
      <c r="B14" s="4"/>
      <c r="C14" s="4"/>
      <c r="D14" s="188"/>
      <c r="E14" s="14"/>
      <c r="F14" s="14"/>
      <c r="G14" s="14"/>
      <c r="H14" s="14"/>
      <c r="I14" s="14"/>
      <c r="J14" s="14"/>
      <c r="K14" s="14"/>
      <c r="L14" s="15"/>
      <c r="M14" s="15"/>
      <c r="N14" s="15"/>
      <c r="O14" s="15"/>
    </row>
    <row r="15" spans="1:15" x14ac:dyDescent="0.3">
      <c r="A15" s="4" t="s">
        <v>2</v>
      </c>
      <c r="B15" s="4"/>
      <c r="C15" s="33"/>
      <c r="D15" s="189"/>
      <c r="E15" s="14"/>
      <c r="F15" s="14"/>
      <c r="G15" s="14"/>
      <c r="H15" s="14"/>
      <c r="I15" s="14"/>
      <c r="J15" s="14"/>
      <c r="K15" s="14"/>
      <c r="L15" s="15"/>
      <c r="M15" s="15"/>
      <c r="N15" s="15"/>
      <c r="O15" s="15"/>
    </row>
    <row r="16" spans="1:15" x14ac:dyDescent="0.3">
      <c r="A16" s="176"/>
      <c r="B16" s="177"/>
      <c r="C16" s="177"/>
      <c r="D16" s="178"/>
      <c r="E16" s="14"/>
      <c r="F16" s="14"/>
      <c r="G16" s="14"/>
      <c r="H16" s="14"/>
      <c r="I16" s="14"/>
      <c r="J16" s="14"/>
      <c r="K16" s="14"/>
      <c r="L16" s="15"/>
      <c r="M16" s="15"/>
      <c r="N16" s="15"/>
      <c r="O16" s="15"/>
    </row>
    <row r="17" spans="1:15" x14ac:dyDescent="0.3">
      <c r="A17" s="6"/>
      <c r="B17" s="4" t="s">
        <v>52</v>
      </c>
      <c r="C17" s="6"/>
      <c r="D17" s="12" t="s">
        <v>51</v>
      </c>
      <c r="E17" s="14"/>
      <c r="F17" s="14"/>
      <c r="G17" s="14"/>
      <c r="H17" s="14"/>
      <c r="I17" s="14"/>
      <c r="J17" s="14"/>
      <c r="K17" s="14"/>
      <c r="L17" s="15"/>
      <c r="M17" s="15"/>
      <c r="N17" s="15"/>
      <c r="O17" s="15"/>
    </row>
    <row r="18" spans="1:15" x14ac:dyDescent="0.3">
      <c r="A18" s="4" t="s">
        <v>4</v>
      </c>
      <c r="B18" s="9"/>
      <c r="C18" s="5"/>
      <c r="D18" s="12"/>
      <c r="E18" s="14"/>
      <c r="F18" s="14"/>
      <c r="G18" s="14"/>
      <c r="H18" s="14"/>
      <c r="I18" s="14"/>
      <c r="J18" s="14"/>
      <c r="K18" s="14"/>
      <c r="L18" s="15"/>
      <c r="M18" s="15"/>
      <c r="N18" s="15"/>
      <c r="O18" s="15"/>
    </row>
    <row r="19" spans="1:15" x14ac:dyDescent="0.3">
      <c r="A19" s="4" t="s">
        <v>5</v>
      </c>
      <c r="B19" s="9"/>
      <c r="C19" s="5"/>
      <c r="D19" s="12"/>
      <c r="E19" s="14"/>
      <c r="F19" s="14"/>
      <c r="G19" s="14"/>
      <c r="H19" s="14"/>
      <c r="I19" s="14"/>
      <c r="J19" s="14"/>
      <c r="K19" s="14"/>
      <c r="L19" s="15"/>
      <c r="M19" s="15"/>
      <c r="N19" s="15"/>
      <c r="O19" s="15"/>
    </row>
    <row r="20" spans="1:15" x14ac:dyDescent="0.3">
      <c r="A20" s="15"/>
      <c r="B20" s="15"/>
      <c r="C20" s="15"/>
      <c r="D20" s="15"/>
      <c r="E20" s="15"/>
      <c r="F20" s="15"/>
      <c r="G20" s="15"/>
      <c r="H20" s="15"/>
      <c r="I20" s="15"/>
      <c r="J20" s="15"/>
      <c r="K20" s="15"/>
      <c r="L20" s="15"/>
      <c r="M20" s="15"/>
      <c r="N20" s="15"/>
      <c r="O20" s="15"/>
    </row>
    <row r="21" spans="1:15" x14ac:dyDescent="0.3">
      <c r="A21" s="15"/>
      <c r="B21" s="15"/>
      <c r="C21" s="15"/>
      <c r="D21" s="15"/>
      <c r="E21" s="15"/>
      <c r="F21" s="15"/>
      <c r="G21" s="15"/>
      <c r="H21" s="15"/>
      <c r="I21" s="15"/>
      <c r="J21" s="15"/>
      <c r="K21" s="15"/>
      <c r="L21" s="15"/>
      <c r="M21" s="15"/>
      <c r="N21" s="15"/>
      <c r="O21" s="15"/>
    </row>
    <row r="22" spans="1:15" x14ac:dyDescent="0.3">
      <c r="A22" s="15"/>
      <c r="B22" s="15"/>
      <c r="C22" s="15"/>
      <c r="D22" s="15"/>
      <c r="E22" s="15"/>
      <c r="F22" s="15"/>
      <c r="G22" s="15"/>
      <c r="H22" s="15"/>
      <c r="I22" s="15"/>
      <c r="J22" s="15"/>
      <c r="K22" s="15"/>
      <c r="L22" s="15"/>
      <c r="M22" s="15"/>
      <c r="N22" s="15"/>
      <c r="O22" s="15"/>
    </row>
    <row r="23" spans="1:15" x14ac:dyDescent="0.3">
      <c r="A23" s="15"/>
      <c r="B23" s="15"/>
      <c r="C23" s="15"/>
      <c r="D23" s="15"/>
      <c r="E23" s="15"/>
      <c r="F23" s="15"/>
      <c r="G23" s="15"/>
      <c r="H23" s="15"/>
      <c r="I23" s="15"/>
      <c r="J23" s="15"/>
      <c r="K23" s="15"/>
      <c r="L23" s="15"/>
      <c r="M23" s="15"/>
      <c r="N23" s="15"/>
      <c r="O23" s="15"/>
    </row>
    <row r="24" spans="1:15" x14ac:dyDescent="0.3">
      <c r="A24" s="15"/>
      <c r="B24" s="15"/>
      <c r="C24" s="15"/>
      <c r="D24" s="15"/>
      <c r="E24" s="15"/>
      <c r="F24" s="15"/>
      <c r="G24" s="15"/>
      <c r="H24" s="15"/>
      <c r="I24" s="15"/>
      <c r="J24" s="15"/>
      <c r="K24" s="15"/>
      <c r="L24" s="15"/>
      <c r="M24" s="15"/>
      <c r="N24" s="15"/>
      <c r="O24" s="15"/>
    </row>
    <row r="25" spans="1:15" x14ac:dyDescent="0.3">
      <c r="A25" s="15"/>
      <c r="B25" s="15"/>
      <c r="C25" s="15"/>
      <c r="D25" s="15"/>
      <c r="E25" s="15"/>
      <c r="F25" s="15"/>
      <c r="G25" s="15"/>
      <c r="H25" s="15"/>
      <c r="I25" s="15"/>
      <c r="J25" s="15"/>
      <c r="K25" s="15"/>
      <c r="L25" s="15"/>
      <c r="M25" s="15"/>
      <c r="N25" s="15"/>
      <c r="O25" s="15"/>
    </row>
    <row r="26" spans="1:15" x14ac:dyDescent="0.3">
      <c r="A26" s="15"/>
      <c r="B26" s="15"/>
      <c r="C26" s="15"/>
      <c r="D26" s="15"/>
      <c r="E26" s="15"/>
      <c r="F26" s="15"/>
      <c r="G26" s="15"/>
      <c r="H26" s="15"/>
      <c r="I26" s="15"/>
      <c r="J26" s="15"/>
      <c r="K26" s="15"/>
      <c r="L26" s="15"/>
      <c r="M26" s="15"/>
      <c r="N26" s="15"/>
      <c r="O26" s="15"/>
    </row>
  </sheetData>
  <mergeCells count="3">
    <mergeCell ref="A12:D12"/>
    <mergeCell ref="D13:D15"/>
    <mergeCell ref="A16:D16"/>
  </mergeCells>
  <pageMargins left="0.7" right="0.7" top="0.75" bottom="0.75" header="0.3" footer="0.3"/>
  <pageSetup scale="7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8"/>
  <sheetViews>
    <sheetView showGridLines="0" workbookViewId="0"/>
  </sheetViews>
  <sheetFormatPr defaultRowHeight="15" x14ac:dyDescent="0.25"/>
  <cols>
    <col min="1" max="1" width="2.28515625" customWidth="1"/>
    <col min="2" max="2" width="6.140625" customWidth="1"/>
    <col min="3" max="3" width="46.42578125" bestFit="1" customWidth="1"/>
    <col min="4" max="4" width="13.7109375" bestFit="1" customWidth="1"/>
    <col min="5" max="5" width="13.5703125" bestFit="1" customWidth="1"/>
    <col min="6" max="6" width="7.7109375" customWidth="1"/>
    <col min="7" max="7" width="5.42578125" customWidth="1"/>
  </cols>
  <sheetData>
    <row r="1" spans="1:5" x14ac:dyDescent="0.25">
      <c r="A1" s="7" t="s">
        <v>93</v>
      </c>
    </row>
    <row r="2" spans="1:5" x14ac:dyDescent="0.25">
      <c r="A2" s="7" t="s">
        <v>119</v>
      </c>
    </row>
    <row r="3" spans="1:5" x14ac:dyDescent="0.25">
      <c r="A3" s="7" t="s">
        <v>120</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12" t="s">
        <v>54</v>
      </c>
      <c r="C15" s="112" t="s">
        <v>55</v>
      </c>
      <c r="D15" s="112" t="s">
        <v>100</v>
      </c>
      <c r="E15" s="112" t="s">
        <v>56</v>
      </c>
    </row>
    <row r="16" spans="1:5" ht="15.75" thickBot="1" x14ac:dyDescent="0.3">
      <c r="B16" s="48" t="s">
        <v>121</v>
      </c>
      <c r="C16" s="48" t="s">
        <v>116</v>
      </c>
      <c r="D16" s="100">
        <v>0</v>
      </c>
      <c r="E16" s="100">
        <v>412.5</v>
      </c>
    </row>
    <row r="19" spans="1:7" ht="15.75" thickBot="1" x14ac:dyDescent="0.3">
      <c r="A19" t="s">
        <v>57</v>
      </c>
    </row>
    <row r="20" spans="1:7" ht="15.75" thickBot="1" x14ac:dyDescent="0.3">
      <c r="B20" s="112" t="s">
        <v>54</v>
      </c>
      <c r="C20" s="112" t="s">
        <v>55</v>
      </c>
      <c r="D20" s="112" t="s">
        <v>100</v>
      </c>
      <c r="E20" s="112" t="s">
        <v>56</v>
      </c>
      <c r="F20" s="112" t="s">
        <v>101</v>
      </c>
    </row>
    <row r="21" spans="1:7" x14ac:dyDescent="0.25">
      <c r="B21" s="50" t="s">
        <v>84</v>
      </c>
      <c r="C21" s="50" t="s">
        <v>122</v>
      </c>
      <c r="D21" s="99">
        <v>0</v>
      </c>
      <c r="E21" s="99">
        <v>15</v>
      </c>
      <c r="F21" s="50" t="s">
        <v>106</v>
      </c>
    </row>
    <row r="22" spans="1:7" ht="15.75" thickBot="1" x14ac:dyDescent="0.3">
      <c r="B22" s="48" t="s">
        <v>86</v>
      </c>
      <c r="C22" s="48" t="s">
        <v>123</v>
      </c>
      <c r="D22" s="100">
        <v>0</v>
      </c>
      <c r="E22" s="100">
        <v>17.5</v>
      </c>
      <c r="F22" s="48" t="s">
        <v>106</v>
      </c>
    </row>
    <row r="25" spans="1:7" ht="15.75" thickBot="1" x14ac:dyDescent="0.3">
      <c r="A25" t="s">
        <v>3</v>
      </c>
    </row>
    <row r="26" spans="1:7" ht="15.75" thickBot="1" x14ac:dyDescent="0.3">
      <c r="B26" s="112" t="s">
        <v>54</v>
      </c>
      <c r="C26" s="112" t="s">
        <v>55</v>
      </c>
      <c r="D26" s="112" t="s">
        <v>102</v>
      </c>
      <c r="E26" s="112" t="s">
        <v>103</v>
      </c>
      <c r="F26" s="112" t="s">
        <v>104</v>
      </c>
      <c r="G26" s="112" t="s">
        <v>105</v>
      </c>
    </row>
    <row r="27" spans="1:7" x14ac:dyDescent="0.25">
      <c r="B27" s="50" t="s">
        <v>88</v>
      </c>
      <c r="C27" s="50" t="s">
        <v>89</v>
      </c>
      <c r="D27" s="99">
        <v>100</v>
      </c>
      <c r="E27" s="50" t="s">
        <v>117</v>
      </c>
      <c r="F27" s="50" t="s">
        <v>107</v>
      </c>
      <c r="G27" s="50">
        <v>0</v>
      </c>
    </row>
    <row r="28" spans="1:7" ht="15.75" thickBot="1" x14ac:dyDescent="0.3">
      <c r="B28" s="48" t="s">
        <v>90</v>
      </c>
      <c r="C28" s="48" t="s">
        <v>91</v>
      </c>
      <c r="D28" s="100">
        <v>80</v>
      </c>
      <c r="E28" s="48" t="s">
        <v>118</v>
      </c>
      <c r="F28" s="48" t="s">
        <v>107</v>
      </c>
      <c r="G28" s="48">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5:O26"/>
  <sheetViews>
    <sheetView zoomScale="70" zoomScaleNormal="70" workbookViewId="0">
      <selection activeCell="G24" sqref="G24"/>
    </sheetView>
  </sheetViews>
  <sheetFormatPr defaultColWidth="9.140625" defaultRowHeight="18.75" x14ac:dyDescent="0.3"/>
  <cols>
    <col min="1" max="1" width="42.28515625" style="2" customWidth="1"/>
    <col min="2" max="2" width="18.85546875" style="2" customWidth="1"/>
    <col min="3" max="3" width="15.7109375" style="2" customWidth="1"/>
    <col min="4" max="4" width="17.28515625" style="2" customWidth="1"/>
    <col min="5" max="16384" width="9.140625" style="2"/>
  </cols>
  <sheetData>
    <row r="5" spans="1:15" x14ac:dyDescent="0.3">
      <c r="A5" s="15"/>
      <c r="B5" s="15"/>
      <c r="C5" s="15"/>
      <c r="D5" s="15"/>
      <c r="E5" s="15"/>
      <c r="F5" s="15"/>
      <c r="G5" s="15"/>
      <c r="H5" s="15"/>
      <c r="I5" s="15"/>
      <c r="J5" s="15"/>
      <c r="K5" s="15"/>
      <c r="L5" s="15"/>
      <c r="M5" s="15"/>
      <c r="N5" s="15"/>
      <c r="O5" s="15"/>
    </row>
    <row r="6" spans="1:15" x14ac:dyDescent="0.3">
      <c r="A6" s="15"/>
      <c r="B6" s="15"/>
      <c r="C6" s="15"/>
      <c r="D6" s="15"/>
      <c r="E6" s="13"/>
      <c r="F6" s="14"/>
      <c r="G6" s="14"/>
      <c r="H6" s="14"/>
      <c r="I6" s="14"/>
      <c r="J6" s="14"/>
      <c r="K6" s="14"/>
      <c r="L6" s="15"/>
      <c r="M6" s="15"/>
      <c r="N6" s="15"/>
      <c r="O6" s="15"/>
    </row>
    <row r="7" spans="1:15" x14ac:dyDescent="0.3">
      <c r="A7" s="14"/>
      <c r="B7" s="4" t="s">
        <v>6</v>
      </c>
      <c r="C7" s="4" t="s">
        <v>7</v>
      </c>
      <c r="D7" s="102" t="s">
        <v>51</v>
      </c>
      <c r="E7" s="14"/>
      <c r="F7" s="14"/>
      <c r="G7" s="14"/>
      <c r="H7" s="14"/>
      <c r="I7" s="14"/>
      <c r="J7" s="14"/>
      <c r="K7" s="14"/>
      <c r="L7" s="15"/>
      <c r="M7" s="15"/>
      <c r="N7" s="15"/>
      <c r="O7" s="15"/>
    </row>
    <row r="8" spans="1:15" x14ac:dyDescent="0.3">
      <c r="A8" s="4" t="s">
        <v>4</v>
      </c>
      <c r="B8" s="4">
        <v>2</v>
      </c>
      <c r="C8" s="4">
        <v>4</v>
      </c>
      <c r="D8" s="102">
        <v>100</v>
      </c>
      <c r="E8" s="14"/>
      <c r="F8" s="14"/>
      <c r="G8" s="14"/>
      <c r="H8" s="14"/>
      <c r="I8" s="14"/>
      <c r="J8" s="14"/>
      <c r="K8" s="14"/>
      <c r="L8" s="15"/>
      <c r="M8" s="15"/>
      <c r="N8" s="15"/>
      <c r="O8" s="15"/>
    </row>
    <row r="9" spans="1:15" x14ac:dyDescent="0.3">
      <c r="A9" s="4" t="s">
        <v>5</v>
      </c>
      <c r="B9" s="4">
        <v>3</v>
      </c>
      <c r="C9" s="4">
        <v>2</v>
      </c>
      <c r="D9" s="102">
        <v>80</v>
      </c>
      <c r="E9" s="14"/>
      <c r="F9" s="14"/>
      <c r="G9" s="14"/>
      <c r="H9" s="14"/>
      <c r="I9" s="14"/>
      <c r="J9" s="14"/>
      <c r="K9" s="14"/>
      <c r="L9" s="15"/>
      <c r="M9" s="15"/>
      <c r="N9" s="15"/>
      <c r="O9" s="15"/>
    </row>
    <row r="10" spans="1:15" x14ac:dyDescent="0.3">
      <c r="A10" s="4" t="s">
        <v>1</v>
      </c>
      <c r="B10" s="4">
        <v>10</v>
      </c>
      <c r="C10" s="4">
        <v>15</v>
      </c>
      <c r="D10" s="14"/>
      <c r="E10" s="14"/>
      <c r="F10" s="14"/>
      <c r="G10" s="14"/>
      <c r="H10" s="14"/>
      <c r="I10" s="14"/>
      <c r="J10" s="14"/>
      <c r="K10" s="14"/>
      <c r="L10" s="15"/>
      <c r="M10" s="15"/>
      <c r="N10" s="15"/>
      <c r="O10" s="15"/>
    </row>
    <row r="11" spans="1:15" x14ac:dyDescent="0.3">
      <c r="A11" s="176"/>
      <c r="B11" s="177"/>
      <c r="C11" s="177"/>
      <c r="D11" s="178"/>
      <c r="E11" s="14"/>
      <c r="F11" s="14"/>
      <c r="G11" s="14"/>
      <c r="H11" s="14"/>
      <c r="I11" s="14"/>
      <c r="J11" s="14"/>
      <c r="K11" s="14"/>
      <c r="L11" s="15"/>
      <c r="M11" s="15"/>
      <c r="N11" s="15"/>
      <c r="O11" s="15"/>
    </row>
    <row r="12" spans="1:15" x14ac:dyDescent="0.3">
      <c r="A12" s="6" t="s">
        <v>109</v>
      </c>
      <c r="B12" s="8">
        <v>0</v>
      </c>
      <c r="C12" s="8">
        <v>0</v>
      </c>
      <c r="D12" s="170"/>
      <c r="E12" s="14"/>
      <c r="F12" s="14"/>
      <c r="G12" s="14"/>
      <c r="H12" s="14"/>
      <c r="I12" s="14"/>
      <c r="J12" s="14"/>
      <c r="K12" s="14"/>
      <c r="L12" s="15"/>
      <c r="M12" s="15"/>
      <c r="N12" s="15"/>
      <c r="O12" s="15"/>
    </row>
    <row r="13" spans="1:15" x14ac:dyDescent="0.3">
      <c r="A13" s="179"/>
      <c r="B13" s="180"/>
      <c r="C13" s="180"/>
      <c r="D13" s="172"/>
      <c r="E13" s="14"/>
      <c r="F13" s="14"/>
      <c r="G13" s="14"/>
      <c r="H13" s="14"/>
      <c r="I13" s="14"/>
      <c r="J13" s="14"/>
      <c r="K13" s="14"/>
      <c r="L13" s="15"/>
      <c r="M13" s="15"/>
      <c r="N13" s="15"/>
      <c r="O13" s="15"/>
    </row>
    <row r="14" spans="1:15" x14ac:dyDescent="0.3">
      <c r="A14" s="4" t="s">
        <v>2</v>
      </c>
      <c r="B14" s="33">
        <f>B10*B12+C10*C12</f>
        <v>0</v>
      </c>
      <c r="C14" s="83"/>
      <c r="D14" s="172"/>
      <c r="E14" s="14"/>
      <c r="F14" s="14"/>
      <c r="G14" s="14"/>
      <c r="H14" s="14"/>
      <c r="I14" s="14"/>
      <c r="J14" s="14"/>
      <c r="K14" s="14"/>
      <c r="L14" s="15"/>
      <c r="M14" s="15"/>
      <c r="N14" s="15"/>
      <c r="O14" s="15"/>
    </row>
    <row r="15" spans="1:15" x14ac:dyDescent="0.3">
      <c r="A15" s="176"/>
      <c r="B15" s="177"/>
      <c r="C15" s="177"/>
      <c r="D15" s="178"/>
      <c r="E15" s="14"/>
      <c r="F15" s="14"/>
      <c r="G15" s="14"/>
      <c r="H15" s="14"/>
      <c r="I15" s="14"/>
      <c r="J15" s="14"/>
      <c r="K15" s="14"/>
      <c r="L15" s="15"/>
      <c r="M15" s="15"/>
      <c r="N15" s="15"/>
      <c r="O15" s="15"/>
    </row>
    <row r="16" spans="1:15" x14ac:dyDescent="0.3">
      <c r="A16" s="190" t="s">
        <v>3</v>
      </c>
      <c r="B16" s="191"/>
      <c r="C16" s="191"/>
      <c r="D16" s="192"/>
      <c r="E16" s="14"/>
      <c r="F16" s="14"/>
      <c r="G16" s="14"/>
      <c r="H16" s="14"/>
      <c r="I16" s="14"/>
      <c r="J16" s="14"/>
      <c r="K16" s="14"/>
      <c r="L16" s="15"/>
      <c r="M16" s="15"/>
      <c r="N16" s="15"/>
      <c r="O16" s="15"/>
    </row>
    <row r="17" spans="1:15" x14ac:dyDescent="0.3">
      <c r="A17" s="6"/>
      <c r="B17" s="4" t="s">
        <v>52</v>
      </c>
      <c r="C17" s="6"/>
      <c r="D17" s="102" t="s">
        <v>51</v>
      </c>
      <c r="E17" s="14"/>
      <c r="F17" s="14"/>
      <c r="G17" s="14"/>
      <c r="H17" s="14"/>
      <c r="I17" s="14"/>
      <c r="J17" s="14"/>
      <c r="K17" s="14"/>
      <c r="L17" s="15"/>
      <c r="M17" s="15"/>
      <c r="N17" s="15"/>
      <c r="O17" s="15"/>
    </row>
    <row r="18" spans="1:15" x14ac:dyDescent="0.3">
      <c r="A18" s="4" t="s">
        <v>4</v>
      </c>
      <c r="B18" s="33">
        <f>B8*B12+C8*C12</f>
        <v>0</v>
      </c>
      <c r="C18" s="5" t="s">
        <v>0</v>
      </c>
      <c r="D18" s="102">
        <f>D8</f>
        <v>100</v>
      </c>
      <c r="E18" s="14"/>
      <c r="F18" s="14"/>
      <c r="G18" s="14"/>
      <c r="H18" s="14"/>
      <c r="I18" s="14"/>
      <c r="J18" s="14"/>
      <c r="K18" s="14"/>
      <c r="L18" s="15"/>
      <c r="M18" s="15"/>
      <c r="N18" s="15"/>
      <c r="O18" s="15"/>
    </row>
    <row r="19" spans="1:15" x14ac:dyDescent="0.3">
      <c r="A19" s="4" t="s">
        <v>5</v>
      </c>
      <c r="B19" s="33">
        <f>B9*B12+C9*C12</f>
        <v>0</v>
      </c>
      <c r="C19" s="5" t="s">
        <v>0</v>
      </c>
      <c r="D19" s="102">
        <f>D9</f>
        <v>80</v>
      </c>
      <c r="E19" s="14"/>
      <c r="F19" s="14"/>
      <c r="G19" s="14"/>
      <c r="H19" s="14"/>
      <c r="I19" s="14"/>
      <c r="J19" s="14"/>
      <c r="K19" s="14"/>
      <c r="L19" s="15"/>
      <c r="M19" s="15"/>
      <c r="N19" s="15"/>
      <c r="O19" s="15"/>
    </row>
    <row r="20" spans="1:15" x14ac:dyDescent="0.3">
      <c r="A20" s="15"/>
      <c r="B20" s="15"/>
      <c r="C20" s="15"/>
      <c r="D20" s="15"/>
      <c r="E20" s="15"/>
      <c r="F20" s="15"/>
      <c r="G20" s="15"/>
      <c r="H20" s="15"/>
      <c r="I20" s="15"/>
      <c r="J20" s="15"/>
      <c r="K20" s="15"/>
      <c r="L20" s="15"/>
      <c r="M20" s="15"/>
      <c r="N20" s="15"/>
      <c r="O20" s="15"/>
    </row>
    <row r="21" spans="1:15" x14ac:dyDescent="0.3">
      <c r="A21" s="15"/>
      <c r="B21" s="15"/>
      <c r="C21" s="15"/>
      <c r="D21" s="15">
        <f>SUMPRODUCT(B12:C12,B9:C9)</f>
        <v>0</v>
      </c>
      <c r="E21" s="15"/>
      <c r="F21" s="15"/>
      <c r="G21" s="15"/>
      <c r="H21" s="15"/>
      <c r="I21" s="15"/>
      <c r="J21" s="15"/>
      <c r="K21" s="15"/>
      <c r="L21" s="15"/>
      <c r="M21" s="15"/>
      <c r="N21" s="15"/>
      <c r="O21" s="15"/>
    </row>
    <row r="22" spans="1:15" x14ac:dyDescent="0.3">
      <c r="A22" s="15"/>
      <c r="B22" s="15"/>
      <c r="C22" s="15"/>
      <c r="D22" s="15"/>
      <c r="E22" s="15"/>
      <c r="F22" s="15"/>
      <c r="G22" s="15"/>
      <c r="H22" s="15"/>
      <c r="I22" s="15"/>
      <c r="J22" s="15"/>
      <c r="K22" s="15"/>
      <c r="L22" s="15"/>
      <c r="M22" s="15"/>
      <c r="N22" s="15"/>
      <c r="O22" s="15"/>
    </row>
    <row r="23" spans="1:15" x14ac:dyDescent="0.3">
      <c r="A23" s="15"/>
      <c r="B23" s="15"/>
      <c r="C23" s="15"/>
      <c r="D23" s="15"/>
      <c r="E23" s="15"/>
      <c r="F23" s="15"/>
      <c r="G23" s="15"/>
      <c r="H23" s="15"/>
      <c r="I23" s="15"/>
      <c r="J23" s="15"/>
      <c r="K23" s="15"/>
      <c r="L23" s="15"/>
      <c r="M23" s="15"/>
      <c r="N23" s="15"/>
      <c r="O23" s="15"/>
    </row>
    <row r="24" spans="1:15" x14ac:dyDescent="0.3">
      <c r="A24" s="15"/>
      <c r="B24" s="15"/>
      <c r="C24" s="15"/>
      <c r="D24" s="15"/>
      <c r="E24" s="15"/>
      <c r="F24" s="15"/>
      <c r="G24" s="15"/>
      <c r="H24" s="15"/>
      <c r="I24" s="15"/>
      <c r="J24" s="15"/>
      <c r="K24" s="15"/>
      <c r="L24" s="15"/>
      <c r="M24" s="15"/>
      <c r="N24" s="15"/>
      <c r="O24" s="15"/>
    </row>
    <row r="25" spans="1:15" x14ac:dyDescent="0.3">
      <c r="A25" s="15"/>
      <c r="B25" s="15"/>
      <c r="C25" s="15"/>
      <c r="D25" s="15"/>
      <c r="E25" s="15"/>
      <c r="F25" s="15"/>
      <c r="G25" s="15"/>
      <c r="H25" s="15"/>
      <c r="I25" s="15"/>
      <c r="J25" s="15"/>
      <c r="K25" s="15"/>
      <c r="L25" s="15"/>
      <c r="M25" s="15"/>
      <c r="N25" s="15"/>
      <c r="O25" s="15"/>
    </row>
    <row r="26" spans="1:15" x14ac:dyDescent="0.3">
      <c r="A26" s="15"/>
      <c r="B26" s="15"/>
      <c r="C26" s="15"/>
      <c r="D26" s="15"/>
      <c r="E26" s="15"/>
      <c r="F26" s="15"/>
      <c r="G26" s="15"/>
      <c r="H26" s="15"/>
      <c r="I26" s="15"/>
      <c r="J26" s="15"/>
      <c r="K26" s="15"/>
      <c r="L26" s="15"/>
      <c r="M26" s="15"/>
      <c r="N26" s="15"/>
      <c r="O26" s="15"/>
    </row>
  </sheetData>
  <mergeCells count="5">
    <mergeCell ref="A11:D11"/>
    <mergeCell ref="A15:D15"/>
    <mergeCell ref="D12:D14"/>
    <mergeCell ref="A13:C13"/>
    <mergeCell ref="A16:D16"/>
  </mergeCells>
  <pageMargins left="0.7" right="0.7" top="0.75" bottom="0.75" header="0.3" footer="0.3"/>
  <pageSetup scale="7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showRowColHeaders="0" tabSelected="1" zoomScale="90" zoomScaleNormal="90" workbookViewId="0">
      <selection activeCell="P16" sqref="P16"/>
    </sheetView>
  </sheetViews>
  <sheetFormatPr defaultColWidth="9.140625" defaultRowHeight="15" x14ac:dyDescent="0.25"/>
  <cols>
    <col min="1" max="16384" width="9.140625" style="1"/>
  </cols>
  <sheetData/>
  <sheetProtection algorithmName="SHA-512" hashValue="YuW3Gp+WIaTDTM9tibWCOzvYm+DWyw7ka+l09o/y9H9Ba2EjY4EiDH05aC6dWiYWHXsMonWaJ/tkMFzFobt/lQ==" saltValue="aG/L/jCqBXxs/vogwPnWl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workbookViewId="0"/>
  </sheetViews>
  <sheetFormatPr defaultRowHeight="15" x14ac:dyDescent="0.25"/>
  <cols>
    <col min="1" max="1" width="2.28515625" customWidth="1"/>
    <col min="2" max="2" width="19.28515625" customWidth="1"/>
    <col min="3" max="3" width="26.140625" bestFit="1" customWidth="1"/>
    <col min="4" max="4" width="13.7109375" bestFit="1" customWidth="1"/>
    <col min="5" max="5" width="13.42578125" bestFit="1" customWidth="1"/>
    <col min="6" max="6" width="11.42578125" customWidth="1"/>
    <col min="7" max="7" width="5.42578125" customWidth="1"/>
  </cols>
  <sheetData>
    <row r="1" spans="1:5" x14ac:dyDescent="0.25">
      <c r="A1" s="7" t="s">
        <v>93</v>
      </c>
    </row>
    <row r="2" spans="1:5" x14ac:dyDescent="0.25">
      <c r="A2" s="7" t="s">
        <v>124</v>
      </c>
    </row>
    <row r="3" spans="1:5" x14ac:dyDescent="0.25">
      <c r="A3" s="7" t="s">
        <v>125</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126</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12" t="s">
        <v>54</v>
      </c>
      <c r="C15" s="112" t="s">
        <v>55</v>
      </c>
      <c r="D15" s="112" t="s">
        <v>100</v>
      </c>
      <c r="E15" s="112" t="s">
        <v>56</v>
      </c>
    </row>
    <row r="16" spans="1:5" ht="15.75" thickBot="1" x14ac:dyDescent="0.3">
      <c r="B16" s="48" t="s">
        <v>127</v>
      </c>
      <c r="C16" s="48" t="s">
        <v>128</v>
      </c>
      <c r="D16" s="100">
        <v>0</v>
      </c>
      <c r="E16" s="100">
        <v>70</v>
      </c>
    </row>
    <row r="19" spans="1:7" ht="15.75" thickBot="1" x14ac:dyDescent="0.3">
      <c r="A19" t="s">
        <v>57</v>
      </c>
    </row>
    <row r="20" spans="1:7" ht="15.75" thickBot="1" x14ac:dyDescent="0.3">
      <c r="B20" s="112" t="s">
        <v>54</v>
      </c>
      <c r="C20" s="112" t="s">
        <v>55</v>
      </c>
      <c r="D20" s="112" t="s">
        <v>100</v>
      </c>
      <c r="E20" s="112" t="s">
        <v>56</v>
      </c>
      <c r="F20" s="112" t="s">
        <v>101</v>
      </c>
    </row>
    <row r="21" spans="1:7" x14ac:dyDescent="0.25">
      <c r="B21" s="50" t="s">
        <v>129</v>
      </c>
      <c r="C21" s="50" t="s">
        <v>130</v>
      </c>
      <c r="D21" s="99">
        <v>0</v>
      </c>
      <c r="E21" s="99">
        <v>4</v>
      </c>
      <c r="F21" s="50" t="s">
        <v>101</v>
      </c>
    </row>
    <row r="22" spans="1:7" ht="15.75" thickBot="1" x14ac:dyDescent="0.3">
      <c r="B22" s="48" t="s">
        <v>131</v>
      </c>
      <c r="C22" s="48" t="s">
        <v>132</v>
      </c>
      <c r="D22" s="100">
        <v>0</v>
      </c>
      <c r="E22" s="100">
        <v>2</v>
      </c>
      <c r="F22" s="48" t="s">
        <v>101</v>
      </c>
    </row>
    <row r="25" spans="1:7" ht="15.75" thickBot="1" x14ac:dyDescent="0.3">
      <c r="A25" t="s">
        <v>3</v>
      </c>
    </row>
    <row r="26" spans="1:7" ht="15.75" thickBot="1" x14ac:dyDescent="0.3">
      <c r="B26" s="112" t="s">
        <v>54</v>
      </c>
      <c r="C26" s="112" t="s">
        <v>55</v>
      </c>
      <c r="D26" s="112" t="s">
        <v>102</v>
      </c>
      <c r="E26" s="112" t="s">
        <v>103</v>
      </c>
      <c r="F26" s="112" t="s">
        <v>104</v>
      </c>
      <c r="G26" s="112" t="s">
        <v>105</v>
      </c>
    </row>
    <row r="27" spans="1:7" x14ac:dyDescent="0.25">
      <c r="B27" s="50" t="s">
        <v>133</v>
      </c>
      <c r="C27" s="50" t="s">
        <v>134</v>
      </c>
      <c r="D27" s="113">
        <v>1928</v>
      </c>
      <c r="E27" s="50" t="s">
        <v>135</v>
      </c>
      <c r="F27" s="50" t="s">
        <v>108</v>
      </c>
      <c r="G27" s="50">
        <v>72</v>
      </c>
    </row>
    <row r="28" spans="1:7" x14ac:dyDescent="0.25">
      <c r="B28" s="50" t="s">
        <v>136</v>
      </c>
      <c r="C28" s="50" t="s">
        <v>137</v>
      </c>
      <c r="D28" s="113">
        <v>96</v>
      </c>
      <c r="E28" s="50" t="s">
        <v>138</v>
      </c>
      <c r="F28" s="50" t="s">
        <v>108</v>
      </c>
      <c r="G28" s="50">
        <v>44</v>
      </c>
    </row>
    <row r="29" spans="1:7" x14ac:dyDescent="0.25">
      <c r="B29" s="50" t="s">
        <v>139</v>
      </c>
      <c r="C29" s="50" t="s">
        <v>140</v>
      </c>
      <c r="D29" s="99">
        <v>4</v>
      </c>
      <c r="E29" s="50" t="s">
        <v>141</v>
      </c>
      <c r="F29" s="50" t="s">
        <v>108</v>
      </c>
      <c r="G29" s="50">
        <v>1</v>
      </c>
    </row>
    <row r="30" spans="1:7" ht="15.75" thickBot="1" x14ac:dyDescent="0.3">
      <c r="B30" s="48" t="s">
        <v>142</v>
      </c>
      <c r="C30" s="48"/>
      <c r="D30" s="48"/>
      <c r="E30" s="48"/>
      <c r="F30" s="48"/>
      <c r="G30"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36BB-6360-4C69-90EA-BD9FBD94EF4F}">
  <dimension ref="A1:G30"/>
  <sheetViews>
    <sheetView showGridLines="0" workbookViewId="0"/>
  </sheetViews>
  <sheetFormatPr defaultRowHeight="15" x14ac:dyDescent="0.25"/>
  <cols>
    <col min="1" max="1" width="2.28515625" customWidth="1"/>
    <col min="2" max="2" width="18.42578125" bestFit="1" customWidth="1"/>
    <col min="3" max="3" width="26.140625" bestFit="1" customWidth="1"/>
    <col min="4" max="4" width="13.7109375" bestFit="1" customWidth="1"/>
    <col min="5" max="5" width="13.42578125" bestFit="1" customWidth="1"/>
    <col min="6" max="6" width="11.42578125" bestFit="1" customWidth="1"/>
    <col min="7" max="7" width="5.42578125" bestFit="1" customWidth="1"/>
  </cols>
  <sheetData>
    <row r="1" spans="1:5" x14ac:dyDescent="0.25">
      <c r="A1" s="7" t="s">
        <v>93</v>
      </c>
    </row>
    <row r="2" spans="1:5" x14ac:dyDescent="0.25">
      <c r="A2" s="7" t="s">
        <v>162</v>
      </c>
    </row>
    <row r="3" spans="1:5" x14ac:dyDescent="0.25">
      <c r="A3" s="7" t="s">
        <v>163</v>
      </c>
    </row>
    <row r="4" spans="1:5" x14ac:dyDescent="0.25">
      <c r="A4" s="7" t="s">
        <v>94</v>
      </c>
    </row>
    <row r="5" spans="1:5" x14ac:dyDescent="0.25">
      <c r="A5" s="7" t="s">
        <v>95</v>
      </c>
    </row>
    <row r="6" spans="1:5" x14ac:dyDescent="0.25">
      <c r="A6" s="7"/>
      <c r="B6" t="s">
        <v>96</v>
      </c>
    </row>
    <row r="7" spans="1:5" x14ac:dyDescent="0.25">
      <c r="A7" s="7"/>
      <c r="B7" t="s">
        <v>164</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19" t="s">
        <v>54</v>
      </c>
      <c r="C15" s="119" t="s">
        <v>55</v>
      </c>
      <c r="D15" s="119" t="s">
        <v>100</v>
      </c>
      <c r="E15" s="119" t="s">
        <v>56</v>
      </c>
    </row>
    <row r="16" spans="1:5" ht="15.75" thickBot="1" x14ac:dyDescent="0.3">
      <c r="B16" s="48" t="s">
        <v>127</v>
      </c>
      <c r="C16" s="48" t="s">
        <v>128</v>
      </c>
      <c r="D16" s="100">
        <v>70</v>
      </c>
      <c r="E16" s="100">
        <v>25</v>
      </c>
    </row>
    <row r="19" spans="1:7" ht="15.75" thickBot="1" x14ac:dyDescent="0.3">
      <c r="A19" t="s">
        <v>57</v>
      </c>
    </row>
    <row r="20" spans="1:7" ht="15.75" thickBot="1" x14ac:dyDescent="0.3">
      <c r="B20" s="119" t="s">
        <v>54</v>
      </c>
      <c r="C20" s="119" t="s">
        <v>55</v>
      </c>
      <c r="D20" s="119" t="s">
        <v>100</v>
      </c>
      <c r="E20" s="119" t="s">
        <v>56</v>
      </c>
      <c r="F20" s="119" t="s">
        <v>101</v>
      </c>
    </row>
    <row r="21" spans="1:7" x14ac:dyDescent="0.25">
      <c r="B21" s="50" t="s">
        <v>129</v>
      </c>
      <c r="C21" s="50" t="s">
        <v>130</v>
      </c>
      <c r="D21" s="99">
        <v>4</v>
      </c>
      <c r="E21" s="99">
        <v>1</v>
      </c>
      <c r="F21" s="50" t="s">
        <v>161</v>
      </c>
    </row>
    <row r="22" spans="1:7" ht="15.75" thickBot="1" x14ac:dyDescent="0.3">
      <c r="B22" s="48" t="s">
        <v>131</v>
      </c>
      <c r="C22" s="48" t="s">
        <v>132</v>
      </c>
      <c r="D22" s="100">
        <v>2</v>
      </c>
      <c r="E22" s="100">
        <v>1</v>
      </c>
      <c r="F22" s="48" t="s">
        <v>161</v>
      </c>
    </row>
    <row r="25" spans="1:7" ht="15.75" thickBot="1" x14ac:dyDescent="0.3">
      <c r="A25" t="s">
        <v>3</v>
      </c>
    </row>
    <row r="26" spans="1:7" ht="15.75" thickBot="1" x14ac:dyDescent="0.3">
      <c r="B26" s="119" t="s">
        <v>54</v>
      </c>
      <c r="C26" s="119" t="s">
        <v>55</v>
      </c>
      <c r="D26" s="119" t="s">
        <v>102</v>
      </c>
      <c r="E26" s="119" t="s">
        <v>103</v>
      </c>
      <c r="F26" s="119" t="s">
        <v>104</v>
      </c>
      <c r="G26" s="119" t="s">
        <v>105</v>
      </c>
    </row>
    <row r="27" spans="1:7" x14ac:dyDescent="0.25">
      <c r="B27" s="50" t="s">
        <v>133</v>
      </c>
      <c r="C27" s="50" t="s">
        <v>134</v>
      </c>
      <c r="D27" s="113">
        <v>682</v>
      </c>
      <c r="E27" s="50" t="s">
        <v>135</v>
      </c>
      <c r="F27" s="50" t="s">
        <v>108</v>
      </c>
      <c r="G27" s="50">
        <v>1318</v>
      </c>
    </row>
    <row r="28" spans="1:7" x14ac:dyDescent="0.25">
      <c r="B28" s="50" t="s">
        <v>136</v>
      </c>
      <c r="C28" s="50" t="s">
        <v>137</v>
      </c>
      <c r="D28" s="113">
        <v>44</v>
      </c>
      <c r="E28" s="50" t="s">
        <v>138</v>
      </c>
      <c r="F28" s="50" t="s">
        <v>108</v>
      </c>
      <c r="G28" s="50">
        <v>96</v>
      </c>
    </row>
    <row r="29" spans="1:7" x14ac:dyDescent="0.25">
      <c r="B29" s="50" t="s">
        <v>139</v>
      </c>
      <c r="C29" s="50" t="s">
        <v>140</v>
      </c>
      <c r="D29" s="99">
        <v>1</v>
      </c>
      <c r="E29" s="50" t="s">
        <v>141</v>
      </c>
      <c r="F29" s="50" t="s">
        <v>108</v>
      </c>
      <c r="G29" s="50">
        <v>4</v>
      </c>
    </row>
    <row r="30" spans="1:7" ht="15.75" thickBot="1" x14ac:dyDescent="0.3">
      <c r="B30" s="48" t="s">
        <v>165</v>
      </c>
      <c r="C30" s="48"/>
      <c r="D30" s="48"/>
      <c r="E30" s="48"/>
      <c r="F30" s="48"/>
      <c r="G30" s="4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71B0-3924-41F0-AC7E-81D3963088AF}">
  <dimension ref="D4:K29"/>
  <sheetViews>
    <sheetView zoomScale="70" zoomScaleNormal="70" workbookViewId="0"/>
  </sheetViews>
  <sheetFormatPr defaultRowHeight="15" x14ac:dyDescent="0.25"/>
  <cols>
    <col min="4" max="4" width="35.42578125" customWidth="1"/>
    <col min="5" max="5" width="15" customWidth="1"/>
    <col min="6" max="6" width="15.85546875" customWidth="1"/>
    <col min="8" max="8" width="13.5703125" customWidth="1"/>
    <col min="10" max="10" width="8.85546875" style="31"/>
  </cols>
  <sheetData>
    <row r="4" spans="4:11" x14ac:dyDescent="0.25">
      <c r="D4" s="128"/>
      <c r="E4" s="128"/>
      <c r="F4" s="128"/>
    </row>
    <row r="6" spans="4:11" x14ac:dyDescent="0.25">
      <c r="E6" s="44" t="s">
        <v>36</v>
      </c>
      <c r="F6" s="44" t="s">
        <v>37</v>
      </c>
      <c r="H6" s="129" t="s">
        <v>58</v>
      </c>
      <c r="I6" s="130"/>
      <c r="J6" s="130"/>
      <c r="K6" s="131"/>
    </row>
    <row r="7" spans="4:11" ht="18" x14ac:dyDescent="0.25">
      <c r="D7" s="53" t="s">
        <v>38</v>
      </c>
      <c r="E7" s="54">
        <v>200</v>
      </c>
      <c r="F7" s="54">
        <v>500</v>
      </c>
      <c r="G7" s="55"/>
      <c r="H7" s="132" t="s">
        <v>39</v>
      </c>
      <c r="I7" s="132"/>
      <c r="J7" s="56"/>
      <c r="K7" s="64">
        <v>3000</v>
      </c>
    </row>
    <row r="8" spans="4:11" ht="18" x14ac:dyDescent="0.25">
      <c r="D8" s="53" t="s">
        <v>40</v>
      </c>
      <c r="E8" s="54">
        <v>6</v>
      </c>
      <c r="F8" s="54">
        <v>35</v>
      </c>
      <c r="G8" s="55"/>
      <c r="H8" s="123" t="s">
        <v>41</v>
      </c>
      <c r="I8" s="123"/>
      <c r="J8" s="58"/>
      <c r="K8" s="57">
        <v>150</v>
      </c>
    </row>
    <row r="9" spans="4:11" ht="18" x14ac:dyDescent="0.25">
      <c r="D9" s="53"/>
      <c r="E9" s="53"/>
      <c r="F9" s="53"/>
      <c r="G9" s="55"/>
      <c r="H9" s="123" t="s">
        <v>42</v>
      </c>
      <c r="I9" s="123"/>
      <c r="J9" s="58"/>
      <c r="K9" s="57">
        <v>7</v>
      </c>
    </row>
    <row r="10" spans="4:11" ht="18" x14ac:dyDescent="0.25">
      <c r="D10" s="53" t="s">
        <v>43</v>
      </c>
      <c r="E10" s="54">
        <v>15</v>
      </c>
      <c r="F10" s="54">
        <v>35</v>
      </c>
      <c r="G10" s="55"/>
      <c r="H10" s="55"/>
      <c r="I10" s="55"/>
      <c r="J10" s="58"/>
      <c r="K10" s="55"/>
    </row>
    <row r="11" spans="4:11" ht="18" x14ac:dyDescent="0.25">
      <c r="D11" s="59"/>
      <c r="E11" s="60"/>
      <c r="F11" s="60"/>
      <c r="G11" s="55"/>
      <c r="H11" s="55"/>
      <c r="I11" s="55"/>
      <c r="J11" s="58"/>
      <c r="K11" s="55"/>
    </row>
    <row r="12" spans="4:11" ht="18" x14ac:dyDescent="0.25">
      <c r="D12" s="124"/>
      <c r="E12" s="124"/>
      <c r="F12" s="124"/>
      <c r="G12" s="124"/>
      <c r="H12" s="124"/>
      <c r="I12" s="124"/>
      <c r="J12" s="124"/>
      <c r="K12" s="124"/>
    </row>
    <row r="13" spans="4:11" ht="18" x14ac:dyDescent="0.25">
      <c r="D13" s="55"/>
      <c r="E13" s="55"/>
      <c r="F13" s="55"/>
      <c r="G13" s="55"/>
      <c r="H13" s="55"/>
      <c r="I13" s="55"/>
      <c r="J13" s="58"/>
      <c r="K13" s="55"/>
    </row>
    <row r="14" spans="4:11" ht="18" x14ac:dyDescent="0.25">
      <c r="D14" s="55"/>
      <c r="E14" s="123" t="s">
        <v>45</v>
      </c>
      <c r="F14" s="123"/>
      <c r="G14" s="55"/>
      <c r="H14" s="55"/>
      <c r="I14" s="55"/>
      <c r="J14" s="58"/>
      <c r="K14" s="55"/>
    </row>
    <row r="15" spans="4:11" ht="18" x14ac:dyDescent="0.25">
      <c r="D15" s="55"/>
      <c r="E15" s="52" t="s">
        <v>47</v>
      </c>
      <c r="F15" s="52" t="s">
        <v>37</v>
      </c>
      <c r="G15" s="55"/>
      <c r="H15" s="55"/>
      <c r="I15" s="55"/>
      <c r="J15" s="58"/>
      <c r="K15" s="55"/>
    </row>
    <row r="16" spans="4:11" ht="18" x14ac:dyDescent="0.25">
      <c r="D16" s="55" t="s">
        <v>49</v>
      </c>
      <c r="E16" s="69">
        <v>7</v>
      </c>
      <c r="F16" s="51">
        <v>3</v>
      </c>
      <c r="G16" s="55"/>
      <c r="H16" s="55"/>
      <c r="I16" s="55"/>
      <c r="J16" s="58"/>
      <c r="K16" s="55"/>
    </row>
    <row r="17" spans="4:11" ht="18" x14ac:dyDescent="0.25">
      <c r="D17" s="55"/>
      <c r="E17" s="55"/>
      <c r="F17" s="55"/>
      <c r="G17" s="55"/>
      <c r="H17" s="55"/>
      <c r="I17" s="55"/>
      <c r="J17" s="58"/>
      <c r="K17" s="55"/>
    </row>
    <row r="18" spans="4:11" ht="18" x14ac:dyDescent="0.25">
      <c r="D18" s="124"/>
      <c r="E18" s="124"/>
      <c r="F18" s="124"/>
      <c r="G18" s="55"/>
      <c r="H18" s="55"/>
      <c r="I18" s="55"/>
      <c r="J18" s="55"/>
      <c r="K18" s="55"/>
    </row>
    <row r="19" spans="4:11" ht="18" x14ac:dyDescent="0.25">
      <c r="D19" s="55"/>
      <c r="E19" s="55"/>
      <c r="F19" s="55"/>
      <c r="G19" s="55"/>
      <c r="H19" s="55"/>
      <c r="I19" s="55"/>
      <c r="J19" s="58"/>
      <c r="K19" s="55"/>
    </row>
    <row r="20" spans="4:11" ht="18" x14ac:dyDescent="0.25">
      <c r="D20" s="53" t="s">
        <v>44</v>
      </c>
      <c r="E20" s="62">
        <f>SUMPRODUCT(E10:F10,E16:F16)</f>
        <v>210</v>
      </c>
      <c r="F20" s="55"/>
      <c r="G20" s="55"/>
      <c r="H20" s="55"/>
      <c r="I20" s="55"/>
      <c r="J20" s="58"/>
      <c r="K20" s="55"/>
    </row>
    <row r="21" spans="4:11" ht="18" x14ac:dyDescent="0.25">
      <c r="D21" s="55"/>
      <c r="E21" s="55"/>
      <c r="F21" s="55"/>
      <c r="G21" s="55"/>
      <c r="H21" s="55"/>
      <c r="I21" s="55"/>
      <c r="J21" s="58"/>
      <c r="K21" s="55"/>
    </row>
    <row r="22" spans="4:11" ht="18" x14ac:dyDescent="0.25">
      <c r="D22" s="124"/>
      <c r="E22" s="124"/>
      <c r="F22" s="124"/>
      <c r="G22" s="124"/>
      <c r="H22" s="124"/>
      <c r="I22" s="31"/>
      <c r="K22" s="31"/>
    </row>
    <row r="23" spans="4:11" ht="18" x14ac:dyDescent="0.25">
      <c r="D23" s="55"/>
      <c r="E23" s="55"/>
      <c r="F23" s="55"/>
      <c r="G23" s="55"/>
      <c r="H23" s="55"/>
      <c r="I23" s="55"/>
      <c r="J23" s="58"/>
      <c r="K23" s="55"/>
    </row>
    <row r="24" spans="4:11" ht="18" x14ac:dyDescent="0.25">
      <c r="D24" s="55"/>
      <c r="E24" s="55"/>
      <c r="F24" s="125" t="s">
        <v>3</v>
      </c>
      <c r="G24" s="126"/>
      <c r="H24" s="127"/>
    </row>
    <row r="25" spans="4:11" ht="18" x14ac:dyDescent="0.25">
      <c r="D25" s="55"/>
      <c r="E25" s="55"/>
      <c r="F25" s="63" t="s">
        <v>22</v>
      </c>
      <c r="G25" s="63"/>
      <c r="H25" s="63" t="s">
        <v>34</v>
      </c>
    </row>
    <row r="26" spans="4:11" ht="18" x14ac:dyDescent="0.25">
      <c r="D26" s="55"/>
      <c r="E26" s="53" t="s">
        <v>46</v>
      </c>
      <c r="F26" s="114">
        <f>SUMPRODUCT(E7:F7,$E$16:$F$16)</f>
        <v>2900</v>
      </c>
      <c r="G26" s="61" t="s">
        <v>0</v>
      </c>
      <c r="H26" s="57">
        <f>K7</f>
        <v>3000</v>
      </c>
    </row>
    <row r="27" spans="4:11" ht="18" x14ac:dyDescent="0.25">
      <c r="D27" s="55"/>
      <c r="E27" s="53" t="s">
        <v>48</v>
      </c>
      <c r="F27" s="114">
        <f>SUMPRODUCT(E8:F8,$E$16:$F$16)</f>
        <v>147</v>
      </c>
      <c r="G27" s="61" t="s">
        <v>0</v>
      </c>
      <c r="H27" s="57">
        <f>K8</f>
        <v>150</v>
      </c>
    </row>
    <row r="28" spans="4:11" ht="18" x14ac:dyDescent="0.25">
      <c r="D28" s="55"/>
      <c r="E28" s="53" t="s">
        <v>50</v>
      </c>
      <c r="F28" s="62">
        <f>E16</f>
        <v>7</v>
      </c>
      <c r="G28" s="61" t="s">
        <v>0</v>
      </c>
      <c r="H28" s="57">
        <f>K9</f>
        <v>7</v>
      </c>
    </row>
    <row r="29" spans="4:11" ht="18" x14ac:dyDescent="0.25">
      <c r="D29" s="55"/>
      <c r="E29" s="55"/>
      <c r="F29" s="55"/>
      <c r="G29" s="55"/>
      <c r="H29" s="55"/>
      <c r="I29" s="55"/>
      <c r="J29" s="58"/>
      <c r="K29" s="55"/>
    </row>
  </sheetData>
  <mergeCells count="10">
    <mergeCell ref="E14:F14"/>
    <mergeCell ref="D18:F18"/>
    <mergeCell ref="D22:H22"/>
    <mergeCell ref="F24:H24"/>
    <mergeCell ref="D4:F4"/>
    <mergeCell ref="H6:K6"/>
    <mergeCell ref="H7:I7"/>
    <mergeCell ref="H8:I8"/>
    <mergeCell ref="H9:I9"/>
    <mergeCell ref="D12:K12"/>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K29"/>
  <sheetViews>
    <sheetView zoomScale="70" zoomScaleNormal="70" workbookViewId="0"/>
  </sheetViews>
  <sheetFormatPr defaultRowHeight="15" x14ac:dyDescent="0.25"/>
  <cols>
    <col min="4" max="4" width="35.42578125" customWidth="1"/>
    <col min="5" max="5" width="15" customWidth="1"/>
    <col min="6" max="6" width="15.85546875" customWidth="1"/>
    <col min="8" max="8" width="13.5703125" customWidth="1"/>
    <col min="10" max="10" width="9.140625" style="31"/>
  </cols>
  <sheetData>
    <row r="4" spans="4:11" x14ac:dyDescent="0.25">
      <c r="D4" s="128"/>
      <c r="E4" s="128"/>
      <c r="F4" s="128"/>
    </row>
    <row r="6" spans="4:11" x14ac:dyDescent="0.25">
      <c r="E6" s="44" t="s">
        <v>36</v>
      </c>
      <c r="F6" s="44" t="s">
        <v>37</v>
      </c>
      <c r="H6" s="129" t="s">
        <v>58</v>
      </c>
      <c r="I6" s="130"/>
      <c r="J6" s="130"/>
      <c r="K6" s="131"/>
    </row>
    <row r="7" spans="4:11" ht="18" x14ac:dyDescent="0.25">
      <c r="D7" s="53" t="s">
        <v>38</v>
      </c>
      <c r="E7" s="54"/>
      <c r="F7" s="54"/>
      <c r="G7" s="55"/>
      <c r="H7" s="132" t="s">
        <v>39</v>
      </c>
      <c r="I7" s="132"/>
      <c r="J7" s="56"/>
      <c r="K7" s="64"/>
    </row>
    <row r="8" spans="4:11" ht="18" x14ac:dyDescent="0.25">
      <c r="D8" s="53" t="s">
        <v>40</v>
      </c>
      <c r="E8" s="54"/>
      <c r="F8" s="54"/>
      <c r="G8" s="55"/>
      <c r="H8" s="123" t="s">
        <v>41</v>
      </c>
      <c r="I8" s="123"/>
      <c r="J8" s="58"/>
      <c r="K8" s="57"/>
    </row>
    <row r="9" spans="4:11" ht="18" x14ac:dyDescent="0.25">
      <c r="D9" s="53"/>
      <c r="E9" s="53"/>
      <c r="F9" s="53"/>
      <c r="G9" s="55"/>
      <c r="H9" s="123" t="s">
        <v>42</v>
      </c>
      <c r="I9" s="123"/>
      <c r="J9" s="58"/>
      <c r="K9" s="57"/>
    </row>
    <row r="10" spans="4:11" ht="18" x14ac:dyDescent="0.25">
      <c r="D10" s="53" t="s">
        <v>43</v>
      </c>
      <c r="E10" s="54"/>
      <c r="F10" s="54"/>
      <c r="G10" s="55"/>
      <c r="H10" s="55"/>
      <c r="I10" s="55"/>
      <c r="J10" s="58"/>
      <c r="K10" s="55"/>
    </row>
    <row r="11" spans="4:11" ht="18" x14ac:dyDescent="0.25">
      <c r="D11" s="59"/>
      <c r="E11" s="60"/>
      <c r="F11" s="60"/>
      <c r="G11" s="55"/>
      <c r="H11" s="55"/>
      <c r="I11" s="55"/>
      <c r="J11" s="58"/>
      <c r="K11" s="55"/>
    </row>
    <row r="12" spans="4:11" ht="18" x14ac:dyDescent="0.25">
      <c r="D12" s="124"/>
      <c r="E12" s="124"/>
      <c r="F12" s="124"/>
      <c r="G12" s="124"/>
      <c r="H12" s="124"/>
      <c r="I12" s="124"/>
      <c r="J12" s="124"/>
      <c r="K12" s="124"/>
    </row>
    <row r="13" spans="4:11" ht="18" x14ac:dyDescent="0.25">
      <c r="D13" s="55"/>
      <c r="E13" s="55"/>
      <c r="F13" s="55"/>
      <c r="G13" s="55"/>
      <c r="H13" s="55"/>
      <c r="I13" s="55"/>
      <c r="J13" s="58"/>
      <c r="K13" s="55"/>
    </row>
    <row r="14" spans="4:11" ht="18" x14ac:dyDescent="0.25">
      <c r="D14" s="55"/>
      <c r="E14" s="123" t="s">
        <v>45</v>
      </c>
      <c r="F14" s="123"/>
      <c r="G14" s="55"/>
      <c r="H14" s="55"/>
      <c r="I14" s="55"/>
      <c r="J14" s="58"/>
      <c r="K14" s="55"/>
    </row>
    <row r="15" spans="4:11" ht="18" x14ac:dyDescent="0.25">
      <c r="D15" s="55"/>
      <c r="E15" s="52" t="s">
        <v>47</v>
      </c>
      <c r="F15" s="52" t="s">
        <v>37</v>
      </c>
      <c r="G15" s="55"/>
      <c r="H15" s="55"/>
      <c r="I15" s="55"/>
      <c r="J15" s="58"/>
      <c r="K15" s="55"/>
    </row>
    <row r="16" spans="4:11" ht="18" x14ac:dyDescent="0.25">
      <c r="D16" s="55" t="s">
        <v>49</v>
      </c>
      <c r="E16" s="69"/>
      <c r="F16" s="51"/>
      <c r="G16" s="55"/>
      <c r="H16" s="55"/>
      <c r="I16" s="55"/>
      <c r="J16" s="58"/>
      <c r="K16" s="55"/>
    </row>
    <row r="17" spans="4:11" ht="18" x14ac:dyDescent="0.25">
      <c r="D17" s="55"/>
      <c r="E17" s="55"/>
      <c r="F17" s="55"/>
      <c r="G17" s="55"/>
      <c r="H17" s="55"/>
      <c r="I17" s="55"/>
      <c r="J17" s="58"/>
      <c r="K17" s="55"/>
    </row>
    <row r="18" spans="4:11" ht="18" x14ac:dyDescent="0.25">
      <c r="D18" s="124"/>
      <c r="E18" s="124"/>
      <c r="F18" s="124"/>
      <c r="G18" s="55"/>
      <c r="H18" s="55"/>
      <c r="I18" s="55"/>
      <c r="J18" s="55"/>
      <c r="K18" s="55"/>
    </row>
    <row r="19" spans="4:11" ht="18" x14ac:dyDescent="0.25">
      <c r="D19" s="55"/>
      <c r="E19" s="55"/>
      <c r="F19" s="55"/>
      <c r="G19" s="55"/>
      <c r="H19" s="55"/>
      <c r="I19" s="55"/>
      <c r="J19" s="58"/>
      <c r="K19" s="55"/>
    </row>
    <row r="20" spans="4:11" ht="18" x14ac:dyDescent="0.25">
      <c r="D20" s="53" t="s">
        <v>44</v>
      </c>
      <c r="E20" s="62"/>
      <c r="F20" s="55"/>
      <c r="G20" s="55"/>
      <c r="H20" s="55"/>
      <c r="I20" s="55"/>
      <c r="J20" s="58"/>
      <c r="K20" s="55"/>
    </row>
    <row r="21" spans="4:11" ht="18" x14ac:dyDescent="0.25">
      <c r="D21" s="55"/>
      <c r="E21" s="55"/>
      <c r="F21" s="55"/>
      <c r="G21" s="55"/>
      <c r="H21" s="55"/>
      <c r="I21" s="55"/>
      <c r="J21" s="58"/>
      <c r="K21" s="55"/>
    </row>
    <row r="22" spans="4:11" ht="18" x14ac:dyDescent="0.25">
      <c r="D22" s="124"/>
      <c r="E22" s="124"/>
      <c r="F22" s="124"/>
      <c r="G22" s="124"/>
      <c r="H22" s="124"/>
      <c r="I22" s="31"/>
      <c r="K22" s="31"/>
    </row>
    <row r="23" spans="4:11" ht="18" x14ac:dyDescent="0.25">
      <c r="D23" s="55"/>
      <c r="E23" s="55"/>
      <c r="F23" s="55"/>
      <c r="G23" s="55"/>
      <c r="H23" s="55"/>
      <c r="I23" s="55"/>
      <c r="J23" s="58"/>
      <c r="K23" s="55"/>
    </row>
    <row r="24" spans="4:11" ht="18" x14ac:dyDescent="0.25">
      <c r="D24" s="55"/>
      <c r="E24" s="55"/>
      <c r="F24" s="125" t="s">
        <v>3</v>
      </c>
      <c r="G24" s="126"/>
      <c r="H24" s="127"/>
    </row>
    <row r="25" spans="4:11" ht="18" x14ac:dyDescent="0.25">
      <c r="D25" s="55"/>
      <c r="E25" s="55"/>
      <c r="F25" s="63" t="s">
        <v>22</v>
      </c>
      <c r="G25" s="63"/>
      <c r="H25" s="63" t="s">
        <v>34</v>
      </c>
    </row>
    <row r="26" spans="4:11" ht="18" x14ac:dyDescent="0.25">
      <c r="D26" s="55"/>
      <c r="E26" s="53" t="s">
        <v>46</v>
      </c>
      <c r="F26" s="114"/>
      <c r="G26" s="61" t="s">
        <v>0</v>
      </c>
      <c r="H26" s="57"/>
    </row>
    <row r="27" spans="4:11" ht="18" x14ac:dyDescent="0.25">
      <c r="D27" s="55"/>
      <c r="E27" s="53" t="s">
        <v>48</v>
      </c>
      <c r="F27" s="114"/>
      <c r="G27" s="61" t="s">
        <v>0</v>
      </c>
      <c r="H27" s="57"/>
    </row>
    <row r="28" spans="4:11" ht="18" x14ac:dyDescent="0.25">
      <c r="D28" s="55"/>
      <c r="E28" s="53" t="s">
        <v>50</v>
      </c>
      <c r="F28" s="62"/>
      <c r="G28" s="61" t="s">
        <v>0</v>
      </c>
      <c r="H28" s="57"/>
    </row>
    <row r="29" spans="4:11" ht="18" x14ac:dyDescent="0.25">
      <c r="D29" s="55"/>
      <c r="E29" s="55"/>
      <c r="F29" s="55"/>
      <c r="G29" s="55"/>
      <c r="H29" s="55"/>
      <c r="I29" s="55"/>
      <c r="J29" s="58"/>
      <c r="K29" s="55"/>
    </row>
  </sheetData>
  <mergeCells count="10">
    <mergeCell ref="D4:F4"/>
    <mergeCell ref="H7:I7"/>
    <mergeCell ref="H8:I8"/>
    <mergeCell ref="H9:I9"/>
    <mergeCell ref="E14:F14"/>
    <mergeCell ref="F24:H24"/>
    <mergeCell ref="H6:K6"/>
    <mergeCell ref="D12:K12"/>
    <mergeCell ref="D18:F18"/>
    <mergeCell ref="D22:H2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
  <sheetViews>
    <sheetView showGridLines="0" workbookViewId="0"/>
  </sheetViews>
  <sheetFormatPr defaultRowHeight="15" x14ac:dyDescent="0.25"/>
  <cols>
    <col min="1" max="1" width="2.28515625" customWidth="1"/>
    <col min="2" max="2" width="19" customWidth="1"/>
    <col min="3" max="3" width="36.42578125" bestFit="1" customWidth="1"/>
    <col min="4" max="4" width="13.7109375" bestFit="1" customWidth="1"/>
    <col min="5" max="5" width="13.42578125" bestFit="1" customWidth="1"/>
    <col min="6" max="6" width="11.42578125" customWidth="1"/>
    <col min="7" max="7" width="5.42578125" customWidth="1"/>
  </cols>
  <sheetData>
    <row r="1" spans="1:5" x14ac:dyDescent="0.25">
      <c r="A1" s="7" t="s">
        <v>93</v>
      </c>
    </row>
    <row r="2" spans="1:5" x14ac:dyDescent="0.25">
      <c r="A2" s="7" t="s">
        <v>143</v>
      </c>
    </row>
    <row r="3" spans="1:5" x14ac:dyDescent="0.25">
      <c r="A3" s="7" t="s">
        <v>144</v>
      </c>
    </row>
    <row r="4" spans="1:5" x14ac:dyDescent="0.25">
      <c r="A4" s="7" t="s">
        <v>94</v>
      </c>
    </row>
    <row r="5" spans="1:5" x14ac:dyDescent="0.25">
      <c r="A5" s="7" t="s">
        <v>95</v>
      </c>
    </row>
    <row r="6" spans="1:5" x14ac:dyDescent="0.25">
      <c r="A6" s="7"/>
      <c r="B6" t="s">
        <v>96</v>
      </c>
    </row>
    <row r="7" spans="1:5" x14ac:dyDescent="0.25">
      <c r="A7" s="7"/>
      <c r="B7" t="s">
        <v>112</v>
      </c>
    </row>
    <row r="8" spans="1:5" x14ac:dyDescent="0.25">
      <c r="A8" s="7"/>
      <c r="B8" t="s">
        <v>145</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12" t="s">
        <v>54</v>
      </c>
      <c r="C15" s="112" t="s">
        <v>55</v>
      </c>
      <c r="D15" s="112" t="s">
        <v>100</v>
      </c>
      <c r="E15" s="112" t="s">
        <v>56</v>
      </c>
    </row>
    <row r="16" spans="1:5" ht="15.75" thickBot="1" x14ac:dyDescent="0.3">
      <c r="B16" s="48" t="s">
        <v>146</v>
      </c>
      <c r="C16" s="48" t="s">
        <v>147</v>
      </c>
      <c r="D16" s="100">
        <v>0</v>
      </c>
      <c r="E16" s="100">
        <v>140</v>
      </c>
    </row>
    <row r="19" spans="1:7" ht="15.75" thickBot="1" x14ac:dyDescent="0.3">
      <c r="A19" t="s">
        <v>57</v>
      </c>
    </row>
    <row r="20" spans="1:7" ht="15.75" thickBot="1" x14ac:dyDescent="0.3">
      <c r="B20" s="112" t="s">
        <v>54</v>
      </c>
      <c r="C20" s="112" t="s">
        <v>55</v>
      </c>
      <c r="D20" s="112" t="s">
        <v>100</v>
      </c>
      <c r="E20" s="112" t="s">
        <v>56</v>
      </c>
      <c r="F20" s="112" t="s">
        <v>101</v>
      </c>
    </row>
    <row r="21" spans="1:7" x14ac:dyDescent="0.25">
      <c r="B21" s="50" t="s">
        <v>148</v>
      </c>
      <c r="C21" s="50" t="s">
        <v>27</v>
      </c>
      <c r="D21" s="99">
        <v>0</v>
      </c>
      <c r="E21" s="99">
        <v>1</v>
      </c>
      <c r="F21" s="50" t="s">
        <v>161</v>
      </c>
    </row>
    <row r="22" spans="1:7" x14ac:dyDescent="0.25">
      <c r="B22" s="50" t="s">
        <v>149</v>
      </c>
      <c r="C22" s="50" t="s">
        <v>28</v>
      </c>
      <c r="D22" s="99">
        <v>0</v>
      </c>
      <c r="E22" s="99">
        <v>1</v>
      </c>
      <c r="F22" s="50" t="s">
        <v>161</v>
      </c>
    </row>
    <row r="23" spans="1:7" x14ac:dyDescent="0.25">
      <c r="B23" s="50" t="s">
        <v>150</v>
      </c>
      <c r="C23" s="50" t="s">
        <v>29</v>
      </c>
      <c r="D23" s="99">
        <v>0</v>
      </c>
      <c r="E23" s="99">
        <v>1</v>
      </c>
      <c r="F23" s="50" t="s">
        <v>161</v>
      </c>
    </row>
    <row r="24" spans="1:7" ht="15.75" thickBot="1" x14ac:dyDescent="0.3">
      <c r="B24" s="48" t="s">
        <v>151</v>
      </c>
      <c r="C24" s="48" t="s">
        <v>30</v>
      </c>
      <c r="D24" s="100">
        <v>0</v>
      </c>
      <c r="E24" s="100">
        <v>0</v>
      </c>
      <c r="F24" s="48" t="s">
        <v>161</v>
      </c>
    </row>
    <row r="27" spans="1:7" ht="15.75" thickBot="1" x14ac:dyDescent="0.3">
      <c r="A27" t="s">
        <v>3</v>
      </c>
    </row>
    <row r="28" spans="1:7" ht="15.75" thickBot="1" x14ac:dyDescent="0.3">
      <c r="B28" s="112" t="s">
        <v>54</v>
      </c>
      <c r="C28" s="112" t="s">
        <v>55</v>
      </c>
      <c r="D28" s="112" t="s">
        <v>102</v>
      </c>
      <c r="E28" s="112" t="s">
        <v>103</v>
      </c>
      <c r="F28" s="112" t="s">
        <v>104</v>
      </c>
      <c r="G28" s="112" t="s">
        <v>105</v>
      </c>
    </row>
    <row r="29" spans="1:7" x14ac:dyDescent="0.25">
      <c r="B29" s="50" t="s">
        <v>152</v>
      </c>
      <c r="C29" s="50" t="s">
        <v>22</v>
      </c>
      <c r="D29" s="99">
        <v>35</v>
      </c>
      <c r="E29" s="50" t="s">
        <v>153</v>
      </c>
      <c r="F29" s="50" t="s">
        <v>108</v>
      </c>
      <c r="G29" s="50">
        <v>5</v>
      </c>
    </row>
    <row r="30" spans="1:7" x14ac:dyDescent="0.25">
      <c r="B30" s="50" t="s">
        <v>154</v>
      </c>
      <c r="C30" s="50" t="s">
        <v>22</v>
      </c>
      <c r="D30" s="99">
        <v>35</v>
      </c>
      <c r="E30" s="50" t="s">
        <v>155</v>
      </c>
      <c r="F30" s="50" t="s">
        <v>108</v>
      </c>
      <c r="G30" s="50">
        <v>15</v>
      </c>
    </row>
    <row r="31" spans="1:7" x14ac:dyDescent="0.25">
      <c r="B31" s="50" t="s">
        <v>156</v>
      </c>
      <c r="C31" s="50" t="s">
        <v>22</v>
      </c>
      <c r="D31" s="99">
        <v>40</v>
      </c>
      <c r="E31" s="50" t="s">
        <v>157</v>
      </c>
      <c r="F31" s="50" t="s">
        <v>107</v>
      </c>
      <c r="G31" s="50">
        <v>0</v>
      </c>
    </row>
    <row r="32" spans="1:7" x14ac:dyDescent="0.25">
      <c r="B32" s="50" t="s">
        <v>158</v>
      </c>
      <c r="C32" s="50" t="s">
        <v>22</v>
      </c>
      <c r="D32" s="99">
        <v>24</v>
      </c>
      <c r="E32" s="50" t="s">
        <v>159</v>
      </c>
      <c r="F32" s="50" t="s">
        <v>108</v>
      </c>
      <c r="G32" s="50">
        <v>11</v>
      </c>
    </row>
    <row r="33" spans="2:7" ht="15.75" thickBot="1" x14ac:dyDescent="0.3">
      <c r="B33" s="48" t="s">
        <v>160</v>
      </c>
      <c r="C33" s="48"/>
      <c r="D33" s="48"/>
      <c r="E33" s="48"/>
      <c r="F33" s="48"/>
      <c r="G33" s="48"/>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L44"/>
  <sheetViews>
    <sheetView zoomScale="90" zoomScaleNormal="90" workbookViewId="0"/>
  </sheetViews>
  <sheetFormatPr defaultRowHeight="15" x14ac:dyDescent="0.25"/>
  <cols>
    <col min="4" max="4" width="10" customWidth="1"/>
    <col min="5" max="5" width="11" customWidth="1"/>
    <col min="6" max="7" width="11.28515625" customWidth="1"/>
    <col min="8" max="8" width="10.42578125" customWidth="1"/>
  </cols>
  <sheetData>
    <row r="4" spans="2:9" x14ac:dyDescent="0.25">
      <c r="C4" s="128"/>
      <c r="D4" s="128"/>
      <c r="E4" s="128"/>
    </row>
    <row r="6" spans="2:9" x14ac:dyDescent="0.25">
      <c r="F6" s="47"/>
      <c r="G6" s="47"/>
      <c r="H6" s="47"/>
    </row>
    <row r="7" spans="2:9" x14ac:dyDescent="0.25">
      <c r="E7" s="133" t="s">
        <v>32</v>
      </c>
      <c r="F7" s="134"/>
      <c r="G7" s="134"/>
      <c r="H7" s="135"/>
    </row>
    <row r="8" spans="2:9" ht="15" customHeight="1" x14ac:dyDescent="0.25">
      <c r="B8" s="129" t="s">
        <v>67</v>
      </c>
      <c r="C8" s="131"/>
      <c r="E8" s="136" t="s">
        <v>27</v>
      </c>
      <c r="F8" s="136" t="s">
        <v>28</v>
      </c>
      <c r="G8" s="136" t="s">
        <v>29</v>
      </c>
      <c r="H8" s="136" t="s">
        <v>30</v>
      </c>
    </row>
    <row r="9" spans="2:9" ht="15" customHeight="1" x14ac:dyDescent="0.25">
      <c r="E9" s="136"/>
      <c r="F9" s="136"/>
      <c r="G9" s="136"/>
      <c r="H9" s="136"/>
    </row>
    <row r="10" spans="2:9" ht="15" customHeight="1" x14ac:dyDescent="0.25">
      <c r="E10" s="41">
        <v>75</v>
      </c>
      <c r="F10" s="41">
        <v>35</v>
      </c>
      <c r="G10" s="41">
        <v>25</v>
      </c>
      <c r="H10" s="41">
        <v>42</v>
      </c>
    </row>
    <row r="11" spans="2:9" ht="15" customHeight="1" x14ac:dyDescent="0.25"/>
    <row r="12" spans="2:9" ht="12" customHeight="1" x14ac:dyDescent="0.25">
      <c r="I12" s="79"/>
    </row>
    <row r="13" spans="2:9" ht="21.75" customHeight="1" x14ac:dyDescent="0.25">
      <c r="E13" s="137" t="s">
        <v>27</v>
      </c>
      <c r="F13" s="137" t="s">
        <v>28</v>
      </c>
      <c r="G13" s="137" t="s">
        <v>29</v>
      </c>
      <c r="H13" s="137" t="s">
        <v>30</v>
      </c>
      <c r="I13" s="79"/>
    </row>
    <row r="14" spans="2:9" ht="23.25" customHeight="1" x14ac:dyDescent="0.25">
      <c r="E14" s="137"/>
      <c r="F14" s="137"/>
      <c r="G14" s="137"/>
      <c r="H14" s="137"/>
      <c r="I14" s="78"/>
    </row>
    <row r="15" spans="2:9" ht="21.75" customHeight="1" x14ac:dyDescent="0.25">
      <c r="D15" s="154" t="s">
        <v>65</v>
      </c>
      <c r="E15" s="138" t="s">
        <v>66</v>
      </c>
      <c r="F15" s="139"/>
      <c r="G15" s="139"/>
      <c r="H15" s="140"/>
      <c r="I15" s="152" t="s">
        <v>31</v>
      </c>
    </row>
    <row r="16" spans="2:9" ht="21.75" customHeight="1" x14ac:dyDescent="0.25">
      <c r="D16" s="155"/>
      <c r="E16" s="141"/>
      <c r="F16" s="142"/>
      <c r="G16" s="142"/>
      <c r="H16" s="143"/>
      <c r="I16" s="153"/>
    </row>
    <row r="17" spans="2:12" x14ac:dyDescent="0.25">
      <c r="D17" s="77">
        <v>1</v>
      </c>
      <c r="E17" s="76">
        <v>15</v>
      </c>
      <c r="F17" s="76">
        <v>10</v>
      </c>
      <c r="G17" s="76">
        <v>10</v>
      </c>
      <c r="H17" s="76">
        <v>15</v>
      </c>
      <c r="I17" s="46">
        <v>50</v>
      </c>
    </row>
    <row r="18" spans="2:12" x14ac:dyDescent="0.25">
      <c r="D18" s="77">
        <v>2</v>
      </c>
      <c r="E18" s="76">
        <v>20</v>
      </c>
      <c r="F18" s="76">
        <v>15</v>
      </c>
      <c r="G18" s="76"/>
      <c r="H18" s="76">
        <v>10</v>
      </c>
      <c r="I18" s="46">
        <v>40</v>
      </c>
    </row>
    <row r="19" spans="2:12" x14ac:dyDescent="0.25">
      <c r="D19" s="77">
        <v>3</v>
      </c>
      <c r="E19" s="76">
        <v>20</v>
      </c>
      <c r="F19" s="76">
        <v>20</v>
      </c>
      <c r="G19" s="76"/>
      <c r="H19" s="76">
        <v>10</v>
      </c>
      <c r="I19" s="46">
        <v>55</v>
      </c>
    </row>
    <row r="20" spans="2:12" x14ac:dyDescent="0.25">
      <c r="D20" s="77">
        <v>4</v>
      </c>
      <c r="E20" s="76">
        <v>15</v>
      </c>
      <c r="F20" s="76">
        <v>5</v>
      </c>
      <c r="G20" s="76">
        <v>4</v>
      </c>
      <c r="H20" s="76">
        <v>10</v>
      </c>
      <c r="I20" s="46">
        <v>25</v>
      </c>
    </row>
    <row r="23" spans="2:12" x14ac:dyDescent="0.25">
      <c r="F23" s="49"/>
      <c r="G23" s="49"/>
    </row>
    <row r="25" spans="2:12" x14ac:dyDescent="0.25">
      <c r="B25" s="144"/>
      <c r="C25" s="145"/>
      <c r="D25" s="145"/>
      <c r="E25" s="145"/>
      <c r="F25" s="145"/>
      <c r="G25" s="145"/>
      <c r="H25" s="145"/>
      <c r="I25" s="145"/>
      <c r="J25" s="145"/>
      <c r="K25" s="145"/>
      <c r="L25" s="146"/>
    </row>
    <row r="27" spans="2:12" x14ac:dyDescent="0.25">
      <c r="B27" s="156" t="s">
        <v>35</v>
      </c>
      <c r="C27" s="156"/>
    </row>
    <row r="28" spans="2:12" ht="45" x14ac:dyDescent="0.25">
      <c r="D28" s="85" t="s">
        <v>27</v>
      </c>
      <c r="E28" s="85" t="s">
        <v>28</v>
      </c>
      <c r="F28" s="85" t="s">
        <v>29</v>
      </c>
      <c r="G28" s="161" t="s">
        <v>30</v>
      </c>
    </row>
    <row r="29" spans="2:12" x14ac:dyDescent="0.25">
      <c r="D29" s="86"/>
      <c r="E29" s="86"/>
      <c r="F29" s="86"/>
      <c r="G29" s="161"/>
    </row>
    <row r="30" spans="2:12" ht="15" customHeight="1" x14ac:dyDescent="0.25">
      <c r="D30" s="8"/>
      <c r="E30" s="8"/>
      <c r="F30" s="8"/>
      <c r="G30" s="8"/>
    </row>
    <row r="32" spans="2:12" x14ac:dyDescent="0.25">
      <c r="B32" s="90"/>
      <c r="C32" s="91"/>
      <c r="D32" s="91"/>
      <c r="E32" s="91"/>
      <c r="F32" s="91"/>
      <c r="G32" s="92"/>
    </row>
    <row r="34" spans="2:12" x14ac:dyDescent="0.25">
      <c r="D34" s="157" t="s">
        <v>33</v>
      </c>
      <c r="E34" s="158"/>
      <c r="F34" s="150"/>
    </row>
    <row r="35" spans="2:12" x14ac:dyDescent="0.25">
      <c r="D35" s="159"/>
      <c r="E35" s="160"/>
      <c r="F35" s="151"/>
    </row>
    <row r="36" spans="2:12" x14ac:dyDescent="0.25">
      <c r="D36" s="87"/>
      <c r="E36" s="87"/>
    </row>
    <row r="37" spans="2:12" x14ac:dyDescent="0.25">
      <c r="B37" s="144"/>
      <c r="C37" s="145"/>
      <c r="D37" s="145"/>
      <c r="E37" s="145"/>
      <c r="F37" s="145"/>
      <c r="G37" s="145"/>
      <c r="H37" s="145"/>
      <c r="I37" s="145"/>
      <c r="J37" s="145"/>
      <c r="K37" s="145"/>
      <c r="L37" s="146"/>
    </row>
    <row r="39" spans="2:12" x14ac:dyDescent="0.25">
      <c r="D39" s="147" t="s">
        <v>68</v>
      </c>
      <c r="E39" s="148"/>
      <c r="F39" s="149"/>
    </row>
    <row r="40" spans="2:12" x14ac:dyDescent="0.25">
      <c r="C40" s="45" t="s">
        <v>65</v>
      </c>
      <c r="D40" s="88" t="s">
        <v>22</v>
      </c>
      <c r="F40" s="88" t="s">
        <v>34</v>
      </c>
    </row>
    <row r="41" spans="2:12" x14ac:dyDescent="0.25">
      <c r="C41" s="89">
        <v>1</v>
      </c>
      <c r="D41" s="115"/>
      <c r="E41" s="32"/>
      <c r="F41" s="46"/>
    </row>
    <row r="42" spans="2:12" x14ac:dyDescent="0.25">
      <c r="C42" s="89">
        <v>2</v>
      </c>
      <c r="D42" s="115"/>
      <c r="E42" s="32"/>
      <c r="F42" s="46"/>
    </row>
    <row r="43" spans="2:12" x14ac:dyDescent="0.25">
      <c r="C43" s="89">
        <v>3</v>
      </c>
      <c r="D43" s="115"/>
      <c r="E43" s="32"/>
      <c r="F43" s="46"/>
    </row>
    <row r="44" spans="2:12" x14ac:dyDescent="0.25">
      <c r="C44" s="89">
        <v>4</v>
      </c>
      <c r="D44" s="115"/>
      <c r="E44" s="32"/>
      <c r="F44" s="46"/>
    </row>
  </sheetData>
  <mergeCells count="21">
    <mergeCell ref="B37:L37"/>
    <mergeCell ref="D39:F39"/>
    <mergeCell ref="F34:F35"/>
    <mergeCell ref="B25:L25"/>
    <mergeCell ref="I15:I16"/>
    <mergeCell ref="D15:D16"/>
    <mergeCell ref="B27:C27"/>
    <mergeCell ref="D34:E35"/>
    <mergeCell ref="G28:G29"/>
    <mergeCell ref="E13:E14"/>
    <mergeCell ref="F13:F14"/>
    <mergeCell ref="G13:G14"/>
    <mergeCell ref="H13:H14"/>
    <mergeCell ref="E15:H16"/>
    <mergeCell ref="E7:H7"/>
    <mergeCell ref="C4:E4"/>
    <mergeCell ref="B8:C8"/>
    <mergeCell ref="E8:E9"/>
    <mergeCell ref="F8:F9"/>
    <mergeCell ref="G8:G9"/>
    <mergeCell ref="H8:H9"/>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A6CE-B882-454C-B87B-50017C360CB6}">
  <dimension ref="B4:L44"/>
  <sheetViews>
    <sheetView workbookViewId="0"/>
  </sheetViews>
  <sheetFormatPr defaultRowHeight="15" x14ac:dyDescent="0.25"/>
  <cols>
    <col min="4" max="4" width="10" customWidth="1"/>
    <col min="5" max="5" width="11" customWidth="1"/>
    <col min="6" max="7" width="11.28515625" customWidth="1"/>
    <col min="8" max="8" width="10.42578125" customWidth="1"/>
  </cols>
  <sheetData>
    <row r="4" spans="2:9" x14ac:dyDescent="0.25">
      <c r="C4" s="128"/>
      <c r="D4" s="128"/>
      <c r="E4" s="128"/>
    </row>
    <row r="6" spans="2:9" x14ac:dyDescent="0.25">
      <c r="F6" s="47"/>
      <c r="G6" s="47"/>
      <c r="H6" s="47"/>
    </row>
    <row r="7" spans="2:9" x14ac:dyDescent="0.25">
      <c r="E7" s="133" t="s">
        <v>32</v>
      </c>
      <c r="F7" s="134"/>
      <c r="G7" s="134"/>
      <c r="H7" s="135"/>
    </row>
    <row r="8" spans="2:9" ht="15" customHeight="1" x14ac:dyDescent="0.25">
      <c r="B8" s="129" t="s">
        <v>67</v>
      </c>
      <c r="C8" s="131"/>
      <c r="E8" s="136" t="s">
        <v>27</v>
      </c>
      <c r="F8" s="136" t="s">
        <v>28</v>
      </c>
      <c r="G8" s="136" t="s">
        <v>29</v>
      </c>
      <c r="H8" s="136" t="s">
        <v>30</v>
      </c>
    </row>
    <row r="9" spans="2:9" ht="15" customHeight="1" x14ac:dyDescent="0.25">
      <c r="E9" s="136"/>
      <c r="F9" s="136"/>
      <c r="G9" s="136"/>
      <c r="H9" s="136"/>
    </row>
    <row r="10" spans="2:9" ht="15" customHeight="1" x14ac:dyDescent="0.25">
      <c r="E10" s="41">
        <v>75</v>
      </c>
      <c r="F10" s="41">
        <v>35</v>
      </c>
      <c r="G10" s="41">
        <v>25</v>
      </c>
      <c r="H10" s="41">
        <v>42</v>
      </c>
    </row>
    <row r="11" spans="2:9" ht="15" customHeight="1" x14ac:dyDescent="0.25"/>
    <row r="12" spans="2:9" ht="12" customHeight="1" x14ac:dyDescent="0.25">
      <c r="I12" s="79"/>
    </row>
    <row r="13" spans="2:9" ht="21.75" customHeight="1" x14ac:dyDescent="0.25">
      <c r="E13" s="137" t="s">
        <v>27</v>
      </c>
      <c r="F13" s="137" t="s">
        <v>28</v>
      </c>
      <c r="G13" s="137" t="s">
        <v>29</v>
      </c>
      <c r="H13" s="137" t="s">
        <v>30</v>
      </c>
      <c r="I13" s="79"/>
    </row>
    <row r="14" spans="2:9" ht="23.25" customHeight="1" x14ac:dyDescent="0.25">
      <c r="E14" s="137"/>
      <c r="F14" s="137"/>
      <c r="G14" s="137"/>
      <c r="H14" s="137"/>
      <c r="I14" s="78"/>
    </row>
    <row r="15" spans="2:9" ht="21.75" customHeight="1" x14ac:dyDescent="0.25">
      <c r="D15" s="154" t="s">
        <v>65</v>
      </c>
      <c r="E15" s="138" t="s">
        <v>66</v>
      </c>
      <c r="F15" s="139"/>
      <c r="G15" s="139"/>
      <c r="H15" s="140"/>
      <c r="I15" s="152" t="s">
        <v>31</v>
      </c>
    </row>
    <row r="16" spans="2:9" ht="21.75" customHeight="1" x14ac:dyDescent="0.25">
      <c r="D16" s="155"/>
      <c r="E16" s="141"/>
      <c r="F16" s="142"/>
      <c r="G16" s="142"/>
      <c r="H16" s="143"/>
      <c r="I16" s="153"/>
    </row>
    <row r="17" spans="2:12" x14ac:dyDescent="0.25">
      <c r="D17" s="77">
        <v>1</v>
      </c>
      <c r="E17" s="76">
        <v>15</v>
      </c>
      <c r="F17" s="76">
        <v>10</v>
      </c>
      <c r="G17" s="76">
        <v>10</v>
      </c>
      <c r="H17" s="76">
        <v>15</v>
      </c>
      <c r="I17" s="46">
        <v>50</v>
      </c>
    </row>
    <row r="18" spans="2:12" x14ac:dyDescent="0.25">
      <c r="D18" s="77">
        <v>2</v>
      </c>
      <c r="E18" s="76">
        <v>20</v>
      </c>
      <c r="F18" s="76">
        <v>15</v>
      </c>
      <c r="G18" s="76"/>
      <c r="H18" s="76">
        <v>10</v>
      </c>
      <c r="I18" s="46">
        <v>40</v>
      </c>
    </row>
    <row r="19" spans="2:12" x14ac:dyDescent="0.25">
      <c r="D19" s="77">
        <v>3</v>
      </c>
      <c r="E19" s="76">
        <v>20</v>
      </c>
      <c r="F19" s="76">
        <v>20</v>
      </c>
      <c r="G19" s="76"/>
      <c r="H19" s="76">
        <v>10</v>
      </c>
      <c r="I19" s="46">
        <v>55</v>
      </c>
    </row>
    <row r="20" spans="2:12" x14ac:dyDescent="0.25">
      <c r="D20" s="77">
        <v>4</v>
      </c>
      <c r="E20" s="76">
        <v>15</v>
      </c>
      <c r="F20" s="76">
        <v>5</v>
      </c>
      <c r="G20" s="76">
        <v>4</v>
      </c>
      <c r="H20" s="76">
        <v>10</v>
      </c>
      <c r="I20" s="46">
        <v>25</v>
      </c>
    </row>
    <row r="23" spans="2:12" x14ac:dyDescent="0.25">
      <c r="F23" s="49"/>
      <c r="G23" s="49"/>
    </row>
    <row r="25" spans="2:12" x14ac:dyDescent="0.25">
      <c r="B25" s="144"/>
      <c r="C25" s="145"/>
      <c r="D25" s="145"/>
      <c r="E25" s="145"/>
      <c r="F25" s="145"/>
      <c r="G25" s="145"/>
      <c r="H25" s="145"/>
      <c r="I25" s="145"/>
      <c r="J25" s="145"/>
      <c r="K25" s="145"/>
      <c r="L25" s="146"/>
    </row>
    <row r="27" spans="2:12" x14ac:dyDescent="0.25">
      <c r="B27" s="156" t="s">
        <v>35</v>
      </c>
      <c r="C27" s="156"/>
    </row>
    <row r="28" spans="2:12" ht="45" x14ac:dyDescent="0.25">
      <c r="D28" s="85" t="s">
        <v>27</v>
      </c>
      <c r="E28" s="85" t="s">
        <v>28</v>
      </c>
      <c r="F28" s="85" t="s">
        <v>29</v>
      </c>
      <c r="G28" s="161" t="s">
        <v>30</v>
      </c>
    </row>
    <row r="29" spans="2:12" x14ac:dyDescent="0.25">
      <c r="D29" s="86"/>
      <c r="E29" s="86"/>
      <c r="F29" s="86"/>
      <c r="G29" s="161"/>
    </row>
    <row r="30" spans="2:12" ht="15" customHeight="1" x14ac:dyDescent="0.25">
      <c r="D30" s="8"/>
      <c r="E30" s="8"/>
      <c r="F30" s="8"/>
      <c r="G30" s="8"/>
    </row>
    <row r="32" spans="2:12" x14ac:dyDescent="0.25">
      <c r="B32" s="90"/>
      <c r="C32" s="91"/>
      <c r="D32" s="91"/>
      <c r="E32" s="91"/>
      <c r="F32" s="91"/>
      <c r="G32" s="92"/>
    </row>
    <row r="34" spans="2:12" x14ac:dyDescent="0.25">
      <c r="D34" s="157" t="s">
        <v>33</v>
      </c>
      <c r="E34" s="158"/>
      <c r="F34" s="150">
        <f>SUMPRODUCT(E10:H10,D30:G30)</f>
        <v>0</v>
      </c>
    </row>
    <row r="35" spans="2:12" x14ac:dyDescent="0.25">
      <c r="D35" s="159"/>
      <c r="E35" s="160"/>
      <c r="F35" s="151"/>
    </row>
    <row r="36" spans="2:12" x14ac:dyDescent="0.25">
      <c r="D36" s="87"/>
      <c r="E36" s="87"/>
    </row>
    <row r="37" spans="2:12" x14ac:dyDescent="0.25">
      <c r="B37" s="144"/>
      <c r="C37" s="145"/>
      <c r="D37" s="145"/>
      <c r="E37" s="145"/>
      <c r="F37" s="145"/>
      <c r="G37" s="145"/>
      <c r="H37" s="145"/>
      <c r="I37" s="145"/>
      <c r="J37" s="145"/>
      <c r="K37" s="145"/>
      <c r="L37" s="146"/>
    </row>
    <row r="39" spans="2:12" x14ac:dyDescent="0.25">
      <c r="D39" s="147" t="s">
        <v>68</v>
      </c>
      <c r="E39" s="148"/>
      <c r="F39" s="149"/>
    </row>
    <row r="40" spans="2:12" x14ac:dyDescent="0.25">
      <c r="C40" s="45" t="s">
        <v>65</v>
      </c>
      <c r="D40" s="88" t="s">
        <v>22</v>
      </c>
      <c r="F40" s="88" t="s">
        <v>34</v>
      </c>
    </row>
    <row r="41" spans="2:12" x14ac:dyDescent="0.25">
      <c r="C41" s="89">
        <v>1</v>
      </c>
      <c r="D41" s="115">
        <f>SUMPRODUCT(E17:H17,$D$30:$G$30)</f>
        <v>0</v>
      </c>
      <c r="E41" s="32" t="s">
        <v>0</v>
      </c>
      <c r="F41" s="46">
        <f>I17</f>
        <v>50</v>
      </c>
    </row>
    <row r="42" spans="2:12" x14ac:dyDescent="0.25">
      <c r="C42" s="89">
        <v>2</v>
      </c>
      <c r="D42" s="115">
        <f>SUMPRODUCT(E18:H18,$D$30:$G$30)</f>
        <v>0</v>
      </c>
      <c r="E42" s="32" t="s">
        <v>0</v>
      </c>
      <c r="F42" s="46">
        <f>I18</f>
        <v>40</v>
      </c>
    </row>
    <row r="43" spans="2:12" x14ac:dyDescent="0.25">
      <c r="C43" s="89">
        <v>3</v>
      </c>
      <c r="D43" s="115">
        <f>SUMPRODUCT(E19:H19,$D$30:$G$30)</f>
        <v>0</v>
      </c>
      <c r="E43" s="32" t="s">
        <v>0</v>
      </c>
      <c r="F43" s="46">
        <f>I19</f>
        <v>55</v>
      </c>
    </row>
    <row r="44" spans="2:12" x14ac:dyDescent="0.25">
      <c r="C44" s="89">
        <v>4</v>
      </c>
      <c r="D44" s="115">
        <f>SUMPRODUCT(E20:H20,$D$30:$G$30)</f>
        <v>0</v>
      </c>
      <c r="E44" s="32" t="s">
        <v>0</v>
      </c>
      <c r="F44" s="46">
        <f>I20</f>
        <v>25</v>
      </c>
    </row>
  </sheetData>
  <mergeCells count="21">
    <mergeCell ref="C4:E4"/>
    <mergeCell ref="E7:H7"/>
    <mergeCell ref="B8:C8"/>
    <mergeCell ref="E8:E9"/>
    <mergeCell ref="F8:F9"/>
    <mergeCell ref="G8:G9"/>
    <mergeCell ref="H8:H9"/>
    <mergeCell ref="E13:E14"/>
    <mergeCell ref="F13:F14"/>
    <mergeCell ref="G13:G14"/>
    <mergeCell ref="H13:H14"/>
    <mergeCell ref="D15:D16"/>
    <mergeCell ref="E15:H16"/>
    <mergeCell ref="B37:L37"/>
    <mergeCell ref="D39:F39"/>
    <mergeCell ref="I15:I16"/>
    <mergeCell ref="B25:L25"/>
    <mergeCell ref="B27:C27"/>
    <mergeCell ref="G28:G29"/>
    <mergeCell ref="D34:E35"/>
    <mergeCell ref="F34:F3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Content</vt:lpstr>
      <vt:lpstr> 9. Mathematical Model</vt:lpstr>
      <vt:lpstr>Answer Report 5</vt:lpstr>
      <vt:lpstr>Answer Report 1</vt:lpstr>
      <vt:lpstr>Check Problem 3</vt:lpstr>
      <vt:lpstr>Problem 3 </vt:lpstr>
      <vt:lpstr>Answer Report 6</vt:lpstr>
      <vt:lpstr>Problem 5 Integer Binary </vt:lpstr>
      <vt:lpstr>Check Problem 5 </vt:lpstr>
      <vt:lpstr>Problem 2</vt:lpstr>
      <vt:lpstr>2. CheckRelaxed Minimization</vt:lpstr>
      <vt:lpstr>Problem 4</vt:lpstr>
      <vt:lpstr>Check Problem 4  What if</vt:lpstr>
      <vt:lpstr>Problem 8 Final Values</vt:lpstr>
      <vt:lpstr>Problem 7 Shadow Price </vt:lpstr>
      <vt:lpstr>Problem 8 Sensitivity Repor </vt:lpstr>
      <vt:lpstr>Problem 7 Sensitivity Report</vt:lpstr>
      <vt:lpstr>Problem 6 Sensitivity Report 1</vt:lpstr>
      <vt:lpstr>Problem 6 Slack</vt:lpstr>
      <vt:lpstr>Problem 6</vt:lpstr>
      <vt:lpstr>Problem 1 </vt:lpstr>
      <vt:lpstr>Answer Report 3</vt:lpstr>
      <vt:lpstr>Problem 1 Check</vt:lpstr>
      <vt:lpstr>First Page</vt:lpstr>
    </vt:vector>
  </TitlesOfParts>
  <Company>Pepperdine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Podobas, Derek D</dc:creator>
  <cp:lastModifiedBy>Derek Podobas</cp:lastModifiedBy>
  <cp:lastPrinted>2019-04-17T22:00:44Z</cp:lastPrinted>
  <dcterms:created xsi:type="dcterms:W3CDTF">2013-09-26T20:20:49Z</dcterms:created>
  <dcterms:modified xsi:type="dcterms:W3CDTF">2022-04-14T16:03:29Z</dcterms:modified>
</cp:coreProperties>
</file>