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drawings/drawing3.xml" ContentType="application/vnd.openxmlformats-officedocument.drawing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drawings/drawing4.xml" ContentType="application/vnd.openxmlformats-officedocument.drawing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activeX/activeX29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activeX/activeX32.xml" ContentType="application/vnd.ms-office.activeX+xml"/>
  <Override PartName="/xl/activeX/activeX33.xml" ContentType="application/vnd.ms-office.activeX+xml"/>
  <Override PartName="/xl/activeX/activeX34.xml" ContentType="application/vnd.ms-office.activeX+xml"/>
  <Override PartName="/xl/activeX/activeX35.xml" ContentType="application/vnd.ms-office.activeX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activeX/activeX36.xml" ContentType="application/vnd.ms-office.activeX+xml"/>
  <Override PartName="/xl/activeX/activeX37.xml" ContentType="application/vnd.ms-office.activeX+xml"/>
  <Override PartName="/xl/activeX/activeX38.xml" ContentType="application/vnd.ms-office.activeX+xml"/>
  <Override PartName="/xl/activeX/activeX39.xml" ContentType="application/vnd.ms-office.activeX+xml"/>
  <Override PartName="/xl/activeX/activeX40.xml" ContentType="application/vnd.ms-office.activeX+xml"/>
  <Override PartName="/xl/activeX/activeX41.xml" ContentType="application/vnd.ms-office.activeX+xml"/>
  <Override PartName="/xl/activeX/activeX42.xml" ContentType="application/vnd.ms-office.activeX+xml"/>
  <Override PartName="/xl/activeX/activeX43.xml" ContentType="application/vnd.ms-office.activeX+xml"/>
  <Override PartName="/xl/activeX/activeX44.xml" ContentType="application/vnd.ms-office.activeX+xml"/>
  <Override PartName="/xl/activeX/activeX45.xml" ContentType="application/vnd.ms-office.activeX+xml"/>
  <Override PartName="/xl/activeX/activeX46.xml" ContentType="application/vnd.ms-office.activeX+xml"/>
  <Override PartName="/xl/activeX/activeX47.xml" ContentType="application/vnd.ms-office.activeX+xml"/>
  <Override PartName="/xl/activeX/activeX48.xml" ContentType="application/vnd.ms-office.activeX+xml"/>
  <Override PartName="/xl/activeX/activeX49.xml" ContentType="application/vnd.ms-office.activeX+xml"/>
  <Override PartName="/xl/activeX/activeX50.xml" ContentType="application/vnd.ms-office.activeX+xml"/>
  <Override PartName="/xl/drawings/drawing6.xml" ContentType="application/vnd.openxmlformats-officedocument.drawing+xml"/>
  <Override PartName="/xl/activeX/activeX51.xml" ContentType="application/vnd.ms-office.activeX+xml"/>
  <Override PartName="/xl/activeX/activeX52.xml" ContentType="application/vnd.ms-office.activeX+xml"/>
  <Override PartName="/xl/activeX/activeX53.xml" ContentType="application/vnd.ms-office.activeX+xml"/>
  <Override PartName="/xl/activeX/activeX54.xml" ContentType="application/vnd.ms-office.activeX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13_ncr:1_{403362BB-8271-443C-91D8-32DFFD47662B}" xr6:coauthVersionLast="47" xr6:coauthVersionMax="47" xr10:uidLastSave="{00000000-0000-0000-0000-000000000000}"/>
  <bookViews>
    <workbookView showSheetTabs="0" xWindow="-108" yWindow="-108" windowWidth="23256" windowHeight="12456" activeTab="6" xr2:uid="{00000000-000D-0000-FFFF-FFFF00000000}"/>
  </bookViews>
  <sheets>
    <sheet name="Framework" sheetId="1" r:id="rId1"/>
    <sheet name="BreakEven" sheetId="5" r:id="rId2"/>
    <sheet name="Load Distance" sheetId="11" r:id="rId3"/>
    <sheet name="Center of Gravity" sheetId="9" r:id="rId4"/>
    <sheet name="Factor Rating" sheetId="4" r:id="rId5"/>
    <sheet name="LaborProductivity" sheetId="2" r:id="rId6"/>
    <sheet name="Content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1" l="1"/>
  <c r="K30" i="11"/>
  <c r="K28" i="11"/>
  <c r="K27" i="11"/>
  <c r="K25" i="11"/>
  <c r="K24" i="11"/>
  <c r="K22" i="11"/>
  <c r="M21" i="11"/>
  <c r="K21" i="11"/>
  <c r="K19" i="11"/>
  <c r="K18" i="11"/>
  <c r="Z27" i="11" s="1"/>
  <c r="K16" i="11"/>
  <c r="M15" i="11"/>
  <c r="K15" i="11"/>
  <c r="K31" i="9"/>
  <c r="M30" i="9"/>
  <c r="K30" i="9"/>
  <c r="K28" i="9"/>
  <c r="M27" i="9"/>
  <c r="K27" i="9"/>
  <c r="K25" i="9"/>
  <c r="M24" i="9"/>
  <c r="K24" i="9"/>
  <c r="K22" i="9"/>
  <c r="M21" i="9"/>
  <c r="K21" i="9"/>
  <c r="U32" i="9" l="1"/>
  <c r="P32" i="9"/>
  <c r="P24" i="11"/>
  <c r="U30" i="11"/>
  <c r="P30" i="11"/>
  <c r="Z24" i="11"/>
  <c r="Z30" i="11"/>
  <c r="U27" i="11"/>
  <c r="P27" i="11"/>
  <c r="U24" i="11"/>
  <c r="V49" i="2"/>
  <c r="V44" i="2"/>
  <c r="O35" i="11" l="1"/>
  <c r="T35" i="11"/>
  <c r="Y35" i="11"/>
  <c r="AE46" i="2"/>
  <c r="G36" i="5"/>
  <c r="Q40" i="5" s="1"/>
  <c r="N40" i="5"/>
  <c r="N38" i="5"/>
  <c r="N36" i="5"/>
  <c r="G31" i="5"/>
  <c r="P40" i="5" s="1"/>
  <c r="O40" i="5"/>
  <c r="O38" i="5"/>
  <c r="O36" i="5"/>
  <c r="S36" i="4"/>
  <c r="S34" i="4"/>
  <c r="S32" i="4"/>
  <c r="S30" i="4"/>
  <c r="S28" i="4"/>
  <c r="R36" i="4"/>
  <c r="R34" i="4"/>
  <c r="R32" i="4"/>
  <c r="R30" i="4"/>
  <c r="R28" i="4"/>
  <c r="P36" i="4"/>
  <c r="P34" i="4"/>
  <c r="P32" i="4"/>
  <c r="P30" i="4"/>
  <c r="P28" i="4"/>
  <c r="V32" i="2"/>
  <c r="V27" i="2"/>
  <c r="R40" i="5" l="1"/>
  <c r="Q38" i="5"/>
  <c r="Q36" i="5"/>
  <c r="U28" i="4"/>
  <c r="P38" i="5"/>
  <c r="P36" i="5"/>
  <c r="V36" i="4"/>
  <c r="V34" i="4"/>
  <c r="V32" i="4"/>
  <c r="V28" i="4"/>
  <c r="V30" i="4"/>
  <c r="U30" i="4"/>
  <c r="U36" i="4"/>
  <c r="U34" i="4"/>
  <c r="U32" i="4"/>
  <c r="P38" i="4"/>
  <c r="AE29" i="2"/>
  <c r="R38" i="5" l="1"/>
  <c r="R36" i="5"/>
  <c r="V38" i="4"/>
  <c r="U38" i="4"/>
</calcChain>
</file>

<file path=xl/sharedStrings.xml><?xml version="1.0" encoding="utf-8"?>
<sst xmlns="http://schemas.openxmlformats.org/spreadsheetml/2006/main" count="82" uniqueCount="43">
  <si>
    <t>Units Produced Per Unit Time</t>
  </si>
  <si>
    <t>Labor Cost Per Unit Time</t>
  </si>
  <si>
    <t>Cost Per Unit Time</t>
  </si>
  <si>
    <t>=</t>
  </si>
  <si>
    <t>Critical Success Factor</t>
  </si>
  <si>
    <t>Weight</t>
  </si>
  <si>
    <t>Country A</t>
  </si>
  <si>
    <t>Country B</t>
  </si>
  <si>
    <t>Total</t>
  </si>
  <si>
    <t>Scores out of 100</t>
  </si>
  <si>
    <t xml:space="preserve">Weighted Scores </t>
  </si>
  <si>
    <t>Selling Price per Unit</t>
  </si>
  <si>
    <t>Location</t>
  </si>
  <si>
    <t>Fixed Cost Per Site</t>
  </si>
  <si>
    <t>Variable Cost</t>
  </si>
  <si>
    <t>Expected Volume</t>
  </si>
  <si>
    <t>Total Cost</t>
  </si>
  <si>
    <t>Pittsburgh</t>
  </si>
  <si>
    <t>New York</t>
  </si>
  <si>
    <t>Store Location</t>
  </si>
  <si>
    <t>Atlanta</t>
  </si>
  <si>
    <t># of Containers shipped per Month</t>
  </si>
  <si>
    <t>Coordinates Values</t>
  </si>
  <si>
    <t>Coordinates Axis</t>
  </si>
  <si>
    <t>x</t>
  </si>
  <si>
    <t>y</t>
  </si>
  <si>
    <t>(x)=</t>
  </si>
  <si>
    <t>(y)=</t>
  </si>
  <si>
    <t xml:space="preserve">Chicago </t>
  </si>
  <si>
    <t>A</t>
  </si>
  <si>
    <t>B</t>
  </si>
  <si>
    <t>C</t>
  </si>
  <si>
    <t>dA=</t>
  </si>
  <si>
    <t>dB=</t>
  </si>
  <si>
    <t>dC=</t>
  </si>
  <si>
    <t>LD</t>
  </si>
  <si>
    <t>Center of Gravity Coordinates</t>
  </si>
  <si>
    <t>Value of Coordinates</t>
  </si>
  <si>
    <t>Load Distance</t>
  </si>
  <si>
    <t>Fixed Store Location</t>
  </si>
  <si>
    <t>Warehouse Site 1</t>
  </si>
  <si>
    <t>Warehouse Site 2</t>
  </si>
  <si>
    <t>Warehouse Site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</si>
</sst>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6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b/>
      <sz val="20"/>
      <color theme="2" tint="-9.9978637043366805E-2"/>
      <name val="Calibri"/>
      <family val="2"/>
    </font>
    <font>
      <b/>
      <sz val="20"/>
      <color theme="2" tint="-9.9978637043366805E-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6" tint="-0.499984740745262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rgb="FFFFFF00"/>
      <name val="Calibri"/>
      <family val="2"/>
      <scheme val="minor"/>
    </font>
    <font>
      <sz val="24"/>
      <color rgb="FFFFFF00"/>
      <name val="Calibri"/>
      <family val="2"/>
      <scheme val="minor"/>
    </font>
    <font>
      <sz val="18"/>
      <color rgb="FFFFFF0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22"/>
      <color theme="3" tint="-0.499984740745262"/>
      <name val="Calibri"/>
      <family val="2"/>
      <scheme val="minor"/>
    </font>
    <font>
      <b/>
      <sz val="26"/>
      <color theme="1"/>
      <name val="Calibri"/>
      <family val="2"/>
    </font>
    <font>
      <b/>
      <sz val="26"/>
      <color theme="1"/>
      <name val="Calibri"/>
      <family val="2"/>
      <scheme val="minor"/>
    </font>
    <font>
      <b/>
      <sz val="26"/>
      <color theme="3" tint="-0.499984740745262"/>
      <name val="Calibri"/>
      <family val="2"/>
    </font>
    <font>
      <b/>
      <sz val="26"/>
      <color theme="3" tint="-0.499984740745262"/>
      <name val="Calibri"/>
      <family val="2"/>
      <scheme val="minor"/>
    </font>
    <font>
      <sz val="11"/>
      <color theme="1"/>
      <name val="Lucida Bright"/>
      <family val="1"/>
    </font>
    <font>
      <b/>
      <sz val="24"/>
      <color theme="1"/>
      <name val="Lucida Bright"/>
      <family val="1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/>
    <xf numFmtId="0" fontId="11" fillId="6" borderId="1" xfId="0" applyFont="1" applyFill="1" applyBorder="1" applyAlignment="1">
      <alignment horizontal="center" vertical="center"/>
    </xf>
    <xf numFmtId="0" fontId="0" fillId="7" borderId="0" xfId="0" applyFill="1"/>
    <xf numFmtId="0" fontId="1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1" fontId="14" fillId="4" borderId="1" xfId="0" applyNumberFormat="1" applyFont="1" applyFill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right" vertical="center"/>
    </xf>
    <xf numFmtId="3" fontId="14" fillId="6" borderId="1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28" fillId="3" borderId="5" xfId="0" applyNumberFormat="1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wrapText="1"/>
    </xf>
    <xf numFmtId="3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2" fontId="13" fillId="2" borderId="10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2" fontId="14" fillId="12" borderId="1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2" fontId="30" fillId="5" borderId="1" xfId="0" applyNumberFormat="1" applyFont="1" applyFill="1" applyBorder="1" applyAlignment="1">
      <alignment horizontal="center" vertical="center"/>
    </xf>
    <xf numFmtId="4" fontId="30" fillId="5" borderId="1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7" fillId="2" borderId="9" xfId="0" applyFont="1" applyFill="1" applyBorder="1"/>
    <xf numFmtId="0" fontId="0" fillId="2" borderId="13" xfId="0" applyFill="1" applyBorder="1"/>
    <xf numFmtId="0" fontId="17" fillId="2" borderId="15" xfId="0" applyFont="1" applyFill="1" applyBorder="1"/>
    <xf numFmtId="0" fontId="32" fillId="2" borderId="0" xfId="0" applyFont="1" applyFill="1"/>
    <xf numFmtId="0" fontId="11" fillId="4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center" vertical="center"/>
    </xf>
    <xf numFmtId="1" fontId="21" fillId="14" borderId="1" xfId="0" applyNumberFormat="1" applyFont="1" applyFill="1" applyBorder="1" applyAlignment="1">
      <alignment horizontal="center" vertical="center"/>
    </xf>
    <xf numFmtId="3" fontId="21" fillId="14" borderId="1" xfId="0" applyNumberFormat="1" applyFont="1" applyFill="1" applyBorder="1" applyAlignment="1">
      <alignment horizontal="right" vertical="center"/>
    </xf>
    <xf numFmtId="1" fontId="21" fillId="9" borderId="1" xfId="0" applyNumberFormat="1" applyFont="1" applyFill="1" applyBorder="1" applyAlignment="1">
      <alignment horizontal="center" vertical="center"/>
    </xf>
    <xf numFmtId="3" fontId="21" fillId="9" borderId="1" xfId="0" applyNumberFormat="1" applyFont="1" applyFill="1" applyBorder="1" applyAlignment="1">
      <alignment horizontal="right" vertical="center"/>
    </xf>
    <xf numFmtId="1" fontId="30" fillId="5" borderId="1" xfId="0" applyNumberFormat="1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3" fontId="14" fillId="6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3" fontId="21" fillId="14" borderId="1" xfId="0" applyNumberFormat="1" applyFont="1" applyFill="1" applyBorder="1" applyAlignment="1">
      <alignment horizontal="center" vertical="center"/>
    </xf>
    <xf numFmtId="3" fontId="21" fillId="9" borderId="1" xfId="0" applyNumberFormat="1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27" fillId="2" borderId="0" xfId="0" applyFont="1" applyFill="1"/>
    <xf numFmtId="0" fontId="39" fillId="2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27" fillId="4" borderId="0" xfId="0" applyNumberFormat="1" applyFont="1" applyFill="1" applyAlignment="1">
      <alignment horizontal="center" vertical="center"/>
    </xf>
    <xf numFmtId="3" fontId="29" fillId="4" borderId="0" xfId="0" applyNumberFormat="1" applyFont="1" applyFill="1" applyAlignment="1">
      <alignment horizontal="center" vertical="center"/>
    </xf>
    <xf numFmtId="0" fontId="23" fillId="9" borderId="14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1" fontId="26" fillId="3" borderId="10" xfId="0" applyNumberFormat="1" applyFont="1" applyFill="1" applyBorder="1" applyAlignment="1">
      <alignment horizontal="center" vertical="center"/>
    </xf>
    <xf numFmtId="1" fontId="26" fillId="3" borderId="5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23" fillId="14" borderId="3" xfId="0" applyFont="1" applyFill="1" applyBorder="1" applyAlignment="1">
      <alignment horizontal="center" vertical="center"/>
    </xf>
    <xf numFmtId="0" fontId="23" fillId="14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1" fillId="10" borderId="10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3" fontId="26" fillId="3" borderId="10" xfId="0" applyNumberFormat="1" applyFont="1" applyFill="1" applyBorder="1" applyAlignment="1">
      <alignment horizontal="center" vertical="center"/>
    </xf>
    <xf numFmtId="3" fontId="26" fillId="3" borderId="7" xfId="0" applyNumberFormat="1" applyFont="1" applyFill="1" applyBorder="1" applyAlignment="1">
      <alignment horizontal="center" vertical="center"/>
    </xf>
    <xf numFmtId="3" fontId="26" fillId="3" borderId="5" xfId="0" applyNumberFormat="1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 wrapText="1"/>
    </xf>
    <xf numFmtId="0" fontId="40" fillId="3" borderId="9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 wrapText="1"/>
    </xf>
    <xf numFmtId="0" fontId="40" fillId="3" borderId="0" xfId="0" applyFont="1" applyFill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 wrapText="1"/>
    </xf>
    <xf numFmtId="0" fontId="40" fillId="3" borderId="16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22" fillId="4" borderId="14" xfId="0" applyFont="1" applyFill="1" applyBorder="1" applyAlignment="1">
      <alignment horizontal="left" vertical="center"/>
    </xf>
    <xf numFmtId="0" fontId="22" fillId="4" borderId="9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left" vertical="center"/>
    </xf>
    <xf numFmtId="0" fontId="22" fillId="4" borderId="16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22" fillId="4" borderId="17" xfId="0" applyFont="1" applyFill="1" applyBorder="1" applyAlignment="1">
      <alignment horizontal="left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164" fontId="33" fillId="5" borderId="14" xfId="0" applyNumberFormat="1" applyFont="1" applyFill="1" applyBorder="1" applyAlignment="1">
      <alignment horizontal="center" vertical="center"/>
    </xf>
    <xf numFmtId="164" fontId="33" fillId="5" borderId="9" xfId="0" applyNumberFormat="1" applyFont="1" applyFill="1" applyBorder="1" applyAlignment="1">
      <alignment horizontal="center" vertical="center"/>
    </xf>
    <xf numFmtId="164" fontId="33" fillId="5" borderId="6" xfId="0" applyNumberFormat="1" applyFont="1" applyFill="1" applyBorder="1" applyAlignment="1">
      <alignment horizontal="center" vertical="center"/>
    </xf>
    <xf numFmtId="164" fontId="33" fillId="5" borderId="8" xfId="0" applyNumberFormat="1" applyFont="1" applyFill="1" applyBorder="1" applyAlignment="1">
      <alignment horizontal="center" vertical="center"/>
    </xf>
    <xf numFmtId="164" fontId="33" fillId="5" borderId="0" xfId="0" applyNumberFormat="1" applyFont="1" applyFill="1" applyAlignment="1">
      <alignment horizontal="center" vertical="center"/>
    </xf>
    <xf numFmtId="164" fontId="33" fillId="5" borderId="15" xfId="0" applyNumberFormat="1" applyFont="1" applyFill="1" applyBorder="1" applyAlignment="1">
      <alignment horizontal="center" vertical="center"/>
    </xf>
    <xf numFmtId="164" fontId="33" fillId="5" borderId="16" xfId="0" applyNumberFormat="1" applyFont="1" applyFill="1" applyBorder="1" applyAlignment="1">
      <alignment horizontal="center" vertical="center"/>
    </xf>
    <xf numFmtId="164" fontId="33" fillId="5" borderId="2" xfId="0" applyNumberFormat="1" applyFont="1" applyFill="1" applyBorder="1" applyAlignment="1">
      <alignment horizontal="center" vertical="center"/>
    </xf>
    <xf numFmtId="164" fontId="33" fillId="5" borderId="17" xfId="0" applyNumberFormat="1" applyFont="1" applyFill="1" applyBorder="1" applyAlignment="1">
      <alignment horizontal="center" vertical="center"/>
    </xf>
    <xf numFmtId="164" fontId="22" fillId="3" borderId="14" xfId="0" applyNumberFormat="1" applyFont="1" applyFill="1" applyBorder="1" applyAlignment="1">
      <alignment horizontal="center" vertical="center"/>
    </xf>
    <xf numFmtId="164" fontId="22" fillId="3" borderId="6" xfId="0" applyNumberFormat="1" applyFont="1" applyFill="1" applyBorder="1" applyAlignment="1">
      <alignment horizontal="center" vertical="center"/>
    </xf>
    <xf numFmtId="164" fontId="22" fillId="3" borderId="16" xfId="0" applyNumberFormat="1" applyFont="1" applyFill="1" applyBorder="1" applyAlignment="1">
      <alignment horizontal="center" vertical="center"/>
    </xf>
    <xf numFmtId="164" fontId="22" fillId="3" borderId="17" xfId="0" applyNumberFormat="1" applyFont="1" applyFill="1" applyBorder="1" applyAlignment="1">
      <alignment horizontal="center" vertical="center"/>
    </xf>
    <xf numFmtId="0" fontId="37" fillId="10" borderId="14" xfId="0" applyFont="1" applyFill="1" applyBorder="1" applyAlignment="1">
      <alignment horizontal="center" vertical="center"/>
    </xf>
    <xf numFmtId="0" fontId="38" fillId="10" borderId="16" xfId="0" applyFont="1" applyFill="1" applyBorder="1" applyAlignment="1">
      <alignment horizontal="center" vertical="center"/>
    </xf>
    <xf numFmtId="0" fontId="34" fillId="10" borderId="9" xfId="0" applyFont="1" applyFill="1" applyBorder="1" applyAlignment="1">
      <alignment horizontal="left" vertical="center"/>
    </xf>
    <xf numFmtId="0" fontId="34" fillId="10" borderId="2" xfId="0" applyFont="1" applyFill="1" applyBorder="1" applyAlignment="1">
      <alignment horizontal="left" vertical="center"/>
    </xf>
    <xf numFmtId="0" fontId="35" fillId="10" borderId="14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left" vertical="center"/>
    </xf>
    <xf numFmtId="0" fontId="22" fillId="1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Chicago</c:v>
          </c:tx>
          <c:spPr>
            <a:ln w="28575">
              <a:noFill/>
            </a:ln>
          </c:spPr>
          <c:marker>
            <c:symbol val="diamond"/>
            <c:size val="20"/>
            <c:spPr>
              <a:solidFill>
                <a:srgbClr val="FFC000"/>
              </a:solidFill>
            </c:spPr>
          </c:marker>
          <c:dLbls>
            <c:dLbl>
              <c:idx val="0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78-48EE-8632-9F55019A1A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'Center of Gravity'!$K$21</c:f>
              <c:numCache>
                <c:formatCode>0</c:formatCode>
                <c:ptCount val="1"/>
                <c:pt idx="0">
                  <c:v>174</c:v>
                </c:pt>
              </c:numCache>
            </c:numRef>
          </c:xVal>
          <c:yVal>
            <c:numRef>
              <c:f>'Center of Gravity'!$K$22</c:f>
              <c:numCache>
                <c:formatCode>0</c:formatCode>
                <c:ptCount val="1"/>
                <c:pt idx="0">
                  <c:v>148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78-48EE-8632-9F55019A1A79}"/>
            </c:ext>
          </c:extLst>
        </c:ser>
        <c:ser>
          <c:idx val="1"/>
          <c:order val="1"/>
          <c:tx>
            <c:v>New York</c:v>
          </c:tx>
          <c:spPr>
            <a:ln w="28575">
              <a:noFill/>
            </a:ln>
          </c:spPr>
          <c:marker>
            <c:symbol val="square"/>
            <c:size val="20"/>
            <c:spPr>
              <a:solidFill>
                <a:schemeClr val="accent4">
                  <a:lumMod val="50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'Center of Gravity'!$K$27</c:f>
              <c:numCache>
                <c:formatCode>0</c:formatCode>
                <c:ptCount val="1"/>
                <c:pt idx="0">
                  <c:v>40</c:v>
                </c:pt>
              </c:numCache>
            </c:numRef>
          </c:xVal>
          <c:yVal>
            <c:numRef>
              <c:f>'Center of Gravity'!$K$28</c:f>
              <c:numCache>
                <c:formatCode>0</c:formatCode>
                <c:ptCount val="1"/>
                <c:pt idx="0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78-48EE-8632-9F55019A1A79}"/>
            </c:ext>
          </c:extLst>
        </c:ser>
        <c:ser>
          <c:idx val="2"/>
          <c:order val="2"/>
          <c:tx>
            <c:v>Pittsburgh</c:v>
          </c:tx>
          <c:spPr>
            <a:ln w="28575">
              <a:noFill/>
            </a:ln>
          </c:spPr>
          <c:marker>
            <c:symbol val="triangle"/>
            <c:size val="20"/>
            <c:spPr>
              <a:solidFill>
                <a:schemeClr val="accent3">
                  <a:lumMod val="50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'Center of Gravity'!$K$24</c:f>
              <c:numCache>
                <c:formatCode>0</c:formatCode>
                <c:ptCount val="1"/>
                <c:pt idx="0">
                  <c:v>40</c:v>
                </c:pt>
              </c:numCache>
            </c:numRef>
          </c:xVal>
          <c:yVal>
            <c:numRef>
              <c:f>'Center of Gravity'!$K$25</c:f>
              <c:numCache>
                <c:formatCode>0</c:formatCode>
                <c:ptCount val="1"/>
                <c:pt idx="0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78-48EE-8632-9F55019A1A79}"/>
            </c:ext>
          </c:extLst>
        </c:ser>
        <c:ser>
          <c:idx val="3"/>
          <c:order val="3"/>
          <c:tx>
            <c:v>Atlanta</c:v>
          </c:tx>
          <c:spPr>
            <a:ln w="28575">
              <a:noFill/>
            </a:ln>
          </c:spPr>
          <c:marker>
            <c:symbol val="x"/>
            <c:size val="20"/>
            <c:spPr>
              <a:solidFill>
                <a:srgbClr val="00B0F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'Center of Gravity'!$K$30</c:f>
              <c:numCache>
                <c:formatCode>0</c:formatCode>
                <c:ptCount val="1"/>
                <c:pt idx="0">
                  <c:v>40</c:v>
                </c:pt>
              </c:numCache>
            </c:numRef>
          </c:xVal>
          <c:yVal>
            <c:numRef>
              <c:f>'Center of Gravity'!$K$31</c:f>
              <c:numCache>
                <c:formatCode>0</c:formatCode>
                <c:ptCount val="1"/>
                <c:pt idx="0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78-48EE-8632-9F55019A1A79}"/>
            </c:ext>
          </c:extLst>
        </c:ser>
        <c:ser>
          <c:idx val="4"/>
          <c:order val="4"/>
          <c:tx>
            <c:v>Center of Gravity</c:v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C0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'Center of Gravity'!$P$32</c:f>
              <c:numCache>
                <c:formatCode>0</c:formatCode>
                <c:ptCount val="1"/>
                <c:pt idx="0">
                  <c:v>60.344129554655872</c:v>
                </c:pt>
              </c:numCache>
            </c:numRef>
          </c:xVal>
          <c:yVal>
            <c:numRef>
              <c:f>'Center of Gravity'!$U$32</c:f>
              <c:numCache>
                <c:formatCode>0</c:formatCode>
                <c:ptCount val="1"/>
                <c:pt idx="0">
                  <c:v>192.10526315789474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78-48EE-8632-9F55019A1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327872"/>
        <c:axId val="113508736"/>
      </c:scatterChart>
      <c:valAx>
        <c:axId val="111327872"/>
        <c:scaling>
          <c:orientation val="minMax"/>
          <c:max val="2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crossAx val="113508736"/>
        <c:crosses val="autoZero"/>
        <c:crossBetween val="midCat"/>
        <c:majorUnit val="20"/>
        <c:minorUnit val="4"/>
      </c:valAx>
      <c:valAx>
        <c:axId val="113508736"/>
        <c:scaling>
          <c:orientation val="minMax"/>
          <c:max val="24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1327872"/>
        <c:crosses val="autoZero"/>
        <c:crossBetween val="midCat"/>
        <c:majorUnit val="20"/>
        <c:minorUnit val="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watch?v=Vjdil2nBCf0" TargetMode="External"/><Relationship Id="rId3" Type="http://schemas.openxmlformats.org/officeDocument/2006/relationships/hyperlink" Target="http://www.youtube.com/watch?v=10tjEUtj1OU" TargetMode="External"/><Relationship Id="rId7" Type="http://schemas.openxmlformats.org/officeDocument/2006/relationships/hyperlink" Target="http://www.youtube.com/watch?v=d4nyzYy10Bc" TargetMode="External"/><Relationship Id="rId2" Type="http://schemas.openxmlformats.org/officeDocument/2006/relationships/hyperlink" Target="http://www.youtube.com/watch?v=ftkFrPnb2gk" TargetMode="External"/><Relationship Id="rId1" Type="http://schemas.openxmlformats.org/officeDocument/2006/relationships/hyperlink" Target="http://www.youtube.com/watch?v=wZ6dFWQq63Y" TargetMode="External"/><Relationship Id="rId6" Type="http://schemas.openxmlformats.org/officeDocument/2006/relationships/hyperlink" Target="http://www.youtube.com/watch?v=OS5CrureJoE" TargetMode="External"/><Relationship Id="rId5" Type="http://schemas.openxmlformats.org/officeDocument/2006/relationships/hyperlink" Target="http://www.youtube.com/watch?v=Aqi5-KzQZWc" TargetMode="External"/><Relationship Id="rId4" Type="http://schemas.openxmlformats.org/officeDocument/2006/relationships/hyperlink" Target="http://www.youtube.com/watch?v=JZu_gxi3sbs" TargetMode="External"/><Relationship Id="rId9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ntent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Factor Rating'!A1"/><Relationship Id="rId7" Type="http://schemas.openxmlformats.org/officeDocument/2006/relationships/hyperlink" Target="#'Load Distance'!A1"/><Relationship Id="rId2" Type="http://schemas.openxmlformats.org/officeDocument/2006/relationships/hyperlink" Target="#BreakEven!A1"/><Relationship Id="rId1" Type="http://schemas.openxmlformats.org/officeDocument/2006/relationships/hyperlink" Target="#Framework!A1"/><Relationship Id="rId6" Type="http://schemas.openxmlformats.org/officeDocument/2006/relationships/image" Target="../media/image55.png"/><Relationship Id="rId5" Type="http://schemas.openxmlformats.org/officeDocument/2006/relationships/hyperlink" Target="#LaborProductivity!A1"/><Relationship Id="rId4" Type="http://schemas.openxmlformats.org/officeDocument/2006/relationships/hyperlink" Target="#'Center of Gravity'!A1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13" Type="http://schemas.openxmlformats.org/officeDocument/2006/relationships/image" Target="../media/image11.emf"/><Relationship Id="rId3" Type="http://schemas.openxmlformats.org/officeDocument/2006/relationships/image" Target="../media/image21.emf"/><Relationship Id="rId7" Type="http://schemas.openxmlformats.org/officeDocument/2006/relationships/image" Target="../media/image17.emf"/><Relationship Id="rId12" Type="http://schemas.openxmlformats.org/officeDocument/2006/relationships/image" Target="../media/image12.emf"/><Relationship Id="rId2" Type="http://schemas.openxmlformats.org/officeDocument/2006/relationships/image" Target="../media/image22.emf"/><Relationship Id="rId1" Type="http://schemas.openxmlformats.org/officeDocument/2006/relationships/image" Target="../media/image23.emf"/><Relationship Id="rId6" Type="http://schemas.openxmlformats.org/officeDocument/2006/relationships/image" Target="../media/image18.emf"/><Relationship Id="rId11" Type="http://schemas.openxmlformats.org/officeDocument/2006/relationships/image" Target="../media/image13.emf"/><Relationship Id="rId5" Type="http://schemas.openxmlformats.org/officeDocument/2006/relationships/image" Target="../media/image19.emf"/><Relationship Id="rId15" Type="http://schemas.openxmlformats.org/officeDocument/2006/relationships/image" Target="../media/image9.emf"/><Relationship Id="rId10" Type="http://schemas.openxmlformats.org/officeDocument/2006/relationships/image" Target="../media/image14.emf"/><Relationship Id="rId4" Type="http://schemas.openxmlformats.org/officeDocument/2006/relationships/image" Target="../media/image20.emf"/><Relationship Id="rId9" Type="http://schemas.openxmlformats.org/officeDocument/2006/relationships/image" Target="../media/image15.emf"/><Relationship Id="rId14" Type="http://schemas.openxmlformats.org/officeDocument/2006/relationships/image" Target="../media/image10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28.emf"/><Relationship Id="rId3" Type="http://schemas.openxmlformats.org/officeDocument/2006/relationships/image" Target="../media/image33.emf"/><Relationship Id="rId7" Type="http://schemas.openxmlformats.org/officeDocument/2006/relationships/image" Target="../media/image29.emf"/><Relationship Id="rId12" Type="http://schemas.openxmlformats.org/officeDocument/2006/relationships/image" Target="../media/image24.emf"/><Relationship Id="rId2" Type="http://schemas.openxmlformats.org/officeDocument/2006/relationships/image" Target="../media/image34.emf"/><Relationship Id="rId1" Type="http://schemas.openxmlformats.org/officeDocument/2006/relationships/image" Target="../media/image35.emf"/><Relationship Id="rId6" Type="http://schemas.openxmlformats.org/officeDocument/2006/relationships/image" Target="../media/image30.emf"/><Relationship Id="rId11" Type="http://schemas.openxmlformats.org/officeDocument/2006/relationships/image" Target="../media/image25.emf"/><Relationship Id="rId5" Type="http://schemas.openxmlformats.org/officeDocument/2006/relationships/image" Target="../media/image31.emf"/><Relationship Id="rId10" Type="http://schemas.openxmlformats.org/officeDocument/2006/relationships/image" Target="../media/image26.emf"/><Relationship Id="rId4" Type="http://schemas.openxmlformats.org/officeDocument/2006/relationships/image" Target="../media/image32.emf"/><Relationship Id="rId9" Type="http://schemas.openxmlformats.org/officeDocument/2006/relationships/image" Target="../media/image27.emf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43.emf"/><Relationship Id="rId13" Type="http://schemas.openxmlformats.org/officeDocument/2006/relationships/image" Target="../media/image38.emf"/><Relationship Id="rId3" Type="http://schemas.openxmlformats.org/officeDocument/2006/relationships/image" Target="../media/image48.emf"/><Relationship Id="rId7" Type="http://schemas.openxmlformats.org/officeDocument/2006/relationships/image" Target="../media/image44.emf"/><Relationship Id="rId12" Type="http://schemas.openxmlformats.org/officeDocument/2006/relationships/image" Target="../media/image39.emf"/><Relationship Id="rId2" Type="http://schemas.openxmlformats.org/officeDocument/2006/relationships/image" Target="../media/image49.emf"/><Relationship Id="rId1" Type="http://schemas.openxmlformats.org/officeDocument/2006/relationships/image" Target="../media/image50.emf"/><Relationship Id="rId6" Type="http://schemas.openxmlformats.org/officeDocument/2006/relationships/image" Target="../media/image45.emf"/><Relationship Id="rId11" Type="http://schemas.openxmlformats.org/officeDocument/2006/relationships/image" Target="../media/image40.emf"/><Relationship Id="rId5" Type="http://schemas.openxmlformats.org/officeDocument/2006/relationships/image" Target="../media/image46.emf"/><Relationship Id="rId15" Type="http://schemas.openxmlformats.org/officeDocument/2006/relationships/image" Target="../media/image36.emf"/><Relationship Id="rId10" Type="http://schemas.openxmlformats.org/officeDocument/2006/relationships/image" Target="../media/image41.emf"/><Relationship Id="rId4" Type="http://schemas.openxmlformats.org/officeDocument/2006/relationships/image" Target="../media/image47.emf"/><Relationship Id="rId9" Type="http://schemas.openxmlformats.org/officeDocument/2006/relationships/image" Target="../media/image42.emf"/><Relationship Id="rId14" Type="http://schemas.openxmlformats.org/officeDocument/2006/relationships/image" Target="../media/image3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53.emf"/><Relationship Id="rId2" Type="http://schemas.openxmlformats.org/officeDocument/2006/relationships/image" Target="../media/image51.emf"/><Relationship Id="rId1" Type="http://schemas.openxmlformats.org/officeDocument/2006/relationships/image" Target="../media/image52.emf"/><Relationship Id="rId4" Type="http://schemas.openxmlformats.org/officeDocument/2006/relationships/image" Target="../media/image5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238126</xdr:colOff>
      <xdr:row>23</xdr:row>
      <xdr:rowOff>152400</xdr:rowOff>
    </xdr:from>
    <xdr:to>
      <xdr:col>17</xdr:col>
      <xdr:colOff>214314</xdr:colOff>
      <xdr:row>67</xdr:row>
      <xdr:rowOff>147637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810251" y="4533900"/>
          <a:ext cx="4929188" cy="837723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247650</xdr:colOff>
      <xdr:row>36</xdr:row>
      <xdr:rowOff>114300</xdr:rowOff>
    </xdr:from>
    <xdr:to>
      <xdr:col>16</xdr:col>
      <xdr:colOff>342900</xdr:colOff>
      <xdr:row>61</xdr:row>
      <xdr:rowOff>95250</xdr:rowOff>
    </xdr:to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8782050" y="6972300"/>
          <a:ext cx="2533650" cy="4743450"/>
        </a:xfrm>
        <a:prstGeom prst="rect">
          <a:avLst/>
        </a:prstGeom>
        <a:solidFill>
          <a:schemeClr val="accent2">
            <a:lumMod val="75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2400"/>
        </a:p>
      </xdr:txBody>
    </xdr:sp>
    <xdr:clientData/>
  </xdr:twoCellAnchor>
  <xdr:twoCellAnchor>
    <xdr:from>
      <xdr:col>12</xdr:col>
      <xdr:colOff>247650</xdr:colOff>
      <xdr:row>36</xdr:row>
      <xdr:rowOff>114300</xdr:rowOff>
    </xdr:from>
    <xdr:to>
      <xdr:col>16</xdr:col>
      <xdr:colOff>361950</xdr:colOff>
      <xdr:row>61</xdr:row>
      <xdr:rowOff>171450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8782050" y="6972300"/>
          <a:ext cx="2552700" cy="48196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171450</xdr:colOff>
      <xdr:row>36</xdr:row>
      <xdr:rowOff>95250</xdr:rowOff>
    </xdr:from>
    <xdr:to>
      <xdr:col>15</xdr:col>
      <xdr:colOff>247650</xdr:colOff>
      <xdr:row>61</xdr:row>
      <xdr:rowOff>152400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8705850" y="5238750"/>
          <a:ext cx="1905000" cy="4819650"/>
        </a:xfrm>
        <a:prstGeom prst="rect">
          <a:avLst/>
        </a:prstGeom>
        <a:solidFill>
          <a:schemeClr val="accent6">
            <a:lumMod val="75000"/>
            <a:alpha val="2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476250</xdr:colOff>
      <xdr:row>23</xdr:row>
      <xdr:rowOff>76200</xdr:rowOff>
    </xdr:from>
    <xdr:to>
      <xdr:col>45</xdr:col>
      <xdr:colOff>76200</xdr:colOff>
      <xdr:row>67</xdr:row>
      <xdr:rowOff>114300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382250" y="4457700"/>
          <a:ext cx="17554575" cy="84201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495299</xdr:colOff>
      <xdr:row>23</xdr:row>
      <xdr:rowOff>119063</xdr:rowOff>
    </xdr:from>
    <xdr:to>
      <xdr:col>9</xdr:col>
      <xdr:colOff>214313</xdr:colOff>
      <xdr:row>67</xdr:row>
      <xdr:rowOff>114300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971799" y="4500563"/>
          <a:ext cx="2814639" cy="837723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33</xdr:col>
      <xdr:colOff>152401</xdr:colOff>
      <xdr:row>28</xdr:row>
      <xdr:rowOff>168275</xdr:rowOff>
    </xdr:from>
    <xdr:to>
      <xdr:col>44</xdr:col>
      <xdr:colOff>520701</xdr:colOff>
      <xdr:row>65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1488401" y="4930775"/>
          <a:ext cx="7073900" cy="69945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RRet</a:t>
          </a:r>
        </a:p>
      </xdr:txBody>
    </xdr:sp>
    <xdr:clientData/>
  </xdr:twoCellAnchor>
  <xdr:twoCellAnchor>
    <xdr:from>
      <xdr:col>9</xdr:col>
      <xdr:colOff>285750</xdr:colOff>
      <xdr:row>30</xdr:row>
      <xdr:rowOff>111125</xdr:rowOff>
    </xdr:from>
    <xdr:to>
      <xdr:col>16</xdr:col>
      <xdr:colOff>428625</xdr:colOff>
      <xdr:row>65</xdr:row>
      <xdr:rowOff>79375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857875" y="5826125"/>
          <a:ext cx="4476750" cy="6635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RRet</a:t>
          </a:r>
        </a:p>
      </xdr:txBody>
    </xdr:sp>
    <xdr:clientData/>
  </xdr:twoCellAnchor>
  <xdr:twoCellAnchor>
    <xdr:from>
      <xdr:col>14</xdr:col>
      <xdr:colOff>176893</xdr:colOff>
      <xdr:row>37</xdr:row>
      <xdr:rowOff>127000</xdr:rowOff>
    </xdr:from>
    <xdr:to>
      <xdr:col>15</xdr:col>
      <xdr:colOff>349250</xdr:colOff>
      <xdr:row>60</xdr:row>
      <xdr:rowOff>158750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44643" y="7175500"/>
          <a:ext cx="791482" cy="44132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lang="en-US" sz="2400" b="1">
              <a:solidFill>
                <a:schemeClr val="tx1"/>
              </a:solidFill>
            </a:rPr>
            <a:t>Shelf</a:t>
          </a:r>
          <a:r>
            <a:rPr lang="en-US" sz="2400" b="1" baseline="0">
              <a:solidFill>
                <a:schemeClr val="tx1"/>
              </a:solidFill>
            </a:rPr>
            <a:t> space</a:t>
          </a:r>
          <a:endParaRPr lang="en-US" sz="2400" b="1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321129</xdr:colOff>
      <xdr:row>7</xdr:row>
      <xdr:rowOff>155121</xdr:rowOff>
    </xdr:from>
    <xdr:to>
      <xdr:col>34</xdr:col>
      <xdr:colOff>400050</xdr:colOff>
      <xdr:row>15</xdr:row>
      <xdr:rowOff>71438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608004" y="1488621"/>
          <a:ext cx="11842296" cy="144031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Logistics and Location Framework </a:t>
          </a:r>
          <a:endParaRPr lang="en-US" sz="40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11794</xdr:colOff>
      <xdr:row>37</xdr:row>
      <xdr:rowOff>14060</xdr:rowOff>
    </xdr:from>
    <xdr:to>
      <xdr:col>22</xdr:col>
      <xdr:colOff>79830</xdr:colOff>
      <xdr:row>43</xdr:row>
      <xdr:rowOff>453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41044" y="2300060"/>
          <a:ext cx="2481036" cy="112939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Direct</a:t>
          </a:r>
        </a:p>
      </xdr:txBody>
    </xdr:sp>
    <xdr:clientData/>
  </xdr:twoCellAnchor>
  <xdr:twoCellAnchor>
    <xdr:from>
      <xdr:col>22</xdr:col>
      <xdr:colOff>522515</xdr:colOff>
      <xdr:row>46</xdr:row>
      <xdr:rowOff>59870</xdr:rowOff>
    </xdr:from>
    <xdr:to>
      <xdr:col>26</xdr:col>
      <xdr:colOff>590552</xdr:colOff>
      <xdr:row>52</xdr:row>
      <xdr:rowOff>46263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482694" y="4060370"/>
          <a:ext cx="2517322" cy="112939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Distributor</a:t>
          </a:r>
        </a:p>
      </xdr:txBody>
    </xdr:sp>
    <xdr:clientData/>
  </xdr:twoCellAnchor>
  <xdr:twoCellAnchor>
    <xdr:from>
      <xdr:col>28</xdr:col>
      <xdr:colOff>262165</xdr:colOff>
      <xdr:row>54</xdr:row>
      <xdr:rowOff>37645</xdr:rowOff>
    </xdr:from>
    <xdr:to>
      <xdr:col>32</xdr:col>
      <xdr:colOff>330202</xdr:colOff>
      <xdr:row>60</xdr:row>
      <xdr:rowOff>24038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343415" y="8991145"/>
          <a:ext cx="2481037" cy="112939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Wholesaler</a:t>
          </a:r>
        </a:p>
      </xdr:txBody>
    </xdr:sp>
    <xdr:clientData/>
  </xdr:twoCellAnchor>
  <xdr:twoCellAnchor>
    <xdr:from>
      <xdr:col>10</xdr:col>
      <xdr:colOff>508000</xdr:colOff>
      <xdr:row>37</xdr:row>
      <xdr:rowOff>95251</xdr:rowOff>
    </xdr:from>
    <xdr:to>
      <xdr:col>12</xdr:col>
      <xdr:colOff>48078</xdr:colOff>
      <xdr:row>60</xdr:row>
      <xdr:rowOff>142875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730750" y="2381251"/>
          <a:ext cx="746578" cy="4429124"/>
        </a:xfrm>
        <a:prstGeom prst="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lang="en-US" sz="3600" b="1">
              <a:solidFill>
                <a:srgbClr val="FFC000"/>
              </a:solidFill>
            </a:rPr>
            <a:t>Moment</a:t>
          </a:r>
          <a:r>
            <a:rPr lang="en-US" sz="3600" b="1" baseline="0">
              <a:solidFill>
                <a:srgbClr val="FFC000"/>
              </a:solidFill>
            </a:rPr>
            <a:t> of Truth</a:t>
          </a:r>
          <a:endParaRPr lang="en-US" sz="3600" b="1">
            <a:solidFill>
              <a:srgbClr val="FFC000"/>
            </a:solidFill>
          </a:endParaRPr>
        </a:p>
      </xdr:txBody>
    </xdr:sp>
    <xdr:clientData/>
  </xdr:twoCellAnchor>
  <xdr:twoCellAnchor>
    <xdr:from>
      <xdr:col>12</xdr:col>
      <xdr:colOff>297543</xdr:colOff>
      <xdr:row>37</xdr:row>
      <xdr:rowOff>120650</xdr:rowOff>
    </xdr:from>
    <xdr:to>
      <xdr:col>13</xdr:col>
      <xdr:colOff>469900</xdr:colOff>
      <xdr:row>60</xdr:row>
      <xdr:rowOff>152400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26793" y="2406650"/>
          <a:ext cx="775607" cy="44132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lang="en-US" sz="2400" b="1">
              <a:solidFill>
                <a:schemeClr val="tx1"/>
              </a:solidFill>
            </a:rPr>
            <a:t>Product</a:t>
          </a:r>
          <a:r>
            <a:rPr lang="en-US" sz="2400" b="1" baseline="0">
              <a:solidFill>
                <a:schemeClr val="tx1"/>
              </a:solidFill>
            </a:rPr>
            <a:t> on the shelf</a:t>
          </a:r>
          <a:endParaRPr lang="en-US" sz="24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71438</xdr:colOff>
      <xdr:row>37</xdr:row>
      <xdr:rowOff>120651</xdr:rowOff>
    </xdr:from>
    <xdr:to>
      <xdr:col>9</xdr:col>
      <xdr:colOff>47625</xdr:colOff>
      <xdr:row>60</xdr:row>
      <xdr:rowOff>168275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881813" y="7169151"/>
          <a:ext cx="2452687" cy="4429124"/>
        </a:xfrm>
        <a:prstGeom prst="rect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t" anchorCtr="0"/>
        <a:lstStyle/>
        <a:p>
          <a:pPr algn="ctr"/>
          <a:r>
            <a:rPr lang="en-US" sz="2800" b="1">
              <a:solidFill>
                <a:srgbClr val="FFFF00"/>
              </a:solidFill>
            </a:rPr>
            <a:t>Proximity </a:t>
          </a:r>
        </a:p>
        <a:p>
          <a:pPr algn="ctr"/>
          <a:r>
            <a:rPr lang="en-US" sz="2800" b="1">
              <a:solidFill>
                <a:srgbClr val="FFFF00"/>
              </a:solidFill>
            </a:rPr>
            <a:t>GIS</a:t>
          </a:r>
        </a:p>
      </xdr:txBody>
    </xdr:sp>
    <xdr:clientData/>
  </xdr:twoCellAnchor>
  <xdr:twoCellAnchor>
    <xdr:from>
      <xdr:col>34</xdr:col>
      <xdr:colOff>382815</xdr:colOff>
      <xdr:row>45</xdr:row>
      <xdr:rowOff>174170</xdr:rowOff>
    </xdr:from>
    <xdr:to>
      <xdr:col>38</xdr:col>
      <xdr:colOff>450852</xdr:colOff>
      <xdr:row>51</xdr:row>
      <xdr:rowOff>160563</xdr:rowOff>
    </xdr:to>
    <xdr:sp macro="" textlink="">
      <xdr:nvSpPr>
        <xdr:cNvPr id="10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83565" y="7413170"/>
          <a:ext cx="2481037" cy="1129393"/>
        </a:xfrm>
        <a:prstGeom prst="rect">
          <a:avLst/>
        </a:prstGeom>
        <a:solidFill>
          <a:schemeClr val="tx2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Producer</a:t>
          </a:r>
        </a:p>
        <a:p>
          <a:pPr algn="ctr"/>
          <a:r>
            <a:rPr lang="en-US" sz="1800" b="1">
              <a:solidFill>
                <a:srgbClr val="FFFF00"/>
              </a:solidFill>
            </a:rPr>
            <a:t>(Platform Company)</a:t>
          </a:r>
        </a:p>
      </xdr:txBody>
    </xdr:sp>
    <xdr:clientData/>
  </xdr:twoCellAnchor>
  <xdr:twoCellAnchor>
    <xdr:from>
      <xdr:col>39</xdr:col>
      <xdr:colOff>516165</xdr:colOff>
      <xdr:row>37</xdr:row>
      <xdr:rowOff>50346</xdr:rowOff>
    </xdr:from>
    <xdr:to>
      <xdr:col>43</xdr:col>
      <xdr:colOff>590552</xdr:colOff>
      <xdr:row>40</xdr:row>
      <xdr:rowOff>41276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5509765" y="5955846"/>
          <a:ext cx="2512787" cy="56243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Supplier</a:t>
          </a:r>
        </a:p>
      </xdr:txBody>
    </xdr:sp>
    <xdr:clientData/>
  </xdr:twoCellAnchor>
  <xdr:twoCellAnchor>
    <xdr:from>
      <xdr:col>40</xdr:col>
      <xdr:colOff>4990</xdr:colOff>
      <xdr:row>43</xdr:row>
      <xdr:rowOff>78920</xdr:rowOff>
    </xdr:from>
    <xdr:to>
      <xdr:col>44</xdr:col>
      <xdr:colOff>79377</xdr:colOff>
      <xdr:row>46</xdr:row>
      <xdr:rowOff>60325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608190" y="7127420"/>
          <a:ext cx="2512787" cy="55290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Supplier</a:t>
          </a:r>
        </a:p>
      </xdr:txBody>
    </xdr:sp>
    <xdr:clientData/>
  </xdr:twoCellAnchor>
  <xdr:twoCellAnchor>
    <xdr:from>
      <xdr:col>40</xdr:col>
      <xdr:colOff>43090</xdr:colOff>
      <xdr:row>52</xdr:row>
      <xdr:rowOff>75745</xdr:rowOff>
    </xdr:from>
    <xdr:to>
      <xdr:col>44</xdr:col>
      <xdr:colOff>111127</xdr:colOff>
      <xdr:row>55</xdr:row>
      <xdr:rowOff>57150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646290" y="8838745"/>
          <a:ext cx="2506437" cy="55290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Supplier</a:t>
          </a:r>
        </a:p>
      </xdr:txBody>
    </xdr:sp>
    <xdr:clientData/>
  </xdr:twoCellAnchor>
  <xdr:twoCellAnchor>
    <xdr:from>
      <xdr:col>40</xdr:col>
      <xdr:colOff>47625</xdr:colOff>
      <xdr:row>59</xdr:row>
      <xdr:rowOff>82550</xdr:rowOff>
    </xdr:from>
    <xdr:to>
      <xdr:col>44</xdr:col>
      <xdr:colOff>115662</xdr:colOff>
      <xdr:row>62</xdr:row>
      <xdr:rowOff>63955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5650825" y="10179050"/>
          <a:ext cx="2506437" cy="55290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Supplier</a:t>
          </a:r>
        </a:p>
      </xdr:txBody>
    </xdr:sp>
    <xdr:clientData/>
  </xdr:twoCellAnchor>
  <xdr:twoCellAnchor>
    <xdr:from>
      <xdr:col>22</xdr:col>
      <xdr:colOff>532040</xdr:colOff>
      <xdr:row>54</xdr:row>
      <xdr:rowOff>5895</xdr:rowOff>
    </xdr:from>
    <xdr:to>
      <xdr:col>26</xdr:col>
      <xdr:colOff>600077</xdr:colOff>
      <xdr:row>59</xdr:row>
      <xdr:rowOff>182788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1993790" y="8959395"/>
          <a:ext cx="2481037" cy="112939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Distributor</a:t>
          </a:r>
        </a:p>
      </xdr:txBody>
    </xdr:sp>
    <xdr:clientData/>
  </xdr:twoCellAnchor>
  <xdr:twoCellAnchor>
    <xdr:from>
      <xdr:col>10</xdr:col>
      <xdr:colOff>190500</xdr:colOff>
      <xdr:row>32</xdr:row>
      <xdr:rowOff>174625</xdr:rowOff>
    </xdr:from>
    <xdr:to>
      <xdr:col>15</xdr:col>
      <xdr:colOff>492125</xdr:colOff>
      <xdr:row>35</xdr:row>
      <xdr:rowOff>142875</xdr:rowOff>
    </xdr:to>
    <xdr:sp macro="" textlink="">
      <xdr:nvSpPr>
        <xdr:cNvPr id="17" name="TextBox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13250" y="4937125"/>
          <a:ext cx="3317875" cy="539750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Retailer</a:t>
          </a:r>
        </a:p>
      </xdr:txBody>
    </xdr:sp>
    <xdr:clientData/>
  </xdr:twoCellAnchor>
  <xdr:twoCellAnchor>
    <xdr:from>
      <xdr:col>35</xdr:col>
      <xdr:colOff>228600</xdr:colOff>
      <xdr:row>30</xdr:row>
      <xdr:rowOff>57150</xdr:rowOff>
    </xdr:from>
    <xdr:to>
      <xdr:col>42</xdr:col>
      <xdr:colOff>561975</xdr:colOff>
      <xdr:row>35</xdr:row>
      <xdr:rowOff>76200</xdr:rowOff>
    </xdr:to>
    <xdr:sp macro="" textlink="">
      <xdr:nvSpPr>
        <xdr:cNvPr id="21" name="TextBox 2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2783800" y="5200650"/>
          <a:ext cx="4600575" cy="971550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Producer's Business</a:t>
          </a:r>
          <a:r>
            <a:rPr lang="en-US" sz="2800" b="1" baseline="0">
              <a:solidFill>
                <a:srgbClr val="FFC000"/>
              </a:solidFill>
            </a:rPr>
            <a:t> Ecosystem</a:t>
          </a:r>
          <a:endParaRPr lang="en-US" sz="2800" b="1">
            <a:solidFill>
              <a:srgbClr val="FFC000"/>
            </a:solidFill>
          </a:endParaRPr>
        </a:p>
      </xdr:txBody>
    </xdr:sp>
    <xdr:clientData/>
  </xdr:twoCellAnchor>
  <xdr:twoCellAnchor>
    <xdr:from>
      <xdr:col>22</xdr:col>
      <xdr:colOff>95250</xdr:colOff>
      <xdr:row>40</xdr:row>
      <xdr:rowOff>111125</xdr:rowOff>
    </xdr:from>
    <xdr:to>
      <xdr:col>33</xdr:col>
      <xdr:colOff>492125</xdr:colOff>
      <xdr:row>40</xdr:row>
      <xdr:rowOff>111125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1557000" y="6397625"/>
          <a:ext cx="7032625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590552</xdr:colOff>
      <xdr:row>49</xdr:row>
      <xdr:rowOff>0</xdr:rowOff>
    </xdr:from>
    <xdr:to>
      <xdr:col>33</xdr:col>
      <xdr:colOff>508000</xdr:colOff>
      <xdr:row>49</xdr:row>
      <xdr:rowOff>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endCxn id="5" idx="3"/>
        </xdr:cNvCxnSpPr>
      </xdr:nvCxnSpPr>
      <xdr:spPr>
        <a:xfrm flipH="1">
          <a:off x="14465302" y="8001000"/>
          <a:ext cx="4140198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330202</xdr:colOff>
      <xdr:row>56</xdr:row>
      <xdr:rowOff>171450</xdr:rowOff>
    </xdr:from>
    <xdr:to>
      <xdr:col>33</xdr:col>
      <xdr:colOff>476250</xdr:colOff>
      <xdr:row>56</xdr:row>
      <xdr:rowOff>171450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endCxn id="6" idx="3"/>
        </xdr:cNvCxnSpPr>
      </xdr:nvCxnSpPr>
      <xdr:spPr>
        <a:xfrm flipH="1">
          <a:off x="21056602" y="10267950"/>
          <a:ext cx="755648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600077</xdr:colOff>
      <xdr:row>56</xdr:row>
      <xdr:rowOff>189592</xdr:rowOff>
    </xdr:from>
    <xdr:to>
      <xdr:col>28</xdr:col>
      <xdr:colOff>262165</xdr:colOff>
      <xdr:row>56</xdr:row>
      <xdr:rowOff>189592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stCxn id="6" idx="1"/>
          <a:endCxn id="15" idx="3"/>
        </xdr:cNvCxnSpPr>
      </xdr:nvCxnSpPr>
      <xdr:spPr>
        <a:xfrm flipH="1" flipV="1">
          <a:off x="14474827" y="9524092"/>
          <a:ext cx="868588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349250</xdr:colOff>
      <xdr:row>49</xdr:row>
      <xdr:rowOff>47625</xdr:rowOff>
    </xdr:from>
    <xdr:to>
      <xdr:col>22</xdr:col>
      <xdr:colOff>522515</xdr:colOff>
      <xdr:row>49</xdr:row>
      <xdr:rowOff>53067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>
          <a:stCxn id="5" idx="1"/>
          <a:endCxn id="2" idx="3"/>
        </xdr:cNvCxnSpPr>
      </xdr:nvCxnSpPr>
      <xdr:spPr>
        <a:xfrm flipH="1" flipV="1">
          <a:off x="9636125" y="9382125"/>
          <a:ext cx="4507140" cy="5442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333375</xdr:colOff>
      <xdr:row>56</xdr:row>
      <xdr:rowOff>71438</xdr:rowOff>
    </xdr:from>
    <xdr:to>
      <xdr:col>22</xdr:col>
      <xdr:colOff>484417</xdr:colOff>
      <xdr:row>56</xdr:row>
      <xdr:rowOff>95250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 flipV="1">
          <a:off x="9620250" y="10739438"/>
          <a:ext cx="4484917" cy="23812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49</xdr:row>
      <xdr:rowOff>23813</xdr:rowOff>
    </xdr:from>
    <xdr:to>
      <xdr:col>10</xdr:col>
      <xdr:colOff>508000</xdr:colOff>
      <xdr:row>49</xdr:row>
      <xdr:rowOff>23813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>
          <a:stCxn id="9" idx="3"/>
          <a:endCxn id="7" idx="1"/>
        </xdr:cNvCxnSpPr>
      </xdr:nvCxnSpPr>
      <xdr:spPr>
        <a:xfrm flipV="1">
          <a:off x="5619750" y="9358313"/>
          <a:ext cx="10795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333375</xdr:colOff>
      <xdr:row>40</xdr:row>
      <xdr:rowOff>7257</xdr:rowOff>
    </xdr:from>
    <xdr:to>
      <xdr:col>18</xdr:col>
      <xdr:colOff>11794</xdr:colOff>
      <xdr:row>40</xdr:row>
      <xdr:rowOff>23813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>
          <a:stCxn id="4" idx="1"/>
        </xdr:cNvCxnSpPr>
      </xdr:nvCxnSpPr>
      <xdr:spPr>
        <a:xfrm flipH="1">
          <a:off x="9620250" y="7627257"/>
          <a:ext cx="1535794" cy="16556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20</xdr:row>
      <xdr:rowOff>76199</xdr:rowOff>
    </xdr:from>
    <xdr:to>
      <xdr:col>45</xdr:col>
      <xdr:colOff>114300</xdr:colOff>
      <xdr:row>23</xdr:row>
      <xdr:rowOff>119062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952750" y="3886199"/>
          <a:ext cx="25022175" cy="614363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Accessibility and Availability</a:t>
          </a:r>
        </a:p>
      </xdr:txBody>
    </xdr:sp>
    <xdr:clientData/>
  </xdr:twoCellAnchor>
  <xdr:twoCellAnchor>
    <xdr:from>
      <xdr:col>33</xdr:col>
      <xdr:colOff>476250</xdr:colOff>
      <xdr:row>32</xdr:row>
      <xdr:rowOff>152400</xdr:rowOff>
    </xdr:from>
    <xdr:to>
      <xdr:col>33</xdr:col>
      <xdr:colOff>476250</xdr:colOff>
      <xdr:row>64</xdr:row>
      <xdr:rowOff>114300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21812250" y="5676900"/>
          <a:ext cx="0" cy="60579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457200</xdr:colOff>
      <xdr:row>48</xdr:row>
      <xdr:rowOff>171450</xdr:rowOff>
    </xdr:from>
    <xdr:to>
      <xdr:col>34</xdr:col>
      <xdr:colOff>344715</xdr:colOff>
      <xdr:row>48</xdr:row>
      <xdr:rowOff>171450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H="1" flipV="1">
          <a:off x="21793200" y="8743950"/>
          <a:ext cx="497115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416835</xdr:colOff>
      <xdr:row>38</xdr:row>
      <xdr:rowOff>141060</xdr:rowOff>
    </xdr:from>
    <xdr:to>
      <xdr:col>39</xdr:col>
      <xdr:colOff>516166</xdr:colOff>
      <xdr:row>45</xdr:row>
      <xdr:rowOff>174169</xdr:rowOff>
    </xdr:to>
    <xdr:cxnSp macro="">
      <xdr:nvCxnSpPr>
        <xdr:cNvPr id="57" name="Shap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>
          <a:stCxn id="11" idx="1"/>
          <a:endCxn id="10" idx="0"/>
        </xdr:cNvCxnSpPr>
      </xdr:nvCxnSpPr>
      <xdr:spPr>
        <a:xfrm rot="10800000" flipV="1">
          <a:off x="23581635" y="6237060"/>
          <a:ext cx="1928131" cy="1366609"/>
        </a:xfrm>
        <a:prstGeom prst="bentConnector2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416835</xdr:colOff>
      <xdr:row>51</xdr:row>
      <xdr:rowOff>160563</xdr:rowOff>
    </xdr:from>
    <xdr:to>
      <xdr:col>40</xdr:col>
      <xdr:colOff>47626</xdr:colOff>
      <xdr:row>60</xdr:row>
      <xdr:rowOff>168503</xdr:rowOff>
    </xdr:to>
    <xdr:cxnSp macro="">
      <xdr:nvCxnSpPr>
        <xdr:cNvPr id="59" name="Shap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>
          <a:stCxn id="14" idx="1"/>
          <a:endCxn id="10" idx="2"/>
        </xdr:cNvCxnSpPr>
      </xdr:nvCxnSpPr>
      <xdr:spPr>
        <a:xfrm rot="10800000">
          <a:off x="23581635" y="8733063"/>
          <a:ext cx="2069191" cy="1722440"/>
        </a:xfrm>
        <a:prstGeom prst="bentConnector2">
          <a:avLst/>
        </a:prstGeom>
        <a:ln>
          <a:headEnd type="arrow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450852</xdr:colOff>
      <xdr:row>44</xdr:row>
      <xdr:rowOff>164873</xdr:rowOff>
    </xdr:from>
    <xdr:to>
      <xdr:col>40</xdr:col>
      <xdr:colOff>4990</xdr:colOff>
      <xdr:row>48</xdr:row>
      <xdr:rowOff>167367</xdr:rowOff>
    </xdr:to>
    <xdr:cxnSp macro="">
      <xdr:nvCxnSpPr>
        <xdr:cNvPr id="61" name="Elbow Connecto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>
          <a:stCxn id="12" idx="1"/>
          <a:endCxn id="10" idx="3"/>
        </xdr:cNvCxnSpPr>
      </xdr:nvCxnSpPr>
      <xdr:spPr>
        <a:xfrm rot="10800000" flipV="1">
          <a:off x="24834852" y="7403873"/>
          <a:ext cx="773338" cy="764494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438150</xdr:colOff>
      <xdr:row>50</xdr:row>
      <xdr:rowOff>76200</xdr:rowOff>
    </xdr:from>
    <xdr:to>
      <xdr:col>40</xdr:col>
      <xdr:colOff>43090</xdr:colOff>
      <xdr:row>53</xdr:row>
      <xdr:rowOff>161698</xdr:rowOff>
    </xdr:to>
    <xdr:cxnSp macro="">
      <xdr:nvCxnSpPr>
        <xdr:cNvPr id="67" name="Elbow Connecto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>
          <a:stCxn id="13" idx="1"/>
        </xdr:cNvCxnSpPr>
      </xdr:nvCxnSpPr>
      <xdr:spPr>
        <a:xfrm rot="10800000">
          <a:off x="24822150" y="8458200"/>
          <a:ext cx="824140" cy="656998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95250</xdr:colOff>
      <xdr:row>24</xdr:row>
      <xdr:rowOff>95250</xdr:rowOff>
    </xdr:from>
    <xdr:to>
      <xdr:col>29</xdr:col>
      <xdr:colOff>285750</xdr:colOff>
      <xdr:row>28</xdr:row>
      <xdr:rowOff>0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3506450" y="4667250"/>
          <a:ext cx="5676900" cy="666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chemeClr val="tx1"/>
              </a:solidFill>
            </a:rPr>
            <a:t>Intermediaries</a:t>
          </a:r>
        </a:p>
      </xdr:txBody>
    </xdr:sp>
    <xdr:clientData/>
  </xdr:twoCellAnchor>
  <xdr:twoCellAnchor>
    <xdr:from>
      <xdr:col>5</xdr:col>
      <xdr:colOff>47625</xdr:colOff>
      <xdr:row>47</xdr:row>
      <xdr:rowOff>114299</xdr:rowOff>
    </xdr:from>
    <xdr:to>
      <xdr:col>9</xdr:col>
      <xdr:colOff>114300</xdr:colOff>
      <xdr:row>50</xdr:row>
      <xdr:rowOff>171449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858000" y="9067799"/>
          <a:ext cx="2543175" cy="6286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chemeClr val="tx1"/>
              </a:solidFill>
            </a:rPr>
            <a:t>Consumer</a:t>
          </a:r>
        </a:p>
      </xdr:txBody>
    </xdr:sp>
    <xdr:clientData/>
  </xdr:twoCellAnchor>
  <xdr:twoCellAnchor>
    <xdr:from>
      <xdr:col>36</xdr:col>
      <xdr:colOff>590550</xdr:colOff>
      <xdr:row>24</xdr:row>
      <xdr:rowOff>38100</xdr:rowOff>
    </xdr:from>
    <xdr:to>
      <xdr:col>41</xdr:col>
      <xdr:colOff>454025</xdr:colOff>
      <xdr:row>27</xdr:row>
      <xdr:rowOff>171450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3755350" y="4610100"/>
          <a:ext cx="2911475" cy="7048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chemeClr val="tx1"/>
              </a:solidFill>
            </a:rPr>
            <a:t>Production</a:t>
          </a:r>
        </a:p>
      </xdr:txBody>
    </xdr:sp>
    <xdr:clientData/>
  </xdr:twoCellAnchor>
  <xdr:twoCellAnchor>
    <xdr:from>
      <xdr:col>26</xdr:col>
      <xdr:colOff>271463</xdr:colOff>
      <xdr:row>69</xdr:row>
      <xdr:rowOff>71436</xdr:rowOff>
    </xdr:from>
    <xdr:to>
      <xdr:col>34</xdr:col>
      <xdr:colOff>290513</xdr:colOff>
      <xdr:row>73</xdr:row>
      <xdr:rowOff>71438</xdr:rowOff>
    </xdr:to>
    <xdr:sp macro="" textlink="">
      <xdr:nvSpPr>
        <xdr:cNvPr id="89" name="TextBox 8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6368713" y="13215936"/>
          <a:ext cx="4972050" cy="762002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Transportation</a:t>
          </a:r>
        </a:p>
      </xdr:txBody>
    </xdr:sp>
    <xdr:clientData/>
  </xdr:twoCellAnchor>
  <xdr:twoCellAnchor>
    <xdr:from>
      <xdr:col>16</xdr:col>
      <xdr:colOff>423863</xdr:colOff>
      <xdr:row>69</xdr:row>
      <xdr:rowOff>119062</xdr:rowOff>
    </xdr:from>
    <xdr:to>
      <xdr:col>25</xdr:col>
      <xdr:colOff>557213</xdr:colOff>
      <xdr:row>73</xdr:row>
      <xdr:rowOff>95250</xdr:rowOff>
    </xdr:to>
    <xdr:sp macro="" textlink="">
      <xdr:nvSpPr>
        <xdr:cNvPr id="93" name="Rectangle 9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10329863" y="13263562"/>
          <a:ext cx="5705475" cy="738188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Logistics</a:t>
          </a:r>
        </a:p>
      </xdr:txBody>
    </xdr:sp>
    <xdr:clientData/>
  </xdr:twoCellAnchor>
  <xdr:twoCellAnchor>
    <xdr:from>
      <xdr:col>16</xdr:col>
      <xdr:colOff>442912</xdr:colOff>
      <xdr:row>74</xdr:row>
      <xdr:rowOff>166688</xdr:rowOff>
    </xdr:from>
    <xdr:to>
      <xdr:col>25</xdr:col>
      <xdr:colOff>547688</xdr:colOff>
      <xdr:row>79</xdr:row>
      <xdr:rowOff>0</xdr:rowOff>
    </xdr:to>
    <xdr:sp macro="" textlink="">
      <xdr:nvSpPr>
        <xdr:cNvPr id="95" name="Rectangle 9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10348912" y="14263688"/>
          <a:ext cx="5676901" cy="785812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Cross-docking</a:t>
          </a:r>
        </a:p>
      </xdr:txBody>
    </xdr:sp>
    <xdr:clientData/>
  </xdr:twoCellAnchor>
  <xdr:twoCellAnchor>
    <xdr:from>
      <xdr:col>35</xdr:col>
      <xdr:colOff>209549</xdr:colOff>
      <xdr:row>69</xdr:row>
      <xdr:rowOff>9525</xdr:rowOff>
    </xdr:from>
    <xdr:to>
      <xdr:col>43</xdr:col>
      <xdr:colOff>228599</xdr:colOff>
      <xdr:row>73</xdr:row>
      <xdr:rowOff>47624</xdr:rowOff>
    </xdr:to>
    <xdr:sp macro="" textlink="">
      <xdr:nvSpPr>
        <xdr:cNvPr id="47" name="TextBox 4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1878924" y="13154025"/>
          <a:ext cx="4972050" cy="800099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JIT</a:t>
          </a:r>
        </a:p>
      </xdr:txBody>
    </xdr:sp>
    <xdr:clientData/>
  </xdr:twoCellAnchor>
  <xdr:twoCellAnchor>
    <xdr:from>
      <xdr:col>35</xdr:col>
      <xdr:colOff>171450</xdr:colOff>
      <xdr:row>74</xdr:row>
      <xdr:rowOff>161926</xdr:rowOff>
    </xdr:from>
    <xdr:to>
      <xdr:col>43</xdr:col>
      <xdr:colOff>190500</xdr:colOff>
      <xdr:row>79</xdr:row>
      <xdr:rowOff>0</xdr:rowOff>
    </xdr:to>
    <xdr:sp macro="" textlink="">
      <xdr:nvSpPr>
        <xdr:cNvPr id="52" name="TextBox 5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1840825" y="14258926"/>
          <a:ext cx="4972050" cy="790574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Suppliers</a:t>
          </a:r>
        </a:p>
      </xdr:txBody>
    </xdr:sp>
    <xdr:clientData/>
  </xdr:twoCellAnchor>
  <xdr:twoCellAnchor>
    <xdr:from>
      <xdr:col>5</xdr:col>
      <xdr:colOff>309562</xdr:colOff>
      <xdr:row>6</xdr:row>
      <xdr:rowOff>47625</xdr:rowOff>
    </xdr:from>
    <xdr:to>
      <xdr:col>8</xdr:col>
      <xdr:colOff>500062</xdr:colOff>
      <xdr:row>16</xdr:row>
      <xdr:rowOff>0</xdr:rowOff>
    </xdr:to>
    <xdr:sp macro="" textlink="">
      <xdr:nvSpPr>
        <xdr:cNvPr id="62" name="Left Arrow 6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7119937" y="1190625"/>
          <a:ext cx="2047875" cy="1857375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26</xdr:col>
      <xdr:colOff>333374</xdr:colOff>
      <xdr:row>74</xdr:row>
      <xdr:rowOff>166688</xdr:rowOff>
    </xdr:from>
    <xdr:to>
      <xdr:col>34</xdr:col>
      <xdr:colOff>352424</xdr:colOff>
      <xdr:row>79</xdr:row>
      <xdr:rowOff>0</xdr:rowOff>
    </xdr:to>
    <xdr:sp macro="" textlink="">
      <xdr:nvSpPr>
        <xdr:cNvPr id="56" name="TextBox 5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6430624" y="14263688"/>
          <a:ext cx="4972050" cy="785812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Location</a:t>
          </a:r>
        </a:p>
      </xdr:txBody>
    </xdr:sp>
    <xdr:clientData/>
  </xdr:twoCellAnchor>
  <xdr:twoCellAnchor>
    <xdr:from>
      <xdr:col>6</xdr:col>
      <xdr:colOff>4762</xdr:colOff>
      <xdr:row>69</xdr:row>
      <xdr:rowOff>128586</xdr:rowOff>
    </xdr:from>
    <xdr:to>
      <xdr:col>15</xdr:col>
      <xdr:colOff>138112</xdr:colOff>
      <xdr:row>73</xdr:row>
      <xdr:rowOff>57149</xdr:rowOff>
    </xdr:to>
    <xdr:sp macro="" textlink="">
      <xdr:nvSpPr>
        <xdr:cNvPr id="58" name="Rectangle 5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719512" y="13273086"/>
          <a:ext cx="5705475" cy="690563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Waiting</a:t>
          </a:r>
          <a:r>
            <a:rPr lang="en-US" sz="2800" b="1" baseline="0">
              <a:solidFill>
                <a:srgbClr val="FFFF00"/>
              </a:solidFill>
            </a:rPr>
            <a:t> Times</a:t>
          </a:r>
          <a:endParaRPr lang="en-US" sz="2800" b="1">
            <a:solidFill>
              <a:srgbClr val="FFFF00"/>
            </a:solidFill>
          </a:endParaRPr>
        </a:p>
      </xdr:txBody>
    </xdr:sp>
    <xdr:clientData/>
  </xdr:twoCellAnchor>
  <xdr:twoCellAnchor>
    <xdr:from>
      <xdr:col>5</xdr:col>
      <xdr:colOff>609598</xdr:colOff>
      <xdr:row>74</xdr:row>
      <xdr:rowOff>161924</xdr:rowOff>
    </xdr:from>
    <xdr:to>
      <xdr:col>15</xdr:col>
      <xdr:colOff>123823</xdr:colOff>
      <xdr:row>79</xdr:row>
      <xdr:rowOff>0</xdr:rowOff>
    </xdr:to>
    <xdr:sp macro="" textlink="">
      <xdr:nvSpPr>
        <xdr:cNvPr id="60" name="Rectangle 5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3705223" y="14258924"/>
          <a:ext cx="5705475" cy="790576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Inventory Management</a:t>
          </a:r>
        </a:p>
      </xdr:txBody>
    </xdr:sp>
    <xdr:clientData/>
  </xdr:twoCellAnchor>
  <xdr:twoCellAnchor>
    <xdr:from>
      <xdr:col>10</xdr:col>
      <xdr:colOff>357187</xdr:colOff>
      <xdr:row>24</xdr:row>
      <xdr:rowOff>95250</xdr:rowOff>
    </xdr:from>
    <xdr:to>
      <xdr:col>15</xdr:col>
      <xdr:colOff>220662</xdr:colOff>
      <xdr:row>28</xdr:row>
      <xdr:rowOff>38100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548437" y="4667250"/>
          <a:ext cx="2959100" cy="7048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chemeClr val="tx1"/>
              </a:solidFill>
            </a:rPr>
            <a:t>Distribution</a:t>
          </a:r>
        </a:p>
      </xdr:txBody>
    </xdr:sp>
    <xdr:clientData/>
  </xdr:twoCellAnchor>
  <xdr:twoCellAnchor>
    <xdr:from>
      <xdr:col>4</xdr:col>
      <xdr:colOff>547688</xdr:colOff>
      <xdr:row>24</xdr:row>
      <xdr:rowOff>119062</xdr:rowOff>
    </xdr:from>
    <xdr:to>
      <xdr:col>9</xdr:col>
      <xdr:colOff>95251</xdr:colOff>
      <xdr:row>28</xdr:row>
      <xdr:rowOff>61912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024188" y="4691062"/>
          <a:ext cx="2643188" cy="7048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chemeClr val="tx1"/>
              </a:solidFill>
            </a:rPr>
            <a:t>Target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1891393</xdr:colOff>
      <xdr:row>1</xdr:row>
      <xdr:rowOff>108857</xdr:rowOff>
    </xdr:from>
    <xdr:to>
      <xdr:col>17</xdr:col>
      <xdr:colOff>993321</xdr:colOff>
      <xdr:row>8</xdr:row>
      <xdr:rowOff>133350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282793" y="299357"/>
          <a:ext cx="8474528" cy="13579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Location Break-Even Analysis</a:t>
          </a:r>
        </a:p>
      </xdr:txBody>
    </xdr:sp>
    <xdr:clientData/>
  </xdr:twoCellAnchor>
  <xdr:twoCellAnchor>
    <xdr:from>
      <xdr:col>1</xdr:col>
      <xdr:colOff>234042</xdr:colOff>
      <xdr:row>11</xdr:row>
      <xdr:rowOff>73478</xdr:rowOff>
    </xdr:from>
    <xdr:to>
      <xdr:col>13</xdr:col>
      <xdr:colOff>492578</xdr:colOff>
      <xdr:row>27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43642" y="2168978"/>
          <a:ext cx="9269186" cy="2974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/>
            <a:t>The CIM company</a:t>
          </a:r>
          <a:r>
            <a:rPr lang="en-US" sz="2400" baseline="0"/>
            <a:t> needs to expand its capacity. There are three locations that are available: 1, 2, and 3.</a:t>
          </a:r>
        </a:p>
        <a:p>
          <a:endParaRPr lang="en-US" sz="2400" baseline="0"/>
        </a:p>
        <a:p>
          <a:r>
            <a:rPr lang="en-US" sz="2400" baseline="0"/>
            <a:t>The company wants to find the most economical location for an expected volume of 2,000 units per year. The selling price per unit is $80. The fixed and variable costs are shown in the calculators.</a:t>
          </a:r>
          <a:endParaRPr lang="en-US" sz="2400"/>
        </a:p>
      </xdr:txBody>
    </xdr:sp>
    <xdr:clientData/>
  </xdr:twoCellAnchor>
  <xdr:twoCellAnchor>
    <xdr:from>
      <xdr:col>5</xdr:col>
      <xdr:colOff>394608</xdr:colOff>
      <xdr:row>1</xdr:row>
      <xdr:rowOff>68035</xdr:rowOff>
    </xdr:from>
    <xdr:to>
      <xdr:col>8</xdr:col>
      <xdr:colOff>419100</xdr:colOff>
      <xdr:row>8</xdr:row>
      <xdr:rowOff>171450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442608" y="258535"/>
          <a:ext cx="1929492" cy="1436915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36</xdr:row>
          <xdr:rowOff>7620</xdr:rowOff>
        </xdr:from>
        <xdr:to>
          <xdr:col>14</xdr:col>
          <xdr:colOff>22860</xdr:colOff>
          <xdr:row>37</xdr:row>
          <xdr:rowOff>7620</xdr:rowOff>
        </xdr:to>
        <xdr:sp macro="" textlink="">
          <xdr:nvSpPr>
            <xdr:cNvPr id="4097" name="ScrollBar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38</xdr:row>
          <xdr:rowOff>0</xdr:rowOff>
        </xdr:from>
        <xdr:to>
          <xdr:col>14</xdr:col>
          <xdr:colOff>7620</xdr:colOff>
          <xdr:row>38</xdr:row>
          <xdr:rowOff>365760</xdr:rowOff>
        </xdr:to>
        <xdr:sp macro="" textlink="">
          <xdr:nvSpPr>
            <xdr:cNvPr id="4098" name="ScrollBar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40</xdr:row>
          <xdr:rowOff>7620</xdr:rowOff>
        </xdr:from>
        <xdr:to>
          <xdr:col>14</xdr:col>
          <xdr:colOff>30480</xdr:colOff>
          <xdr:row>41</xdr:row>
          <xdr:rowOff>22860</xdr:rowOff>
        </xdr:to>
        <xdr:sp macro="" textlink="">
          <xdr:nvSpPr>
            <xdr:cNvPr id="4099" name="ScrollBar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36</xdr:row>
          <xdr:rowOff>0</xdr:rowOff>
        </xdr:from>
        <xdr:to>
          <xdr:col>15</xdr:col>
          <xdr:colOff>0</xdr:colOff>
          <xdr:row>37</xdr:row>
          <xdr:rowOff>0</xdr:rowOff>
        </xdr:to>
        <xdr:sp macro="" textlink="">
          <xdr:nvSpPr>
            <xdr:cNvPr id="4102" name="ScrollBar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38</xdr:row>
          <xdr:rowOff>0</xdr:rowOff>
        </xdr:from>
        <xdr:to>
          <xdr:col>15</xdr:col>
          <xdr:colOff>0</xdr:colOff>
          <xdr:row>39</xdr:row>
          <xdr:rowOff>0</xdr:rowOff>
        </xdr:to>
        <xdr:sp macro="" textlink="">
          <xdr:nvSpPr>
            <xdr:cNvPr id="4103" name="ScrollBar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40</xdr:row>
          <xdr:rowOff>0</xdr:rowOff>
        </xdr:from>
        <xdr:to>
          <xdr:col>15</xdr:col>
          <xdr:colOff>7620</xdr:colOff>
          <xdr:row>41</xdr:row>
          <xdr:rowOff>0</xdr:rowOff>
        </xdr:to>
        <xdr:sp macro="" textlink="">
          <xdr:nvSpPr>
            <xdr:cNvPr id="4104" name="ScrollBar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7620</xdr:rowOff>
        </xdr:from>
        <xdr:to>
          <xdr:col>7</xdr:col>
          <xdr:colOff>571500</xdr:colOff>
          <xdr:row>34</xdr:row>
          <xdr:rowOff>22860</xdr:rowOff>
        </xdr:to>
        <xdr:sp macro="" textlink="">
          <xdr:nvSpPr>
            <xdr:cNvPr id="4112" name="ScrollBar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7620</xdr:rowOff>
        </xdr:from>
        <xdr:to>
          <xdr:col>7</xdr:col>
          <xdr:colOff>579120</xdr:colOff>
          <xdr:row>37</xdr:row>
          <xdr:rowOff>68580</xdr:rowOff>
        </xdr:to>
        <xdr:sp macro="" textlink="">
          <xdr:nvSpPr>
            <xdr:cNvPr id="4113" name="ScrollBar4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609600</xdr:colOff>
      <xdr:row>33</xdr:row>
      <xdr:rowOff>171450</xdr:rowOff>
    </xdr:from>
    <xdr:to>
      <xdr:col>21</xdr:col>
      <xdr:colOff>228600</xdr:colOff>
      <xdr:row>35</xdr:row>
      <xdr:rowOff>133350</xdr:rowOff>
    </xdr:to>
    <xdr:sp macro="" textlink="">
      <xdr:nvSpPr>
        <xdr:cNvPr id="4" name="Rounded Rectangular Callou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8726150" y="6534150"/>
          <a:ext cx="2019300" cy="895350"/>
        </a:xfrm>
        <a:prstGeom prst="wedgeRoundRectCallout">
          <a:avLst>
            <a:gd name="adj1" fmla="val -46894"/>
            <a:gd name="adj2" fmla="val 16822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chemeClr val="tx1"/>
              </a:solidFill>
            </a:rPr>
            <a:t>Select the lowest cost option</a:t>
          </a:r>
        </a:p>
      </xdr:txBody>
    </xdr:sp>
    <xdr:clientData/>
  </xdr:twoCellAnchor>
  <xdr:twoCellAnchor>
    <xdr:from>
      <xdr:col>18</xdr:col>
      <xdr:colOff>190500</xdr:colOff>
      <xdr:row>35</xdr:row>
      <xdr:rowOff>19050</xdr:rowOff>
    </xdr:from>
    <xdr:to>
      <xdr:col>18</xdr:col>
      <xdr:colOff>609600</xdr:colOff>
      <xdr:row>40</xdr:row>
      <xdr:rowOff>19050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8307050" y="7315200"/>
          <a:ext cx="419100" cy="2171700"/>
        </a:xfrm>
        <a:prstGeom prst="rightBrac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470808</xdr:colOff>
      <xdr:row>1</xdr:row>
      <xdr:rowOff>97972</xdr:rowOff>
    </xdr:from>
    <xdr:to>
      <xdr:col>21</xdr:col>
      <xdr:colOff>76199</xdr:colOff>
      <xdr:row>7</xdr:row>
      <xdr:rowOff>152400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043058" y="288472"/>
          <a:ext cx="10006691" cy="119742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Load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Distance Method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4</xdr:col>
      <xdr:colOff>323850</xdr:colOff>
      <xdr:row>1</xdr:row>
      <xdr:rowOff>152400</xdr:rowOff>
    </xdr:from>
    <xdr:to>
      <xdr:col>5</xdr:col>
      <xdr:colOff>1181100</xdr:colOff>
      <xdr:row>8</xdr:row>
      <xdr:rowOff>95250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543050" y="342900"/>
          <a:ext cx="1466850" cy="127635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14</xdr:row>
          <xdr:rowOff>0</xdr:rowOff>
        </xdr:from>
        <xdr:to>
          <xdr:col>10</xdr:col>
          <xdr:colOff>38100</xdr:colOff>
          <xdr:row>14</xdr:row>
          <xdr:rowOff>441960</xdr:rowOff>
        </xdr:to>
        <xdr:sp macro="" textlink="">
          <xdr:nvSpPr>
            <xdr:cNvPr id="12289" name="ScrollBar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17</xdr:row>
          <xdr:rowOff>0</xdr:rowOff>
        </xdr:from>
        <xdr:to>
          <xdr:col>10</xdr:col>
          <xdr:colOff>38100</xdr:colOff>
          <xdr:row>17</xdr:row>
          <xdr:rowOff>457200</xdr:rowOff>
        </xdr:to>
        <xdr:sp macro="" textlink="">
          <xdr:nvSpPr>
            <xdr:cNvPr id="12290" name="ScrollBar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20</xdr:row>
          <xdr:rowOff>0</xdr:rowOff>
        </xdr:from>
        <xdr:to>
          <xdr:col>10</xdr:col>
          <xdr:colOff>7620</xdr:colOff>
          <xdr:row>20</xdr:row>
          <xdr:rowOff>403860</xdr:rowOff>
        </xdr:to>
        <xdr:sp macro="" textlink="">
          <xdr:nvSpPr>
            <xdr:cNvPr id="12291" name="ScrollBar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23</xdr:row>
          <xdr:rowOff>0</xdr:rowOff>
        </xdr:from>
        <xdr:to>
          <xdr:col>10</xdr:col>
          <xdr:colOff>7620</xdr:colOff>
          <xdr:row>23</xdr:row>
          <xdr:rowOff>480060</xdr:rowOff>
        </xdr:to>
        <xdr:sp macro="" textlink="">
          <xdr:nvSpPr>
            <xdr:cNvPr id="12292" name="ScrollBar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2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15</xdr:row>
          <xdr:rowOff>0</xdr:rowOff>
        </xdr:from>
        <xdr:to>
          <xdr:col>13</xdr:col>
          <xdr:colOff>45720</xdr:colOff>
          <xdr:row>15</xdr:row>
          <xdr:rowOff>441960</xdr:rowOff>
        </xdr:to>
        <xdr:sp macro="" textlink="">
          <xdr:nvSpPr>
            <xdr:cNvPr id="12293" name="ScrollBar6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2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18</xdr:row>
          <xdr:rowOff>0</xdr:rowOff>
        </xdr:from>
        <xdr:to>
          <xdr:col>13</xdr:col>
          <xdr:colOff>45720</xdr:colOff>
          <xdr:row>19</xdr:row>
          <xdr:rowOff>0</xdr:rowOff>
        </xdr:to>
        <xdr:sp macro="" textlink="">
          <xdr:nvSpPr>
            <xdr:cNvPr id="12294" name="ScrollBar7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2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21</xdr:row>
          <xdr:rowOff>0</xdr:rowOff>
        </xdr:from>
        <xdr:to>
          <xdr:col>13</xdr:col>
          <xdr:colOff>45720</xdr:colOff>
          <xdr:row>21</xdr:row>
          <xdr:rowOff>480060</xdr:rowOff>
        </xdr:to>
        <xdr:sp macro="" textlink="">
          <xdr:nvSpPr>
            <xdr:cNvPr id="12295" name="ScrollBar8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2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15</xdr:row>
          <xdr:rowOff>38100</xdr:rowOff>
        </xdr:from>
        <xdr:to>
          <xdr:col>10</xdr:col>
          <xdr:colOff>7620</xdr:colOff>
          <xdr:row>16</xdr:row>
          <xdr:rowOff>0</xdr:rowOff>
        </xdr:to>
        <xdr:sp macro="" textlink="">
          <xdr:nvSpPr>
            <xdr:cNvPr id="12297" name="ScrollBar16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2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18</xdr:row>
          <xdr:rowOff>0</xdr:rowOff>
        </xdr:from>
        <xdr:to>
          <xdr:col>10</xdr:col>
          <xdr:colOff>7620</xdr:colOff>
          <xdr:row>18</xdr:row>
          <xdr:rowOff>419100</xdr:rowOff>
        </xdr:to>
        <xdr:sp macro="" textlink="">
          <xdr:nvSpPr>
            <xdr:cNvPr id="12298" name="ScrollBar17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2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21</xdr:row>
          <xdr:rowOff>0</xdr:rowOff>
        </xdr:from>
        <xdr:to>
          <xdr:col>10</xdr:col>
          <xdr:colOff>7620</xdr:colOff>
          <xdr:row>21</xdr:row>
          <xdr:rowOff>457200</xdr:rowOff>
        </xdr:to>
        <xdr:sp macro="" textlink="">
          <xdr:nvSpPr>
            <xdr:cNvPr id="12299" name="ScrollBar18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2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24</xdr:row>
          <xdr:rowOff>22860</xdr:rowOff>
        </xdr:from>
        <xdr:to>
          <xdr:col>10</xdr:col>
          <xdr:colOff>7620</xdr:colOff>
          <xdr:row>24</xdr:row>
          <xdr:rowOff>457200</xdr:rowOff>
        </xdr:to>
        <xdr:sp macro="" textlink="">
          <xdr:nvSpPr>
            <xdr:cNvPr id="12300" name="ScrollBar19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2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26</xdr:row>
          <xdr:rowOff>22860</xdr:rowOff>
        </xdr:from>
        <xdr:to>
          <xdr:col>10</xdr:col>
          <xdr:colOff>60960</xdr:colOff>
          <xdr:row>26</xdr:row>
          <xdr:rowOff>518160</xdr:rowOff>
        </xdr:to>
        <xdr:sp macro="" textlink="">
          <xdr:nvSpPr>
            <xdr:cNvPr id="12301" name="ScrollBar5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2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0</xdr:rowOff>
        </xdr:from>
        <xdr:to>
          <xdr:col>10</xdr:col>
          <xdr:colOff>45720</xdr:colOff>
          <xdr:row>27</xdr:row>
          <xdr:rowOff>495300</xdr:rowOff>
        </xdr:to>
        <xdr:sp macro="" textlink="">
          <xdr:nvSpPr>
            <xdr:cNvPr id="12302" name="ScrollBar10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2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22860</xdr:rowOff>
        </xdr:from>
        <xdr:to>
          <xdr:col>10</xdr:col>
          <xdr:colOff>38100</xdr:colOff>
          <xdr:row>29</xdr:row>
          <xdr:rowOff>518160</xdr:rowOff>
        </xdr:to>
        <xdr:sp macro="" textlink="">
          <xdr:nvSpPr>
            <xdr:cNvPr id="12303" name="ScrollBar11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2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30</xdr:row>
          <xdr:rowOff>22860</xdr:rowOff>
        </xdr:from>
        <xdr:to>
          <xdr:col>10</xdr:col>
          <xdr:colOff>68580</xdr:colOff>
          <xdr:row>31</xdr:row>
          <xdr:rowOff>76200</xdr:rowOff>
        </xdr:to>
        <xdr:sp macro="" textlink="">
          <xdr:nvSpPr>
            <xdr:cNvPr id="12304" name="ScrollBar12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2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292100</xdr:colOff>
      <xdr:row>18</xdr:row>
      <xdr:rowOff>323850</xdr:rowOff>
    </xdr:from>
    <xdr:to>
      <xdr:col>18</xdr:col>
      <xdr:colOff>292100</xdr:colOff>
      <xdr:row>33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14827250" y="6038850"/>
          <a:ext cx="0" cy="60198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342900</xdr:colOff>
      <xdr:row>18</xdr:row>
      <xdr:rowOff>133350</xdr:rowOff>
    </xdr:from>
    <xdr:to>
      <xdr:col>23</xdr:col>
      <xdr:colOff>342900</xdr:colOff>
      <xdr:row>32</xdr:row>
      <xdr:rowOff>152400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18154650" y="5848350"/>
          <a:ext cx="0" cy="61722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571500</xdr:colOff>
      <xdr:row>21</xdr:row>
      <xdr:rowOff>152400</xdr:rowOff>
    </xdr:from>
    <xdr:to>
      <xdr:col>28</xdr:col>
      <xdr:colOff>19050</xdr:colOff>
      <xdr:row>21</xdr:row>
      <xdr:rowOff>152400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11391900" y="7086600"/>
          <a:ext cx="979170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590550</xdr:colOff>
      <xdr:row>24</xdr:row>
      <xdr:rowOff>266700</xdr:rowOff>
    </xdr:from>
    <xdr:to>
      <xdr:col>28</xdr:col>
      <xdr:colOff>19050</xdr:colOff>
      <xdr:row>24</xdr:row>
      <xdr:rowOff>266700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11410950" y="8572500"/>
          <a:ext cx="97726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590550</xdr:colOff>
      <xdr:row>27</xdr:row>
      <xdr:rowOff>228600</xdr:rowOff>
    </xdr:from>
    <xdr:to>
      <xdr:col>28</xdr:col>
      <xdr:colOff>19050</xdr:colOff>
      <xdr:row>27</xdr:row>
      <xdr:rowOff>228600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11410950" y="9963150"/>
          <a:ext cx="97726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660400</xdr:colOff>
      <xdr:row>30</xdr:row>
      <xdr:rowOff>438150</xdr:rowOff>
    </xdr:from>
    <xdr:to>
      <xdr:col>28</xdr:col>
      <xdr:colOff>19050</xdr:colOff>
      <xdr:row>31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V="1">
          <a:off x="11480800" y="11658600"/>
          <a:ext cx="9702800" cy="190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37</xdr:row>
      <xdr:rowOff>88900</xdr:rowOff>
    </xdr:from>
    <xdr:to>
      <xdr:col>26</xdr:col>
      <xdr:colOff>565150</xdr:colOff>
      <xdr:row>45</xdr:row>
      <xdr:rowOff>76200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2039600" y="13252450"/>
          <a:ext cx="8470900" cy="151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Select the </a:t>
          </a:r>
          <a:r>
            <a:rPr lang="en-US" sz="2400" baseline="0"/>
            <a:t> site that  </a:t>
          </a:r>
          <a:r>
            <a:rPr lang="en-US" sz="2400"/>
            <a:t>has the lowest load-distance value.</a:t>
          </a:r>
          <a:r>
            <a:rPr lang="en-US" sz="2400" baseline="0"/>
            <a:t> I</a:t>
          </a:r>
          <a:r>
            <a:rPr lang="en-US" sz="2400"/>
            <a:t>t would be assumed that this location would also</a:t>
          </a:r>
          <a:r>
            <a:rPr lang="en-US" sz="2400" baseline="0"/>
            <a:t> minimize the transportation costs.</a:t>
          </a:r>
          <a:endParaRPr lang="en-US" sz="2400"/>
        </a:p>
      </xdr:txBody>
    </xdr:sp>
    <xdr:clientData/>
  </xdr:twoCellAnchor>
  <xdr:twoCellAnchor>
    <xdr:from>
      <xdr:col>3</xdr:col>
      <xdr:colOff>419100</xdr:colOff>
      <xdr:row>22</xdr:row>
      <xdr:rowOff>209550</xdr:rowOff>
    </xdr:from>
    <xdr:to>
      <xdr:col>13</xdr:col>
      <xdr:colOff>533400</xdr:colOff>
      <xdr:row>22</xdr:row>
      <xdr:rowOff>209550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2247900" y="7639050"/>
          <a:ext cx="10325100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933450</xdr:colOff>
      <xdr:row>34</xdr:row>
      <xdr:rowOff>266700</xdr:rowOff>
    </xdr:from>
    <xdr:to>
      <xdr:col>27</xdr:col>
      <xdr:colOff>285750</xdr:colOff>
      <xdr:row>38</xdr:row>
      <xdr:rowOff>0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rot="5400000">
          <a:off x="15963900" y="8477250"/>
          <a:ext cx="666750" cy="908685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95250</xdr:colOff>
      <xdr:row>12</xdr:row>
      <xdr:rowOff>1123950</xdr:rowOff>
    </xdr:from>
    <xdr:to>
      <xdr:col>27</xdr:col>
      <xdr:colOff>69850</xdr:colOff>
      <xdr:row>17</xdr:row>
      <xdr:rowOff>228600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2001500" y="3409950"/>
          <a:ext cx="8623300" cy="200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400"/>
            <a:t>Assume</a:t>
          </a:r>
          <a:r>
            <a:rPr lang="en-US" sz="2400" baseline="0"/>
            <a:t> that the store locations are fixed and cannot be chnaged. There are three warevhouse sites under consideration. The objective is to select the warehouse site that will minimize the "load- distance" value for this firm.</a:t>
          </a:r>
          <a:endParaRPr lang="en-US" sz="2400"/>
        </a:p>
      </xdr:txBody>
    </xdr:sp>
    <xdr:clientData/>
  </xdr:twoCellAnchor>
  <xdr:twoCellAnchor>
    <xdr:from>
      <xdr:col>13</xdr:col>
      <xdr:colOff>571500</xdr:colOff>
      <xdr:row>12</xdr:row>
      <xdr:rowOff>1257300</xdr:rowOff>
    </xdr:from>
    <xdr:to>
      <xdr:col>13</xdr:col>
      <xdr:colOff>571500</xdr:colOff>
      <xdr:row>45</xdr:row>
      <xdr:rowOff>19050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11391900" y="3543300"/>
          <a:ext cx="0" cy="111633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12</xdr:row>
      <xdr:rowOff>1143000</xdr:rowOff>
    </xdr:from>
    <xdr:to>
      <xdr:col>28</xdr:col>
      <xdr:colOff>19050</xdr:colOff>
      <xdr:row>44</xdr:row>
      <xdr:rowOff>95250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21183600" y="3429000"/>
          <a:ext cx="0" cy="111633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1794784</xdr:colOff>
      <xdr:row>2</xdr:row>
      <xdr:rowOff>31298</xdr:rowOff>
    </xdr:from>
    <xdr:to>
      <xdr:col>15</xdr:col>
      <xdr:colOff>555625</xdr:colOff>
      <xdr:row>7</xdr:row>
      <xdr:rowOff>111125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811034" y="412298"/>
          <a:ext cx="8698591" cy="103232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Center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of Gravity Method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396876</xdr:colOff>
      <xdr:row>18</xdr:row>
      <xdr:rowOff>131534</xdr:rowOff>
    </xdr:from>
    <xdr:to>
      <xdr:col>25</xdr:col>
      <xdr:colOff>174626</xdr:colOff>
      <xdr:row>30</xdr:row>
      <xdr:rowOff>269875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206375</xdr:colOff>
      <xdr:row>1</xdr:row>
      <xdr:rowOff>63501</xdr:rowOff>
    </xdr:from>
    <xdr:to>
      <xdr:col>4</xdr:col>
      <xdr:colOff>444500</xdr:colOff>
      <xdr:row>7</xdr:row>
      <xdr:rowOff>111125</xdr:rowOff>
    </xdr:to>
    <xdr:sp macro="" textlink="">
      <xdr:nvSpPr>
        <xdr:cNvPr id="4" name="Left Arrow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016125" y="254001"/>
          <a:ext cx="1444625" cy="119062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20</xdr:row>
          <xdr:rowOff>0</xdr:rowOff>
        </xdr:from>
        <xdr:to>
          <xdr:col>9</xdr:col>
          <xdr:colOff>38100</xdr:colOff>
          <xdr:row>20</xdr:row>
          <xdr:rowOff>381000</xdr:rowOff>
        </xdr:to>
        <xdr:sp macro="" textlink="">
          <xdr:nvSpPr>
            <xdr:cNvPr id="10241" name="ScrollBar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22</xdr:row>
          <xdr:rowOff>312420</xdr:rowOff>
        </xdr:from>
        <xdr:to>
          <xdr:col>9</xdr:col>
          <xdr:colOff>7620</xdr:colOff>
          <xdr:row>23</xdr:row>
          <xdr:rowOff>403860</xdr:rowOff>
        </xdr:to>
        <xdr:sp macro="" textlink="">
          <xdr:nvSpPr>
            <xdr:cNvPr id="10242" name="ScrollBar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26</xdr:row>
          <xdr:rowOff>0</xdr:rowOff>
        </xdr:from>
        <xdr:to>
          <xdr:col>9</xdr:col>
          <xdr:colOff>0</xdr:colOff>
          <xdr:row>26</xdr:row>
          <xdr:rowOff>304800</xdr:rowOff>
        </xdr:to>
        <xdr:sp macro="" textlink="">
          <xdr:nvSpPr>
            <xdr:cNvPr id="10243" name="ScrollBar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3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29</xdr:row>
          <xdr:rowOff>0</xdr:rowOff>
        </xdr:from>
        <xdr:to>
          <xdr:col>9</xdr:col>
          <xdr:colOff>0</xdr:colOff>
          <xdr:row>29</xdr:row>
          <xdr:rowOff>342900</xdr:rowOff>
        </xdr:to>
        <xdr:sp macro="" textlink="">
          <xdr:nvSpPr>
            <xdr:cNvPr id="10244" name="ScrollBar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3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21</xdr:row>
          <xdr:rowOff>0</xdr:rowOff>
        </xdr:from>
        <xdr:to>
          <xdr:col>13</xdr:col>
          <xdr:colOff>45720</xdr:colOff>
          <xdr:row>22</xdr:row>
          <xdr:rowOff>30480</xdr:rowOff>
        </xdr:to>
        <xdr:sp macro="" textlink="">
          <xdr:nvSpPr>
            <xdr:cNvPr id="10245" name="ScrollBar6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3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24</xdr:row>
          <xdr:rowOff>0</xdr:rowOff>
        </xdr:from>
        <xdr:to>
          <xdr:col>13</xdr:col>
          <xdr:colOff>45720</xdr:colOff>
          <xdr:row>25</xdr:row>
          <xdr:rowOff>22860</xdr:rowOff>
        </xdr:to>
        <xdr:sp macro="" textlink="">
          <xdr:nvSpPr>
            <xdr:cNvPr id="10246" name="ScrollBar7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3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27</xdr:row>
          <xdr:rowOff>0</xdr:rowOff>
        </xdr:from>
        <xdr:to>
          <xdr:col>13</xdr:col>
          <xdr:colOff>45720</xdr:colOff>
          <xdr:row>28</xdr:row>
          <xdr:rowOff>30480</xdr:rowOff>
        </xdr:to>
        <xdr:sp macro="" textlink="">
          <xdr:nvSpPr>
            <xdr:cNvPr id="10247" name="ScrollBar8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3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30</xdr:row>
          <xdr:rowOff>0</xdr:rowOff>
        </xdr:from>
        <xdr:to>
          <xdr:col>13</xdr:col>
          <xdr:colOff>0</xdr:colOff>
          <xdr:row>31</xdr:row>
          <xdr:rowOff>22860</xdr:rowOff>
        </xdr:to>
        <xdr:sp macro="" textlink="">
          <xdr:nvSpPr>
            <xdr:cNvPr id="10248" name="ScrollBar9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3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21</xdr:row>
          <xdr:rowOff>68580</xdr:rowOff>
        </xdr:from>
        <xdr:to>
          <xdr:col>9</xdr:col>
          <xdr:colOff>7620</xdr:colOff>
          <xdr:row>22</xdr:row>
          <xdr:rowOff>0</xdr:rowOff>
        </xdr:to>
        <xdr:sp macro="" textlink="">
          <xdr:nvSpPr>
            <xdr:cNvPr id="10249" name="ScrollBar16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3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24</xdr:row>
          <xdr:rowOff>45720</xdr:rowOff>
        </xdr:from>
        <xdr:to>
          <xdr:col>9</xdr:col>
          <xdr:colOff>7620</xdr:colOff>
          <xdr:row>24</xdr:row>
          <xdr:rowOff>495300</xdr:rowOff>
        </xdr:to>
        <xdr:sp macro="" textlink="">
          <xdr:nvSpPr>
            <xdr:cNvPr id="10250" name="ScrollBar17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3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27</xdr:row>
          <xdr:rowOff>144780</xdr:rowOff>
        </xdr:from>
        <xdr:to>
          <xdr:col>9</xdr:col>
          <xdr:colOff>7620</xdr:colOff>
          <xdr:row>28</xdr:row>
          <xdr:rowOff>22860</xdr:rowOff>
        </xdr:to>
        <xdr:sp macro="" textlink="">
          <xdr:nvSpPr>
            <xdr:cNvPr id="10251" name="ScrollBar18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3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30</xdr:row>
          <xdr:rowOff>38100</xdr:rowOff>
        </xdr:from>
        <xdr:to>
          <xdr:col>8</xdr:col>
          <xdr:colOff>876300</xdr:colOff>
          <xdr:row>31</xdr:row>
          <xdr:rowOff>0</xdr:rowOff>
        </xdr:to>
        <xdr:sp macro="" textlink="">
          <xdr:nvSpPr>
            <xdr:cNvPr id="10252" name="ScrollBar19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3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881743</xdr:colOff>
      <xdr:row>5</xdr:row>
      <xdr:rowOff>5443</xdr:rowOff>
    </xdr:from>
    <xdr:to>
      <xdr:col>21</xdr:col>
      <xdr:colOff>133350</xdr:colOff>
      <xdr:row>10</xdr:row>
      <xdr:rowOff>141514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254093" y="957943"/>
          <a:ext cx="8738507" cy="108857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Factor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Rating Method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4</xdr:col>
      <xdr:colOff>430893</xdr:colOff>
      <xdr:row>2</xdr:row>
      <xdr:rowOff>61684</xdr:rowOff>
    </xdr:from>
    <xdr:to>
      <xdr:col>7</xdr:col>
      <xdr:colOff>228600</xdr:colOff>
      <xdr:row>10</xdr:row>
      <xdr:rowOff>38100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9293" y="442684"/>
          <a:ext cx="1683657" cy="150041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27</xdr:row>
          <xdr:rowOff>0</xdr:rowOff>
        </xdr:from>
        <xdr:to>
          <xdr:col>15</xdr:col>
          <xdr:colOff>7620</xdr:colOff>
          <xdr:row>28</xdr:row>
          <xdr:rowOff>0</xdr:rowOff>
        </xdr:to>
        <xdr:sp macro="" textlink="">
          <xdr:nvSpPr>
            <xdr:cNvPr id="3075" name="ScrollBar1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29</xdr:row>
          <xdr:rowOff>0</xdr:rowOff>
        </xdr:from>
        <xdr:to>
          <xdr:col>15</xdr:col>
          <xdr:colOff>7620</xdr:colOff>
          <xdr:row>30</xdr:row>
          <xdr:rowOff>38100</xdr:rowOff>
        </xdr:to>
        <xdr:sp macro="" textlink="">
          <xdr:nvSpPr>
            <xdr:cNvPr id="3076" name="ScrollBar2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4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31</xdr:row>
          <xdr:rowOff>0</xdr:rowOff>
        </xdr:from>
        <xdr:to>
          <xdr:col>15</xdr:col>
          <xdr:colOff>7620</xdr:colOff>
          <xdr:row>32</xdr:row>
          <xdr:rowOff>22860</xdr:rowOff>
        </xdr:to>
        <xdr:sp macro="" textlink="">
          <xdr:nvSpPr>
            <xdr:cNvPr id="3077" name="ScrollBar3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33</xdr:row>
          <xdr:rowOff>0</xdr:rowOff>
        </xdr:from>
        <xdr:to>
          <xdr:col>15</xdr:col>
          <xdr:colOff>7620</xdr:colOff>
          <xdr:row>34</xdr:row>
          <xdr:rowOff>38100</xdr:rowOff>
        </xdr:to>
        <xdr:sp macro="" textlink="">
          <xdr:nvSpPr>
            <xdr:cNvPr id="3078" name="ScrollBar4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35</xdr:row>
          <xdr:rowOff>0</xdr:rowOff>
        </xdr:from>
        <xdr:to>
          <xdr:col>15</xdr:col>
          <xdr:colOff>7620</xdr:colOff>
          <xdr:row>36</xdr:row>
          <xdr:rowOff>22860</xdr:rowOff>
        </xdr:to>
        <xdr:sp macro="" textlink="">
          <xdr:nvSpPr>
            <xdr:cNvPr id="3079" name="ScrollBar5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28</xdr:row>
          <xdr:rowOff>0</xdr:rowOff>
        </xdr:from>
        <xdr:to>
          <xdr:col>17</xdr:col>
          <xdr:colOff>1051560</xdr:colOff>
          <xdr:row>29</xdr:row>
          <xdr:rowOff>38100</xdr:rowOff>
        </xdr:to>
        <xdr:sp macro="" textlink="">
          <xdr:nvSpPr>
            <xdr:cNvPr id="3081" name="ScrollBar6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4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30</xdr:row>
          <xdr:rowOff>0</xdr:rowOff>
        </xdr:from>
        <xdr:to>
          <xdr:col>18</xdr:col>
          <xdr:colOff>22860</xdr:colOff>
          <xdr:row>30</xdr:row>
          <xdr:rowOff>381000</xdr:rowOff>
        </xdr:to>
        <xdr:sp macro="" textlink="">
          <xdr:nvSpPr>
            <xdr:cNvPr id="3082" name="ScrollBar7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4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32</xdr:row>
          <xdr:rowOff>0</xdr:rowOff>
        </xdr:from>
        <xdr:to>
          <xdr:col>18</xdr:col>
          <xdr:colOff>0</xdr:colOff>
          <xdr:row>33</xdr:row>
          <xdr:rowOff>0</xdr:rowOff>
        </xdr:to>
        <xdr:sp macro="" textlink="">
          <xdr:nvSpPr>
            <xdr:cNvPr id="3083" name="ScrollBar8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4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34</xdr:row>
          <xdr:rowOff>0</xdr:rowOff>
        </xdr:from>
        <xdr:to>
          <xdr:col>17</xdr:col>
          <xdr:colOff>1051560</xdr:colOff>
          <xdr:row>35</xdr:row>
          <xdr:rowOff>22860</xdr:rowOff>
        </xdr:to>
        <xdr:sp macro="" textlink="">
          <xdr:nvSpPr>
            <xdr:cNvPr id="3084" name="ScrollBar9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4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36</xdr:row>
          <xdr:rowOff>0</xdr:rowOff>
        </xdr:from>
        <xdr:to>
          <xdr:col>18</xdr:col>
          <xdr:colOff>0</xdr:colOff>
          <xdr:row>37</xdr:row>
          <xdr:rowOff>22860</xdr:rowOff>
        </xdr:to>
        <xdr:sp macro="" textlink="">
          <xdr:nvSpPr>
            <xdr:cNvPr id="3085" name="ScrollBar10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4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28</xdr:row>
          <xdr:rowOff>0</xdr:rowOff>
        </xdr:from>
        <xdr:to>
          <xdr:col>19</xdr:col>
          <xdr:colOff>7620</xdr:colOff>
          <xdr:row>29</xdr:row>
          <xdr:rowOff>0</xdr:rowOff>
        </xdr:to>
        <xdr:sp macro="" textlink="">
          <xdr:nvSpPr>
            <xdr:cNvPr id="3086" name="ScrollBar11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4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30</xdr:row>
          <xdr:rowOff>0</xdr:rowOff>
        </xdr:from>
        <xdr:to>
          <xdr:col>19</xdr:col>
          <xdr:colOff>7620</xdr:colOff>
          <xdr:row>30</xdr:row>
          <xdr:rowOff>381000</xdr:rowOff>
        </xdr:to>
        <xdr:sp macro="" textlink="">
          <xdr:nvSpPr>
            <xdr:cNvPr id="3087" name="ScrollBar12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4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32</xdr:row>
          <xdr:rowOff>0</xdr:rowOff>
        </xdr:from>
        <xdr:to>
          <xdr:col>18</xdr:col>
          <xdr:colOff>1059180</xdr:colOff>
          <xdr:row>33</xdr:row>
          <xdr:rowOff>0</xdr:rowOff>
        </xdr:to>
        <xdr:sp macro="" textlink="">
          <xdr:nvSpPr>
            <xdr:cNvPr id="3088" name="ScrollBar13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4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34</xdr:row>
          <xdr:rowOff>0</xdr:rowOff>
        </xdr:from>
        <xdr:to>
          <xdr:col>19</xdr:col>
          <xdr:colOff>0</xdr:colOff>
          <xdr:row>35</xdr:row>
          <xdr:rowOff>22860</xdr:rowOff>
        </xdr:to>
        <xdr:sp macro="" textlink="">
          <xdr:nvSpPr>
            <xdr:cNvPr id="3089" name="ScrollBar14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4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36</xdr:row>
          <xdr:rowOff>0</xdr:rowOff>
        </xdr:from>
        <xdr:to>
          <xdr:col>18</xdr:col>
          <xdr:colOff>1059180</xdr:colOff>
          <xdr:row>37</xdr:row>
          <xdr:rowOff>0</xdr:rowOff>
        </xdr:to>
        <xdr:sp macro="" textlink="">
          <xdr:nvSpPr>
            <xdr:cNvPr id="3090" name="ScrollBar15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4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38098</xdr:colOff>
      <xdr:row>38</xdr:row>
      <xdr:rowOff>104775</xdr:rowOff>
    </xdr:from>
    <xdr:to>
      <xdr:col>22</xdr:col>
      <xdr:colOff>57149</xdr:colOff>
      <xdr:row>41</xdr:row>
      <xdr:rowOff>76201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rot="5400000">
          <a:off x="16549686" y="8739187"/>
          <a:ext cx="542926" cy="2552701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266700</xdr:colOff>
      <xdr:row>41</xdr:row>
      <xdr:rowOff>133350</xdr:rowOff>
    </xdr:from>
    <xdr:to>
      <xdr:col>22</xdr:col>
      <xdr:colOff>152400</xdr:colOff>
      <xdr:row>47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5773400" y="10344150"/>
          <a:ext cx="241935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Select the options with the highest score</a:t>
          </a:r>
        </a:p>
      </xdr:txBody>
    </xdr:sp>
    <xdr:clientData/>
  </xdr:twoCellAnchor>
  <xdr:twoCellAnchor>
    <xdr:from>
      <xdr:col>10</xdr:col>
      <xdr:colOff>533400</xdr:colOff>
      <xdr:row>27</xdr:row>
      <xdr:rowOff>-1</xdr:rowOff>
    </xdr:from>
    <xdr:to>
      <xdr:col>11</xdr:col>
      <xdr:colOff>495300</xdr:colOff>
      <xdr:row>36</xdr:row>
      <xdr:rowOff>38099</xdr:rowOff>
    </xdr:to>
    <xdr:sp macro="" textlink="">
      <xdr:nvSpPr>
        <xdr:cNvPr id="22" name="Right Brac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 rot="10800000">
          <a:off x="6686550" y="3809999"/>
          <a:ext cx="571500" cy="352425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590550</xdr:colOff>
      <xdr:row>29</xdr:row>
      <xdr:rowOff>342900</xdr:rowOff>
    </xdr:from>
    <xdr:to>
      <xdr:col>10</xdr:col>
      <xdr:colOff>381000</xdr:colOff>
      <xdr:row>32</xdr:row>
      <xdr:rowOff>133350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638550" y="4914900"/>
          <a:ext cx="28956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List</a:t>
          </a:r>
          <a:r>
            <a:rPr lang="en-US" sz="2000" baseline="0"/>
            <a:t> the key decision criteria</a:t>
          </a:r>
          <a:endParaRPr lang="en-US" sz="2000"/>
        </a:p>
      </xdr:txBody>
    </xdr:sp>
    <xdr:clientData/>
  </xdr:twoCellAnchor>
  <xdr:twoCellAnchor>
    <xdr:from>
      <xdr:col>14</xdr:col>
      <xdr:colOff>57148</xdr:colOff>
      <xdr:row>38</xdr:row>
      <xdr:rowOff>95252</xdr:rowOff>
    </xdr:from>
    <xdr:to>
      <xdr:col>16</xdr:col>
      <xdr:colOff>228599</xdr:colOff>
      <xdr:row>41</xdr:row>
      <xdr:rowOff>1</xdr:rowOff>
    </xdr:to>
    <xdr:sp macro="" textlink="">
      <xdr:nvSpPr>
        <xdr:cNvPr id="24" name="Right Brac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 rot="5400000">
          <a:off x="11363324" y="8810626"/>
          <a:ext cx="476249" cy="2324101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19050</xdr:colOff>
      <xdr:row>41</xdr:row>
      <xdr:rowOff>133350</xdr:rowOff>
    </xdr:from>
    <xdr:to>
      <xdr:col>17</xdr:col>
      <xdr:colOff>57150</xdr:colOff>
      <xdr:row>47</xdr:row>
      <xdr:rowOff>38100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0401300" y="10344150"/>
          <a:ext cx="253365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Apply</a:t>
          </a:r>
          <a:r>
            <a:rPr lang="en-US" sz="2000" baseline="0"/>
            <a:t> weights to the success factors</a:t>
          </a:r>
          <a:endParaRPr lang="en-US" sz="2000"/>
        </a:p>
      </xdr:txBody>
    </xdr:sp>
    <xdr:clientData/>
  </xdr:twoCellAnchor>
  <xdr:twoCellAnchor>
    <xdr:from>
      <xdr:col>17</xdr:col>
      <xdr:colOff>190500</xdr:colOff>
      <xdr:row>38</xdr:row>
      <xdr:rowOff>95253</xdr:rowOff>
    </xdr:from>
    <xdr:to>
      <xdr:col>19</xdr:col>
      <xdr:colOff>171450</xdr:colOff>
      <xdr:row>41</xdr:row>
      <xdr:rowOff>3</xdr:rowOff>
    </xdr:to>
    <xdr:sp macro="" textlink="">
      <xdr:nvSpPr>
        <xdr:cNvPr id="27" name="Right Brace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 rot="5400000">
          <a:off x="13896975" y="8905878"/>
          <a:ext cx="476250" cy="21336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152400</xdr:colOff>
      <xdr:row>41</xdr:row>
      <xdr:rowOff>133350</xdr:rowOff>
    </xdr:from>
    <xdr:to>
      <xdr:col>19</xdr:col>
      <xdr:colOff>285750</xdr:colOff>
      <xdr:row>47</xdr:row>
      <xdr:rowOff>38100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13030200" y="10344150"/>
          <a:ext cx="22860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Score</a:t>
          </a:r>
          <a:r>
            <a:rPr lang="en-US" sz="2000" baseline="0"/>
            <a:t> each option 's success criteria</a:t>
          </a:r>
          <a:endParaRPr lang="en-US" sz="2000"/>
        </a:p>
      </xdr:txBody>
    </xdr:sp>
    <xdr:clientData/>
  </xdr:twoCellAnchor>
  <xdr:twoCellAnchor>
    <xdr:from>
      <xdr:col>22</xdr:col>
      <xdr:colOff>76200</xdr:colOff>
      <xdr:row>27</xdr:row>
      <xdr:rowOff>66677</xdr:rowOff>
    </xdr:from>
    <xdr:to>
      <xdr:col>23</xdr:col>
      <xdr:colOff>171450</xdr:colOff>
      <xdr:row>36</xdr:row>
      <xdr:rowOff>38100</xdr:rowOff>
    </xdr:to>
    <xdr:sp macro="" textlink="">
      <xdr:nvSpPr>
        <xdr:cNvPr id="30" name="Right Brace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18116550" y="5400677"/>
          <a:ext cx="704850" cy="3457573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304800</xdr:colOff>
      <xdr:row>29</xdr:row>
      <xdr:rowOff>152400</xdr:rowOff>
    </xdr:from>
    <xdr:to>
      <xdr:col>27</xdr:col>
      <xdr:colOff>285750</xdr:colOff>
      <xdr:row>33</xdr:row>
      <xdr:rowOff>361950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18954750" y="6248400"/>
          <a:ext cx="2419350" cy="179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Multiply</a:t>
          </a:r>
          <a:r>
            <a:rPr lang="en-US" sz="2000" baseline="0"/>
            <a:t> weights by the  country scores in each of the key decision criteria</a:t>
          </a:r>
          <a:endParaRPr lang="en-US" sz="2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117022</xdr:colOff>
      <xdr:row>2</xdr:row>
      <xdr:rowOff>166007</xdr:rowOff>
    </xdr:from>
    <xdr:to>
      <xdr:col>27</xdr:col>
      <xdr:colOff>370114</xdr:colOff>
      <xdr:row>7</xdr:row>
      <xdr:rowOff>152400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041822" y="547007"/>
          <a:ext cx="9587592" cy="9388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Labor Productivity Method</a:t>
          </a:r>
        </a:p>
      </xdr:txBody>
    </xdr:sp>
    <xdr:clientData/>
  </xdr:twoCellAnchor>
  <xdr:twoCellAnchor>
    <xdr:from>
      <xdr:col>15</xdr:col>
      <xdr:colOff>503465</xdr:colOff>
      <xdr:row>29</xdr:row>
      <xdr:rowOff>136071</xdr:rowOff>
    </xdr:from>
    <xdr:to>
      <xdr:col>23</xdr:col>
      <xdr:colOff>476250</xdr:colOff>
      <xdr:row>29</xdr:row>
      <xdr:rowOff>163286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2340429" y="3565071"/>
          <a:ext cx="4925785" cy="2721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160563</xdr:colOff>
      <xdr:row>10</xdr:row>
      <xdr:rowOff>180158</xdr:rowOff>
    </xdr:from>
    <xdr:to>
      <xdr:col>14</xdr:col>
      <xdr:colOff>119743</xdr:colOff>
      <xdr:row>28</xdr:row>
      <xdr:rowOff>45720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410243" y="2024198"/>
          <a:ext cx="7457260" cy="33402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A</a:t>
          </a:r>
          <a:r>
            <a:rPr lang="en-US" sz="2400" baseline="0">
              <a:latin typeface="Lucida Bright" panose="02040602050505020304" pitchFamily="18" charset="0"/>
            </a:rPr>
            <a:t> </a:t>
          </a:r>
          <a:r>
            <a:rPr lang="en-US" sz="2400">
              <a:latin typeface="Lucida Bright" panose="02040602050505020304" pitchFamily="18" charset="0"/>
            </a:rPr>
            <a:t>firm pays $70 per day with 60 units produced per day in Arizona.</a:t>
          </a:r>
        </a:p>
        <a:p>
          <a:endParaRPr lang="en-US" sz="2400">
            <a:latin typeface="Lucida Bright" panose="02040602050505020304" pitchFamily="18" charset="0"/>
          </a:endParaRPr>
        </a:p>
        <a:p>
          <a:r>
            <a:rPr lang="en-US" sz="2400">
              <a:latin typeface="Lucida Bright" panose="02040602050505020304" pitchFamily="18" charset="0"/>
            </a:rPr>
            <a:t>In Mexico, the labor cost is $25 per day and the production level</a:t>
          </a:r>
          <a:r>
            <a:rPr lang="en-US" sz="2400" baseline="0">
              <a:latin typeface="Lucida Bright" panose="02040602050505020304" pitchFamily="18" charset="0"/>
            </a:rPr>
            <a:t> is 20 units per day.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Calculate the unit cost for each location.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125185</xdr:colOff>
      <xdr:row>1</xdr:row>
      <xdr:rowOff>117020</xdr:rowOff>
    </xdr:from>
    <xdr:to>
      <xdr:col>3</xdr:col>
      <xdr:colOff>342899</xdr:colOff>
      <xdr:row>8</xdr:row>
      <xdr:rowOff>19050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34785" y="307520"/>
          <a:ext cx="1436914" cy="123553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15</xdr:col>
      <xdr:colOff>503465</xdr:colOff>
      <xdr:row>46</xdr:row>
      <xdr:rowOff>136071</xdr:rowOff>
    </xdr:from>
    <xdr:to>
      <xdr:col>23</xdr:col>
      <xdr:colOff>476250</xdr:colOff>
      <xdr:row>46</xdr:row>
      <xdr:rowOff>163286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flipV="1">
          <a:off x="2340429" y="5089071"/>
          <a:ext cx="4925785" cy="2721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408215</xdr:colOff>
      <xdr:row>14</xdr:row>
      <xdr:rowOff>136072</xdr:rowOff>
    </xdr:from>
    <xdr:to>
      <xdr:col>18</xdr:col>
      <xdr:colOff>421821</xdr:colOff>
      <xdr:row>17</xdr:row>
      <xdr:rowOff>176893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2245179" y="2803072"/>
          <a:ext cx="1850571" cy="61232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Arizona</a:t>
          </a:r>
        </a:p>
      </xdr:txBody>
    </xdr:sp>
    <xdr:clientData/>
  </xdr:twoCellAnchor>
  <xdr:twoCellAnchor>
    <xdr:from>
      <xdr:col>15</xdr:col>
      <xdr:colOff>356507</xdr:colOff>
      <xdr:row>36</xdr:row>
      <xdr:rowOff>29936</xdr:rowOff>
    </xdr:from>
    <xdr:to>
      <xdr:col>18</xdr:col>
      <xdr:colOff>370113</xdr:colOff>
      <xdr:row>39</xdr:row>
      <xdr:rowOff>70757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2193471" y="6316436"/>
          <a:ext cx="1850571" cy="61232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Mexico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556260</xdr:colOff>
          <xdr:row>25</xdr:row>
          <xdr:rowOff>175260</xdr:rowOff>
        </xdr:from>
        <xdr:to>
          <xdr:col>24</xdr:col>
          <xdr:colOff>144780</xdr:colOff>
          <xdr:row>28</xdr:row>
          <xdr:rowOff>0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7620</xdr:rowOff>
        </xdr:from>
        <xdr:to>
          <xdr:col>24</xdr:col>
          <xdr:colOff>175260</xdr:colOff>
          <xdr:row>33</xdr:row>
          <xdr:rowOff>0</xdr:rowOff>
        </xdr:to>
        <xdr:sp macro="" textlink="">
          <xdr:nvSpPr>
            <xdr:cNvPr id="2050" name="ScrollBar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464820</xdr:colOff>
          <xdr:row>43</xdr:row>
          <xdr:rowOff>0</xdr:rowOff>
        </xdr:from>
        <xdr:to>
          <xdr:col>24</xdr:col>
          <xdr:colOff>137160</xdr:colOff>
          <xdr:row>44</xdr:row>
          <xdr:rowOff>381000</xdr:rowOff>
        </xdr:to>
        <xdr:sp macro="" textlink="">
          <xdr:nvSpPr>
            <xdr:cNvPr id="2051" name="ScrollBar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5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48</xdr:row>
          <xdr:rowOff>7620</xdr:rowOff>
        </xdr:from>
        <xdr:to>
          <xdr:col>24</xdr:col>
          <xdr:colOff>213360</xdr:colOff>
          <xdr:row>49</xdr:row>
          <xdr:rowOff>457200</xdr:rowOff>
        </xdr:to>
        <xdr:sp macro="" textlink="">
          <xdr:nvSpPr>
            <xdr:cNvPr id="2052" name="ScrollBar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5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508002</xdr:colOff>
      <xdr:row>3</xdr:row>
      <xdr:rowOff>25852</xdr:rowOff>
    </xdr:from>
    <xdr:to>
      <xdr:col>25</xdr:col>
      <xdr:colOff>26308</xdr:colOff>
      <xdr:row>13</xdr:row>
      <xdr:rowOff>152400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353302" y="559252"/>
          <a:ext cx="8230506" cy="190454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Location and Logistics </a:t>
          </a:r>
          <a:r>
            <a:rPr lang="en-US" sz="400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Calculators </a:t>
          </a:r>
          <a:r>
            <a:rPr lang="en-US" sz="400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v1.1</a:t>
          </a:r>
        </a:p>
      </xdr:txBody>
    </xdr:sp>
    <xdr:clientData/>
  </xdr:twoCellAnchor>
  <xdr:twoCellAnchor>
    <xdr:from>
      <xdr:col>19</xdr:col>
      <xdr:colOff>284843</xdr:colOff>
      <xdr:row>31</xdr:row>
      <xdr:rowOff>112031</xdr:rowOff>
    </xdr:from>
    <xdr:to>
      <xdr:col>26</xdr:col>
      <xdr:colOff>558800</xdr:colOff>
      <xdr:row>36</xdr:row>
      <xdr:rowOff>30388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108543" y="5623831"/>
          <a:ext cx="4630057" cy="8073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Framework</a:t>
          </a:r>
        </a:p>
      </xdr:txBody>
    </xdr:sp>
    <xdr:clientData/>
  </xdr:twoCellAnchor>
  <xdr:twoCellAnchor>
    <xdr:from>
      <xdr:col>10</xdr:col>
      <xdr:colOff>214993</xdr:colOff>
      <xdr:row>18</xdr:row>
      <xdr:rowOff>159203</xdr:rowOff>
    </xdr:from>
    <xdr:to>
      <xdr:col>17</xdr:col>
      <xdr:colOff>469900</xdr:colOff>
      <xdr:row>23</xdr:row>
      <xdr:rowOff>77560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247493" y="3778703"/>
          <a:ext cx="4477657" cy="8708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Break-Even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Location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210457</xdr:colOff>
      <xdr:row>25</xdr:row>
      <xdr:rowOff>68035</xdr:rowOff>
    </xdr:from>
    <xdr:to>
      <xdr:col>17</xdr:col>
      <xdr:colOff>465364</xdr:colOff>
      <xdr:row>29</xdr:row>
      <xdr:rowOff>176892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242957" y="5021035"/>
          <a:ext cx="4477657" cy="8708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Factor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Rating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257175</xdr:colOff>
      <xdr:row>25</xdr:row>
      <xdr:rowOff>39914</xdr:rowOff>
    </xdr:from>
    <xdr:to>
      <xdr:col>26</xdr:col>
      <xdr:colOff>512082</xdr:colOff>
      <xdr:row>29</xdr:row>
      <xdr:rowOff>161471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1718925" y="4992914"/>
          <a:ext cx="4477657" cy="8835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Center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of Gravi</a:t>
          </a:r>
          <a:r>
            <a:rPr lang="en-US" sz="3200" baseline="0">
              <a:solidFill>
                <a:schemeClr val="tx1"/>
              </a:solidFill>
            </a:rPr>
            <a:t>ty</a:t>
          </a:r>
          <a:endParaRPr lang="en-US" sz="32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235856</xdr:colOff>
      <xdr:row>19</xdr:row>
      <xdr:rowOff>42635</xdr:rowOff>
    </xdr:from>
    <xdr:to>
      <xdr:col>26</xdr:col>
      <xdr:colOff>490763</xdr:colOff>
      <xdr:row>23</xdr:row>
      <xdr:rowOff>138792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1697606" y="3852635"/>
          <a:ext cx="4477657" cy="8581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Labor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Productivity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 editAs="oneCell">
    <xdr:from>
      <xdr:col>1</xdr:col>
      <xdr:colOff>476250</xdr:colOff>
      <xdr:row>3</xdr:row>
      <xdr:rowOff>13607</xdr:rowOff>
    </xdr:from>
    <xdr:to>
      <xdr:col>7</xdr:col>
      <xdr:colOff>54428</xdr:colOff>
      <xdr:row>12</xdr:row>
      <xdr:rowOff>88166</xdr:rowOff>
    </xdr:to>
    <xdr:pic>
      <xdr:nvPicPr>
        <xdr:cNvPr id="8" name="Picture 7" descr="Picturelogo1.p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88571" y="204107"/>
          <a:ext cx="3252107" cy="1789059"/>
        </a:xfrm>
        <a:prstGeom prst="rect">
          <a:avLst/>
        </a:prstGeom>
      </xdr:spPr>
    </xdr:pic>
    <xdr:clientData/>
  </xdr:twoCellAnchor>
  <xdr:twoCellAnchor>
    <xdr:from>
      <xdr:col>2</xdr:col>
      <xdr:colOff>95250</xdr:colOff>
      <xdr:row>10</xdr:row>
      <xdr:rowOff>81643</xdr:rowOff>
    </xdr:from>
    <xdr:to>
      <xdr:col>6</xdr:col>
      <xdr:colOff>381000</xdr:colOff>
      <xdr:row>11</xdr:row>
      <xdr:rowOff>163286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319893" y="1605643"/>
          <a:ext cx="2735036" cy="272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RPI-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10</xdr:col>
      <xdr:colOff>155575</xdr:colOff>
      <xdr:row>31</xdr:row>
      <xdr:rowOff>122464</xdr:rowOff>
    </xdr:from>
    <xdr:to>
      <xdr:col>17</xdr:col>
      <xdr:colOff>429532</xdr:colOff>
      <xdr:row>36</xdr:row>
      <xdr:rowOff>53521</xdr:rowOff>
    </xdr:to>
    <xdr:sp macro="" textlink="">
      <xdr:nvSpPr>
        <xdr:cNvPr id="11" name="Rounded Rectangle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6378575" y="5634264"/>
          <a:ext cx="4630057" cy="8200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Load-Distance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control" Target="../activeX/activeX6.xml"/><Relationship Id="rId18" Type="http://schemas.openxmlformats.org/officeDocument/2006/relationships/image" Target="../media/image8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12" Type="http://schemas.openxmlformats.org/officeDocument/2006/relationships/image" Target="../media/image5.emf"/><Relationship Id="rId17" Type="http://schemas.openxmlformats.org/officeDocument/2006/relationships/control" Target="../activeX/activeX8.xml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emf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11" Type="http://schemas.openxmlformats.org/officeDocument/2006/relationships/control" Target="../activeX/activeX5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7.xml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Relationship Id="rId14" Type="http://schemas.openxmlformats.org/officeDocument/2006/relationships/image" Target="../media/image6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control" Target="../activeX/activeX14.xml"/><Relationship Id="rId18" Type="http://schemas.openxmlformats.org/officeDocument/2006/relationships/image" Target="../media/image16.emf"/><Relationship Id="rId26" Type="http://schemas.openxmlformats.org/officeDocument/2006/relationships/image" Target="../media/image20.emf"/><Relationship Id="rId3" Type="http://schemas.openxmlformats.org/officeDocument/2006/relationships/control" Target="../activeX/activeX9.xml"/><Relationship Id="rId21" Type="http://schemas.openxmlformats.org/officeDocument/2006/relationships/control" Target="../activeX/activeX18.xml"/><Relationship Id="rId7" Type="http://schemas.openxmlformats.org/officeDocument/2006/relationships/control" Target="../activeX/activeX11.xml"/><Relationship Id="rId12" Type="http://schemas.openxmlformats.org/officeDocument/2006/relationships/image" Target="../media/image13.emf"/><Relationship Id="rId17" Type="http://schemas.openxmlformats.org/officeDocument/2006/relationships/control" Target="../activeX/activeX16.xml"/><Relationship Id="rId25" Type="http://schemas.openxmlformats.org/officeDocument/2006/relationships/control" Target="../activeX/activeX20.xml"/><Relationship Id="rId2" Type="http://schemas.openxmlformats.org/officeDocument/2006/relationships/vmlDrawing" Target="../drawings/vmlDrawing2.vml"/><Relationship Id="rId16" Type="http://schemas.openxmlformats.org/officeDocument/2006/relationships/image" Target="../media/image15.emf"/><Relationship Id="rId20" Type="http://schemas.openxmlformats.org/officeDocument/2006/relationships/image" Target="../media/image17.emf"/><Relationship Id="rId29" Type="http://schemas.openxmlformats.org/officeDocument/2006/relationships/control" Target="../activeX/activeX22.xml"/><Relationship Id="rId1" Type="http://schemas.openxmlformats.org/officeDocument/2006/relationships/drawing" Target="../drawings/drawing3.xml"/><Relationship Id="rId6" Type="http://schemas.openxmlformats.org/officeDocument/2006/relationships/image" Target="../media/image10.emf"/><Relationship Id="rId11" Type="http://schemas.openxmlformats.org/officeDocument/2006/relationships/control" Target="../activeX/activeX13.xml"/><Relationship Id="rId24" Type="http://schemas.openxmlformats.org/officeDocument/2006/relationships/image" Target="../media/image19.emf"/><Relationship Id="rId32" Type="http://schemas.openxmlformats.org/officeDocument/2006/relationships/image" Target="../media/image23.emf"/><Relationship Id="rId5" Type="http://schemas.openxmlformats.org/officeDocument/2006/relationships/control" Target="../activeX/activeX10.xml"/><Relationship Id="rId15" Type="http://schemas.openxmlformats.org/officeDocument/2006/relationships/control" Target="../activeX/activeX15.xml"/><Relationship Id="rId23" Type="http://schemas.openxmlformats.org/officeDocument/2006/relationships/control" Target="../activeX/activeX19.xml"/><Relationship Id="rId28" Type="http://schemas.openxmlformats.org/officeDocument/2006/relationships/image" Target="../media/image21.emf"/><Relationship Id="rId10" Type="http://schemas.openxmlformats.org/officeDocument/2006/relationships/image" Target="../media/image12.emf"/><Relationship Id="rId19" Type="http://schemas.openxmlformats.org/officeDocument/2006/relationships/control" Target="../activeX/activeX17.xml"/><Relationship Id="rId31" Type="http://schemas.openxmlformats.org/officeDocument/2006/relationships/control" Target="../activeX/activeX23.xml"/><Relationship Id="rId4" Type="http://schemas.openxmlformats.org/officeDocument/2006/relationships/image" Target="../media/image9.emf"/><Relationship Id="rId9" Type="http://schemas.openxmlformats.org/officeDocument/2006/relationships/control" Target="../activeX/activeX12.xml"/><Relationship Id="rId14" Type="http://schemas.openxmlformats.org/officeDocument/2006/relationships/image" Target="../media/image14.emf"/><Relationship Id="rId22" Type="http://schemas.openxmlformats.org/officeDocument/2006/relationships/image" Target="../media/image18.emf"/><Relationship Id="rId27" Type="http://schemas.openxmlformats.org/officeDocument/2006/relationships/control" Target="../activeX/activeX21.xml"/><Relationship Id="rId30" Type="http://schemas.openxmlformats.org/officeDocument/2006/relationships/image" Target="../media/image22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emf"/><Relationship Id="rId13" Type="http://schemas.openxmlformats.org/officeDocument/2006/relationships/control" Target="../activeX/activeX29.xml"/><Relationship Id="rId18" Type="http://schemas.openxmlformats.org/officeDocument/2006/relationships/image" Target="../media/image31.emf"/><Relationship Id="rId26" Type="http://schemas.openxmlformats.org/officeDocument/2006/relationships/image" Target="../media/image35.emf"/><Relationship Id="rId3" Type="http://schemas.openxmlformats.org/officeDocument/2006/relationships/control" Target="../activeX/activeX24.xml"/><Relationship Id="rId21" Type="http://schemas.openxmlformats.org/officeDocument/2006/relationships/control" Target="../activeX/activeX33.xml"/><Relationship Id="rId7" Type="http://schemas.openxmlformats.org/officeDocument/2006/relationships/control" Target="../activeX/activeX26.xml"/><Relationship Id="rId12" Type="http://schemas.openxmlformats.org/officeDocument/2006/relationships/image" Target="../media/image28.emf"/><Relationship Id="rId17" Type="http://schemas.openxmlformats.org/officeDocument/2006/relationships/control" Target="../activeX/activeX31.xml"/><Relationship Id="rId25" Type="http://schemas.openxmlformats.org/officeDocument/2006/relationships/control" Target="../activeX/activeX35.xml"/><Relationship Id="rId2" Type="http://schemas.openxmlformats.org/officeDocument/2006/relationships/vmlDrawing" Target="../drawings/vmlDrawing3.vml"/><Relationship Id="rId16" Type="http://schemas.openxmlformats.org/officeDocument/2006/relationships/image" Target="../media/image30.emf"/><Relationship Id="rId20" Type="http://schemas.openxmlformats.org/officeDocument/2006/relationships/image" Target="../media/image32.emf"/><Relationship Id="rId1" Type="http://schemas.openxmlformats.org/officeDocument/2006/relationships/drawing" Target="../drawings/drawing4.xml"/><Relationship Id="rId6" Type="http://schemas.openxmlformats.org/officeDocument/2006/relationships/image" Target="../media/image25.emf"/><Relationship Id="rId11" Type="http://schemas.openxmlformats.org/officeDocument/2006/relationships/control" Target="../activeX/activeX28.xml"/><Relationship Id="rId24" Type="http://schemas.openxmlformats.org/officeDocument/2006/relationships/image" Target="../media/image34.emf"/><Relationship Id="rId5" Type="http://schemas.openxmlformats.org/officeDocument/2006/relationships/control" Target="../activeX/activeX25.xml"/><Relationship Id="rId15" Type="http://schemas.openxmlformats.org/officeDocument/2006/relationships/control" Target="../activeX/activeX30.xml"/><Relationship Id="rId23" Type="http://schemas.openxmlformats.org/officeDocument/2006/relationships/control" Target="../activeX/activeX34.xml"/><Relationship Id="rId10" Type="http://schemas.openxmlformats.org/officeDocument/2006/relationships/image" Target="../media/image27.emf"/><Relationship Id="rId19" Type="http://schemas.openxmlformats.org/officeDocument/2006/relationships/control" Target="../activeX/activeX32.xml"/><Relationship Id="rId4" Type="http://schemas.openxmlformats.org/officeDocument/2006/relationships/image" Target="../media/image24.emf"/><Relationship Id="rId9" Type="http://schemas.openxmlformats.org/officeDocument/2006/relationships/control" Target="../activeX/activeX27.xml"/><Relationship Id="rId14" Type="http://schemas.openxmlformats.org/officeDocument/2006/relationships/image" Target="../media/image29.emf"/><Relationship Id="rId22" Type="http://schemas.openxmlformats.org/officeDocument/2006/relationships/image" Target="../media/image33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emf"/><Relationship Id="rId13" Type="http://schemas.openxmlformats.org/officeDocument/2006/relationships/control" Target="../activeX/activeX41.xml"/><Relationship Id="rId18" Type="http://schemas.openxmlformats.org/officeDocument/2006/relationships/image" Target="../media/image43.emf"/><Relationship Id="rId26" Type="http://schemas.openxmlformats.org/officeDocument/2006/relationships/image" Target="../media/image47.emf"/><Relationship Id="rId3" Type="http://schemas.openxmlformats.org/officeDocument/2006/relationships/control" Target="../activeX/activeX36.xml"/><Relationship Id="rId21" Type="http://schemas.openxmlformats.org/officeDocument/2006/relationships/control" Target="../activeX/activeX45.xml"/><Relationship Id="rId7" Type="http://schemas.openxmlformats.org/officeDocument/2006/relationships/control" Target="../activeX/activeX38.xml"/><Relationship Id="rId12" Type="http://schemas.openxmlformats.org/officeDocument/2006/relationships/image" Target="../media/image40.emf"/><Relationship Id="rId17" Type="http://schemas.openxmlformats.org/officeDocument/2006/relationships/control" Target="../activeX/activeX43.xml"/><Relationship Id="rId25" Type="http://schemas.openxmlformats.org/officeDocument/2006/relationships/control" Target="../activeX/activeX47.xml"/><Relationship Id="rId2" Type="http://schemas.openxmlformats.org/officeDocument/2006/relationships/vmlDrawing" Target="../drawings/vmlDrawing4.vml"/><Relationship Id="rId16" Type="http://schemas.openxmlformats.org/officeDocument/2006/relationships/image" Target="../media/image42.emf"/><Relationship Id="rId20" Type="http://schemas.openxmlformats.org/officeDocument/2006/relationships/image" Target="../media/image44.emf"/><Relationship Id="rId29" Type="http://schemas.openxmlformats.org/officeDocument/2006/relationships/control" Target="../activeX/activeX49.xml"/><Relationship Id="rId1" Type="http://schemas.openxmlformats.org/officeDocument/2006/relationships/drawing" Target="../drawings/drawing5.xml"/><Relationship Id="rId6" Type="http://schemas.openxmlformats.org/officeDocument/2006/relationships/image" Target="../media/image37.emf"/><Relationship Id="rId11" Type="http://schemas.openxmlformats.org/officeDocument/2006/relationships/control" Target="../activeX/activeX40.xml"/><Relationship Id="rId24" Type="http://schemas.openxmlformats.org/officeDocument/2006/relationships/image" Target="../media/image46.emf"/><Relationship Id="rId32" Type="http://schemas.openxmlformats.org/officeDocument/2006/relationships/image" Target="../media/image50.emf"/><Relationship Id="rId5" Type="http://schemas.openxmlformats.org/officeDocument/2006/relationships/control" Target="../activeX/activeX37.xml"/><Relationship Id="rId15" Type="http://schemas.openxmlformats.org/officeDocument/2006/relationships/control" Target="../activeX/activeX42.xml"/><Relationship Id="rId23" Type="http://schemas.openxmlformats.org/officeDocument/2006/relationships/control" Target="../activeX/activeX46.xml"/><Relationship Id="rId28" Type="http://schemas.openxmlformats.org/officeDocument/2006/relationships/image" Target="../media/image48.emf"/><Relationship Id="rId10" Type="http://schemas.openxmlformats.org/officeDocument/2006/relationships/image" Target="../media/image39.emf"/><Relationship Id="rId19" Type="http://schemas.openxmlformats.org/officeDocument/2006/relationships/control" Target="../activeX/activeX44.xml"/><Relationship Id="rId31" Type="http://schemas.openxmlformats.org/officeDocument/2006/relationships/control" Target="../activeX/activeX50.xml"/><Relationship Id="rId4" Type="http://schemas.openxmlformats.org/officeDocument/2006/relationships/image" Target="../media/image36.emf"/><Relationship Id="rId9" Type="http://schemas.openxmlformats.org/officeDocument/2006/relationships/control" Target="../activeX/activeX39.xml"/><Relationship Id="rId14" Type="http://schemas.openxmlformats.org/officeDocument/2006/relationships/image" Target="../media/image41.emf"/><Relationship Id="rId22" Type="http://schemas.openxmlformats.org/officeDocument/2006/relationships/image" Target="../media/image45.emf"/><Relationship Id="rId27" Type="http://schemas.openxmlformats.org/officeDocument/2006/relationships/control" Target="../activeX/activeX48.xml"/><Relationship Id="rId30" Type="http://schemas.openxmlformats.org/officeDocument/2006/relationships/image" Target="../media/image49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3.emf"/><Relationship Id="rId3" Type="http://schemas.openxmlformats.org/officeDocument/2006/relationships/control" Target="../activeX/activeX51.xml"/><Relationship Id="rId7" Type="http://schemas.openxmlformats.org/officeDocument/2006/relationships/control" Target="../activeX/activeX53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6" Type="http://schemas.openxmlformats.org/officeDocument/2006/relationships/image" Target="../media/image52.emf"/><Relationship Id="rId5" Type="http://schemas.openxmlformats.org/officeDocument/2006/relationships/control" Target="../activeX/activeX52.xml"/><Relationship Id="rId10" Type="http://schemas.openxmlformats.org/officeDocument/2006/relationships/image" Target="../media/image54.emf"/><Relationship Id="rId4" Type="http://schemas.openxmlformats.org/officeDocument/2006/relationships/image" Target="../media/image51.emf"/><Relationship Id="rId9" Type="http://schemas.openxmlformats.org/officeDocument/2006/relationships/control" Target="../activeX/activeX5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0:AT90"/>
  <sheetViews>
    <sheetView showRowColHeaders="0" zoomScale="40" zoomScaleNormal="40" workbookViewId="0"/>
  </sheetViews>
  <sheetFormatPr defaultColWidth="9.109375" defaultRowHeight="14.4" x14ac:dyDescent="0.3"/>
  <cols>
    <col min="1" max="16384" width="9.109375" style="1"/>
  </cols>
  <sheetData>
    <row r="20" spans="6:46" x14ac:dyDescent="0.3"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</row>
    <row r="21" spans="6:46" x14ac:dyDescent="0.3"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</row>
    <row r="22" spans="6:46" x14ac:dyDescent="0.3"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</row>
    <row r="23" spans="6:46" x14ac:dyDescent="0.3"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</row>
    <row r="24" spans="6:46" x14ac:dyDescent="0.3"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</row>
    <row r="25" spans="6:46" x14ac:dyDescent="0.3"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</row>
    <row r="26" spans="6:46" x14ac:dyDescent="0.3"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</row>
    <row r="27" spans="6:46" x14ac:dyDescent="0.3"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</row>
    <row r="28" spans="6:46" x14ac:dyDescent="0.3"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</row>
    <row r="29" spans="6:46" x14ac:dyDescent="0.3"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</row>
    <row r="30" spans="6:46" x14ac:dyDescent="0.3"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</row>
    <row r="31" spans="6:46" x14ac:dyDescent="0.3"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</row>
    <row r="32" spans="6:46" x14ac:dyDescent="0.3"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</row>
    <row r="33" spans="6:46" x14ac:dyDescent="0.3"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</row>
    <row r="34" spans="6:46" x14ac:dyDescent="0.3"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</row>
    <row r="35" spans="6:46" x14ac:dyDescent="0.3"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</row>
    <row r="36" spans="6:46" x14ac:dyDescent="0.3"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</row>
    <row r="37" spans="6:46" x14ac:dyDescent="0.3"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</row>
    <row r="38" spans="6:46" x14ac:dyDescent="0.3"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</row>
    <row r="39" spans="6:46" x14ac:dyDescent="0.3"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</row>
    <row r="40" spans="6:46" x14ac:dyDescent="0.3"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</row>
    <row r="41" spans="6:46" x14ac:dyDescent="0.3"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</row>
    <row r="42" spans="6:46" x14ac:dyDescent="0.3"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</row>
    <row r="43" spans="6:46" x14ac:dyDescent="0.3"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</row>
    <row r="44" spans="6:46" x14ac:dyDescent="0.3"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</row>
    <row r="45" spans="6:46" x14ac:dyDescent="0.3"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</row>
    <row r="46" spans="6:46" x14ac:dyDescent="0.3"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</row>
    <row r="47" spans="6:46" x14ac:dyDescent="0.3"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</row>
    <row r="48" spans="6:46" x14ac:dyDescent="0.3"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</row>
    <row r="49" spans="6:46" x14ac:dyDescent="0.3"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</row>
    <row r="50" spans="6:46" x14ac:dyDescent="0.3"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</row>
    <row r="51" spans="6:46" x14ac:dyDescent="0.3"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</row>
    <row r="52" spans="6:46" x14ac:dyDescent="0.3"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</row>
    <row r="53" spans="6:46" x14ac:dyDescent="0.3"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</row>
    <row r="54" spans="6:46" x14ac:dyDescent="0.3"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</row>
    <row r="55" spans="6:46" x14ac:dyDescent="0.3"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</row>
    <row r="56" spans="6:46" x14ac:dyDescent="0.3"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</row>
    <row r="57" spans="6:46" x14ac:dyDescent="0.3"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</row>
    <row r="58" spans="6:46" x14ac:dyDescent="0.3"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</row>
    <row r="59" spans="6:46" x14ac:dyDescent="0.3"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</row>
    <row r="60" spans="6:46" x14ac:dyDescent="0.3"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</row>
    <row r="61" spans="6:46" x14ac:dyDescent="0.3"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</row>
    <row r="62" spans="6:46" x14ac:dyDescent="0.3"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</row>
    <row r="63" spans="6:46" x14ac:dyDescent="0.3"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</row>
    <row r="64" spans="6:46" x14ac:dyDescent="0.3"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</row>
    <row r="65" spans="6:46" x14ac:dyDescent="0.3"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</row>
    <row r="66" spans="6:46" x14ac:dyDescent="0.3"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</row>
    <row r="67" spans="6:46" x14ac:dyDescent="0.3"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</row>
    <row r="68" spans="6:46" x14ac:dyDescent="0.3"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</row>
    <row r="69" spans="6:46" x14ac:dyDescent="0.3"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</row>
    <row r="70" spans="6:46" x14ac:dyDescent="0.3"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</row>
    <row r="71" spans="6:46" x14ac:dyDescent="0.3"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</row>
    <row r="72" spans="6:46" x14ac:dyDescent="0.3"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</row>
    <row r="73" spans="6:46" x14ac:dyDescent="0.3"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</row>
    <row r="74" spans="6:46" x14ac:dyDescent="0.3"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</row>
    <row r="75" spans="6:46" x14ac:dyDescent="0.3"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</row>
    <row r="76" spans="6:46" x14ac:dyDescent="0.3"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</row>
    <row r="77" spans="6:46" x14ac:dyDescent="0.3"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</row>
    <row r="78" spans="6:46" x14ac:dyDescent="0.3"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</row>
    <row r="79" spans="6:46" x14ac:dyDescent="0.3"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</row>
    <row r="80" spans="6:46" x14ac:dyDescent="0.3"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</row>
    <row r="89" spans="2:10" x14ac:dyDescent="0.3">
      <c r="B89" s="112"/>
      <c r="C89" s="112"/>
      <c r="D89" s="112"/>
      <c r="E89" s="112"/>
      <c r="F89" s="112"/>
      <c r="G89" s="112"/>
      <c r="H89" s="112"/>
      <c r="I89" s="112"/>
      <c r="J89" s="112"/>
    </row>
    <row r="90" spans="2:10" x14ac:dyDescent="0.3">
      <c r="B90" s="112"/>
      <c r="C90" s="112"/>
      <c r="D90" s="112"/>
      <c r="E90" s="112"/>
      <c r="F90" s="112"/>
      <c r="G90" s="112"/>
      <c r="H90" s="112"/>
      <c r="I90" s="112"/>
      <c r="J90" s="112"/>
    </row>
  </sheetData>
  <sheetProtection password="C7B2" sheet="1" objects="1" scenarios="1"/>
  <mergeCells count="1">
    <mergeCell ref="B89:J9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C31:U53"/>
  <sheetViews>
    <sheetView showRowColHeaders="0" zoomScale="50" zoomScaleNormal="5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12" width="9.109375" style="1"/>
    <col min="13" max="13" width="33.33203125" style="1" customWidth="1"/>
    <col min="14" max="14" width="30.6640625" style="1" customWidth="1"/>
    <col min="15" max="15" width="27.6640625" style="1" customWidth="1"/>
    <col min="16" max="16" width="23.33203125" style="1" customWidth="1"/>
    <col min="17" max="17" width="25.109375" style="1" customWidth="1"/>
    <col min="18" max="18" width="20.109375" style="1" customWidth="1"/>
    <col min="19" max="19" width="17.6640625" style="1" customWidth="1"/>
    <col min="20" max="16384" width="9.109375" style="1"/>
  </cols>
  <sheetData>
    <row r="31" spans="3:20" ht="21" customHeight="1" x14ac:dyDescent="0.3">
      <c r="C31" s="115" t="s">
        <v>11</v>
      </c>
      <c r="D31" s="115"/>
      <c r="E31" s="115"/>
      <c r="F31" s="115"/>
      <c r="G31" s="116">
        <f>G35</f>
        <v>80</v>
      </c>
      <c r="H31" s="11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3:20" ht="15" customHeight="1" x14ac:dyDescent="0.3">
      <c r="C32" s="115"/>
      <c r="D32" s="115"/>
      <c r="E32" s="115"/>
      <c r="F32" s="115"/>
      <c r="G32" s="116"/>
      <c r="H32" s="116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3:20" ht="15" customHeight="1" x14ac:dyDescent="0.3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T33" s="3"/>
    </row>
    <row r="34" spans="3:20" ht="15" customHeight="1" x14ac:dyDescent="0.3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T34" s="3"/>
    </row>
    <row r="35" spans="3:20" ht="57.75" customHeight="1" x14ac:dyDescent="0.45">
      <c r="C35" s="3"/>
      <c r="D35" s="3"/>
      <c r="E35" s="21"/>
      <c r="F35" s="21"/>
      <c r="G35" s="18">
        <v>80</v>
      </c>
      <c r="H35" s="17"/>
      <c r="I35" s="3"/>
      <c r="J35" s="3"/>
      <c r="K35" s="3"/>
      <c r="L35" s="3"/>
      <c r="M35" s="46" t="s">
        <v>12</v>
      </c>
      <c r="N35" s="59" t="s">
        <v>13</v>
      </c>
      <c r="O35" s="56" t="s">
        <v>14</v>
      </c>
      <c r="P35" s="52" t="s">
        <v>11</v>
      </c>
      <c r="Q35" s="49" t="s">
        <v>15</v>
      </c>
      <c r="R35" s="44" t="s">
        <v>16</v>
      </c>
      <c r="T35" s="3"/>
    </row>
    <row r="36" spans="3:20" ht="38.25" customHeight="1" x14ac:dyDescent="0.3">
      <c r="C36" s="115" t="s">
        <v>15</v>
      </c>
      <c r="D36" s="115"/>
      <c r="E36" s="115"/>
      <c r="F36" s="115"/>
      <c r="G36" s="117">
        <f>I37</f>
        <v>2000</v>
      </c>
      <c r="H36" s="117"/>
      <c r="I36" s="3"/>
      <c r="J36" s="3"/>
      <c r="K36" s="3"/>
      <c r="L36" s="3"/>
      <c r="M36" s="63">
        <v>1</v>
      </c>
      <c r="N36" s="53">
        <f>T36</f>
        <v>18000</v>
      </c>
      <c r="O36" s="57">
        <f>O44</f>
        <v>70</v>
      </c>
      <c r="P36" s="53">
        <f>G31</f>
        <v>80</v>
      </c>
      <c r="Q36" s="50">
        <f>G36</f>
        <v>2000</v>
      </c>
      <c r="R36" s="48">
        <f>N36+(P36*Q36)</f>
        <v>178000</v>
      </c>
      <c r="T36" s="16">
        <v>18000</v>
      </c>
    </row>
    <row r="37" spans="3:20" ht="25.5" customHeight="1" x14ac:dyDescent="0.3">
      <c r="C37" s="13"/>
      <c r="D37" s="13"/>
      <c r="E37" s="13"/>
      <c r="F37" s="13"/>
      <c r="G37" s="3"/>
      <c r="H37" s="3"/>
      <c r="I37" s="3">
        <v>2000</v>
      </c>
      <c r="J37" s="2"/>
      <c r="K37" s="3"/>
      <c r="L37" s="3"/>
      <c r="M37" s="62"/>
      <c r="N37" s="51"/>
      <c r="O37" s="58"/>
      <c r="P37" s="60"/>
      <c r="Q37" s="60"/>
      <c r="R37" s="61"/>
      <c r="T37" s="16"/>
    </row>
    <row r="38" spans="3:20" ht="39.75" customHeight="1" x14ac:dyDescent="0.3">
      <c r="C38" s="3"/>
      <c r="D38" s="3"/>
      <c r="E38" s="3"/>
      <c r="F38" s="3"/>
      <c r="G38" s="3"/>
      <c r="H38" s="3">
        <v>1</v>
      </c>
      <c r="I38" s="3"/>
      <c r="J38" s="3"/>
      <c r="K38" s="3"/>
      <c r="L38" s="3"/>
      <c r="M38" s="63">
        <v>2</v>
      </c>
      <c r="N38" s="53">
        <f>T38</f>
        <v>67000</v>
      </c>
      <c r="O38" s="57">
        <f>O45</f>
        <v>43</v>
      </c>
      <c r="P38" s="53">
        <f>G31</f>
        <v>80</v>
      </c>
      <c r="Q38" s="50">
        <f>G36</f>
        <v>2000</v>
      </c>
      <c r="R38" s="48">
        <f>N38+(P38*Q38)</f>
        <v>227000</v>
      </c>
      <c r="T38" s="16">
        <v>67000</v>
      </c>
    </row>
    <row r="39" spans="3:20" ht="31.2" x14ac:dyDescent="0.3">
      <c r="C39" s="3"/>
      <c r="D39" s="3"/>
      <c r="E39" s="3"/>
      <c r="F39" s="3"/>
      <c r="G39" s="3"/>
      <c r="H39" s="3"/>
      <c r="I39" s="3"/>
      <c r="J39" s="3"/>
      <c r="K39" s="3"/>
      <c r="L39" s="3"/>
      <c r="M39" s="62"/>
      <c r="N39" s="51"/>
      <c r="O39" s="58"/>
      <c r="P39" s="60"/>
      <c r="Q39" s="60"/>
      <c r="R39" s="61"/>
      <c r="T39" s="16"/>
    </row>
    <row r="40" spans="3:20" ht="34.5" customHeight="1" x14ac:dyDescent="0.3">
      <c r="C40" s="3"/>
      <c r="D40" s="3"/>
      <c r="E40" s="3"/>
      <c r="F40" s="3"/>
      <c r="G40" s="3"/>
      <c r="H40" s="3"/>
      <c r="I40" s="3"/>
      <c r="J40" s="3"/>
      <c r="K40" s="113"/>
      <c r="L40" s="9"/>
      <c r="M40" s="63">
        <v>3</v>
      </c>
      <c r="N40" s="53">
        <f>T40</f>
        <v>126000</v>
      </c>
      <c r="O40" s="57">
        <f>O46</f>
        <v>38</v>
      </c>
      <c r="P40" s="53">
        <f>G31</f>
        <v>80</v>
      </c>
      <c r="Q40" s="50">
        <f>G36</f>
        <v>2000</v>
      </c>
      <c r="R40" s="48">
        <f>N40+(P40*Q40)</f>
        <v>286000</v>
      </c>
      <c r="T40" s="16">
        <v>126000</v>
      </c>
    </row>
    <row r="41" spans="3:20" ht="25.5" customHeight="1" x14ac:dyDescent="0.3">
      <c r="C41" s="3"/>
      <c r="D41" s="3"/>
      <c r="E41" s="3"/>
      <c r="F41" s="3"/>
      <c r="G41" s="3"/>
      <c r="H41" s="3"/>
      <c r="I41" s="3"/>
      <c r="J41" s="3"/>
      <c r="K41" s="113"/>
      <c r="L41" s="9"/>
      <c r="M41" s="62"/>
      <c r="N41" s="45"/>
      <c r="O41" s="47"/>
      <c r="P41" s="54"/>
      <c r="Q41" s="54"/>
      <c r="R41" s="55"/>
      <c r="T41" s="16"/>
    </row>
    <row r="42" spans="3:20" ht="27.75" customHeight="1" x14ac:dyDescent="0.3">
      <c r="C42" s="3"/>
      <c r="D42" s="3"/>
      <c r="E42" s="114"/>
      <c r="F42" s="114"/>
      <c r="G42" s="114"/>
      <c r="H42" s="11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1"/>
    </row>
    <row r="43" spans="3:20" ht="27" customHeight="1" x14ac:dyDescent="0.3">
      <c r="C43" s="3"/>
      <c r="D43" s="3"/>
      <c r="E43" s="114"/>
      <c r="F43" s="114"/>
      <c r="G43" s="114"/>
      <c r="H43" s="11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3:20" ht="15" customHeight="1" x14ac:dyDescent="0.3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4"/>
      <c r="O44" s="16">
        <v>70</v>
      </c>
      <c r="P44" s="16"/>
      <c r="Q44" s="16">
        <v>98</v>
      </c>
      <c r="R44" s="14"/>
      <c r="S44" s="14"/>
      <c r="T44" s="3"/>
    </row>
    <row r="45" spans="3:20" x14ac:dyDescent="0.3">
      <c r="N45" s="14"/>
      <c r="O45" s="16">
        <v>43</v>
      </c>
      <c r="P45" s="16"/>
      <c r="Q45" s="16">
        <v>37</v>
      </c>
      <c r="R45" s="14"/>
      <c r="S45" s="14"/>
    </row>
    <row r="46" spans="3:20" x14ac:dyDescent="0.3">
      <c r="N46" s="14"/>
      <c r="O46" s="16">
        <v>38</v>
      </c>
      <c r="P46" s="16"/>
      <c r="Q46" s="16">
        <v>43</v>
      </c>
      <c r="R46" s="14"/>
      <c r="S46" s="14"/>
    </row>
    <row r="47" spans="3:20" x14ac:dyDescent="0.3">
      <c r="N47" s="14"/>
      <c r="O47" s="16">
        <v>100</v>
      </c>
      <c r="P47" s="16"/>
      <c r="Q47" s="16">
        <v>61</v>
      </c>
      <c r="R47" s="14"/>
      <c r="S47" s="14"/>
    </row>
    <row r="48" spans="3:20" x14ac:dyDescent="0.3">
      <c r="N48" s="14"/>
      <c r="O48" s="16">
        <v>100</v>
      </c>
      <c r="P48" s="16"/>
      <c r="Q48" s="16">
        <v>30</v>
      </c>
      <c r="R48" s="14"/>
      <c r="S48" s="14"/>
    </row>
    <row r="49" spans="14:21" x14ac:dyDescent="0.3">
      <c r="N49" s="14"/>
      <c r="O49" s="15"/>
      <c r="P49" s="15"/>
      <c r="Q49" s="14"/>
      <c r="R49" s="14"/>
      <c r="S49" s="14"/>
    </row>
    <row r="50" spans="14:21" x14ac:dyDescent="0.3">
      <c r="N50" s="14"/>
      <c r="O50" s="15"/>
      <c r="P50" s="15"/>
      <c r="Q50" s="14"/>
      <c r="R50" s="14"/>
      <c r="S50" s="14"/>
    </row>
    <row r="53" spans="14:21" x14ac:dyDescent="0.3">
      <c r="U53" s="22"/>
    </row>
  </sheetData>
  <mergeCells count="7">
    <mergeCell ref="K40:K41"/>
    <mergeCell ref="E42:F43"/>
    <mergeCell ref="G42:H43"/>
    <mergeCell ref="C31:F32"/>
    <mergeCell ref="G31:H32"/>
    <mergeCell ref="C36:F36"/>
    <mergeCell ref="G36:H36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4113" r:id="rId3" name="ScrollBar4">
          <controlPr autoLine="0" linkedCell="I37" r:id="rId4">
            <anchor moveWithCells="1">
              <from>
                <xdr:col>6</xdr:col>
                <xdr:colOff>0</xdr:colOff>
                <xdr:row>36</xdr:row>
                <xdr:rowOff>7620</xdr:rowOff>
              </from>
              <to>
                <xdr:col>7</xdr:col>
                <xdr:colOff>563880</xdr:colOff>
                <xdr:row>37</xdr:row>
                <xdr:rowOff>68580</xdr:rowOff>
              </to>
            </anchor>
          </controlPr>
        </control>
      </mc:Choice>
      <mc:Fallback>
        <control shapeId="4113" r:id="rId3" name="ScrollBar4"/>
      </mc:Fallback>
    </mc:AlternateContent>
    <mc:AlternateContent xmlns:mc="http://schemas.openxmlformats.org/markup-compatibility/2006">
      <mc:Choice Requires="x14">
        <control shapeId="4112" r:id="rId5" name="ScrollBar16">
          <controlPr autoLine="0" linkedCell="G35" r:id="rId6">
            <anchor moveWithCells="1">
              <from>
                <xdr:col>6</xdr:col>
                <xdr:colOff>0</xdr:colOff>
                <xdr:row>32</xdr:row>
                <xdr:rowOff>7620</xdr:rowOff>
              </from>
              <to>
                <xdr:col>7</xdr:col>
                <xdr:colOff>556260</xdr:colOff>
                <xdr:row>34</xdr:row>
                <xdr:rowOff>15240</xdr:rowOff>
              </to>
            </anchor>
          </controlPr>
        </control>
      </mc:Choice>
      <mc:Fallback>
        <control shapeId="4112" r:id="rId5" name="ScrollBar16"/>
      </mc:Fallback>
    </mc:AlternateContent>
    <mc:AlternateContent xmlns:mc="http://schemas.openxmlformats.org/markup-compatibility/2006">
      <mc:Choice Requires="x14">
        <control shapeId="4104" r:id="rId7" name="ScrollBar8">
          <controlPr autoLine="0" linkedCell="O46" r:id="rId8">
            <anchor moveWithCells="1">
              <from>
                <xdr:col>14</xdr:col>
                <xdr:colOff>7620</xdr:colOff>
                <xdr:row>40</xdr:row>
                <xdr:rowOff>0</xdr:rowOff>
              </from>
              <to>
                <xdr:col>14</xdr:col>
                <xdr:colOff>1859280</xdr:colOff>
                <xdr:row>41</xdr:row>
                <xdr:rowOff>7620</xdr:rowOff>
              </to>
            </anchor>
          </controlPr>
        </control>
      </mc:Choice>
      <mc:Fallback>
        <control shapeId="4104" r:id="rId7" name="ScrollBar8"/>
      </mc:Fallback>
    </mc:AlternateContent>
    <mc:AlternateContent xmlns:mc="http://schemas.openxmlformats.org/markup-compatibility/2006">
      <mc:Choice Requires="x14">
        <control shapeId="4103" r:id="rId9" name="ScrollBar7">
          <controlPr autoLine="0" linkedCell="O45" r:id="rId10">
            <anchor moveWithCells="1">
              <from>
                <xdr:col>14</xdr:col>
                <xdr:colOff>7620</xdr:colOff>
                <xdr:row>38</xdr:row>
                <xdr:rowOff>0</xdr:rowOff>
              </from>
              <to>
                <xdr:col>14</xdr:col>
                <xdr:colOff>1844040</xdr:colOff>
                <xdr:row>39</xdr:row>
                <xdr:rowOff>0</xdr:rowOff>
              </to>
            </anchor>
          </controlPr>
        </control>
      </mc:Choice>
      <mc:Fallback>
        <control shapeId="4103" r:id="rId9" name="ScrollBar7"/>
      </mc:Fallback>
    </mc:AlternateContent>
    <mc:AlternateContent xmlns:mc="http://schemas.openxmlformats.org/markup-compatibility/2006">
      <mc:Choice Requires="x14">
        <control shapeId="4102" r:id="rId11" name="ScrollBar6">
          <controlPr autoLine="0" linkedCell="O44" r:id="rId12">
            <anchor moveWithCells="1">
              <from>
                <xdr:col>14</xdr:col>
                <xdr:colOff>7620</xdr:colOff>
                <xdr:row>36</xdr:row>
                <xdr:rowOff>0</xdr:rowOff>
              </from>
              <to>
                <xdr:col>14</xdr:col>
                <xdr:colOff>1844040</xdr:colOff>
                <xdr:row>37</xdr:row>
                <xdr:rowOff>7620</xdr:rowOff>
              </to>
            </anchor>
          </controlPr>
        </control>
      </mc:Choice>
      <mc:Fallback>
        <control shapeId="4102" r:id="rId11" name="ScrollBar6"/>
      </mc:Fallback>
    </mc:AlternateContent>
    <mc:AlternateContent xmlns:mc="http://schemas.openxmlformats.org/markup-compatibility/2006">
      <mc:Choice Requires="x14">
        <control shapeId="4099" r:id="rId13" name="ScrollBar3">
          <controlPr autoLine="0" linkedCell="T40" r:id="rId14">
            <anchor moveWithCells="1">
              <from>
                <xdr:col>13</xdr:col>
                <xdr:colOff>60960</xdr:colOff>
                <xdr:row>40</xdr:row>
                <xdr:rowOff>7620</xdr:rowOff>
              </from>
              <to>
                <xdr:col>13</xdr:col>
                <xdr:colOff>2080260</xdr:colOff>
                <xdr:row>41</xdr:row>
                <xdr:rowOff>22860</xdr:rowOff>
              </to>
            </anchor>
          </controlPr>
        </control>
      </mc:Choice>
      <mc:Fallback>
        <control shapeId="4099" r:id="rId13" name="ScrollBar3"/>
      </mc:Fallback>
    </mc:AlternateContent>
    <mc:AlternateContent xmlns:mc="http://schemas.openxmlformats.org/markup-compatibility/2006">
      <mc:Choice Requires="x14">
        <control shapeId="4098" r:id="rId15" name="ScrollBar2">
          <controlPr autoLine="0" linkedCell="T38" r:id="rId16">
            <anchor moveWithCells="1">
              <from>
                <xdr:col>13</xdr:col>
                <xdr:colOff>7620</xdr:colOff>
                <xdr:row>38</xdr:row>
                <xdr:rowOff>0</xdr:rowOff>
              </from>
              <to>
                <xdr:col>13</xdr:col>
                <xdr:colOff>2057400</xdr:colOff>
                <xdr:row>38</xdr:row>
                <xdr:rowOff>358140</xdr:rowOff>
              </to>
            </anchor>
          </controlPr>
        </control>
      </mc:Choice>
      <mc:Fallback>
        <control shapeId="4098" r:id="rId15" name="ScrollBar2"/>
      </mc:Fallback>
    </mc:AlternateContent>
    <mc:AlternateContent xmlns:mc="http://schemas.openxmlformats.org/markup-compatibility/2006">
      <mc:Choice Requires="x14">
        <control shapeId="4097" r:id="rId17" name="ScrollBar1">
          <controlPr autoLine="0" linkedCell="T36" r:id="rId18">
            <anchor moveWithCells="1">
              <from>
                <xdr:col>13</xdr:col>
                <xdr:colOff>7620</xdr:colOff>
                <xdr:row>36</xdr:row>
                <xdr:rowOff>7620</xdr:rowOff>
              </from>
              <to>
                <xdr:col>13</xdr:col>
                <xdr:colOff>2065020</xdr:colOff>
                <xdr:row>37</xdr:row>
                <xdr:rowOff>15240</xdr:rowOff>
              </to>
            </anchor>
          </controlPr>
        </control>
      </mc:Choice>
      <mc:Fallback>
        <control shapeId="4097" r:id="rId17" name="ScrollBar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D11:AA39"/>
  <sheetViews>
    <sheetView showRowColHeaders="0" zoomScale="50" zoomScaleNormal="50" workbookViewId="0"/>
  </sheetViews>
  <sheetFormatPr defaultColWidth="9.109375" defaultRowHeight="14.4" x14ac:dyDescent="0.3"/>
  <cols>
    <col min="1" max="5" width="9.109375" style="1"/>
    <col min="6" max="6" width="33.33203125" style="1" customWidth="1"/>
    <col min="7" max="7" width="7.88671875" style="1" customWidth="1"/>
    <col min="8" max="8" width="21.33203125" style="1" customWidth="1"/>
    <col min="9" max="9" width="8.109375" style="1" customWidth="1"/>
    <col min="10" max="10" width="13.33203125" style="1" customWidth="1"/>
    <col min="11" max="11" width="21.109375" style="1" customWidth="1"/>
    <col min="12" max="12" width="6.5546875" style="1" customWidth="1"/>
    <col min="13" max="13" width="22.5546875" style="1" customWidth="1"/>
    <col min="14" max="14" width="16.109375" style="1" customWidth="1"/>
    <col min="15" max="15" width="16.6640625" style="1" customWidth="1"/>
    <col min="16" max="17" width="8.6640625" style="1" customWidth="1"/>
    <col min="18" max="18" width="4.6640625" style="1" customWidth="1"/>
    <col min="19" max="19" width="9.109375" style="1"/>
    <col min="20" max="20" width="13.6640625" style="1" customWidth="1"/>
    <col min="21" max="21" width="11" style="1" customWidth="1"/>
    <col min="22" max="22" width="9.109375" style="1"/>
    <col min="23" max="23" width="3.33203125" style="1" customWidth="1"/>
    <col min="24" max="24" width="9.109375" style="1"/>
    <col min="25" max="25" width="13.88671875" style="1" customWidth="1"/>
    <col min="26" max="26" width="11.44140625" style="1" customWidth="1"/>
    <col min="27" max="16384" width="9.109375" style="1"/>
  </cols>
  <sheetData>
    <row r="11" spans="4:18" ht="15" customHeight="1" x14ac:dyDescent="0.3">
      <c r="D11" s="3"/>
      <c r="E11" s="3"/>
      <c r="F11" s="3"/>
      <c r="G11" s="3"/>
      <c r="H11" s="3"/>
      <c r="I11" s="3"/>
      <c r="J11" s="3"/>
      <c r="K11" s="3"/>
      <c r="L11" s="3"/>
      <c r="M11" s="135"/>
      <c r="R11" s="3"/>
    </row>
    <row r="12" spans="4:18" ht="15" customHeight="1" x14ac:dyDescent="0.3">
      <c r="D12" s="3"/>
      <c r="E12" s="3"/>
      <c r="F12" s="3"/>
      <c r="H12" s="3"/>
      <c r="J12" s="3"/>
      <c r="K12" s="3"/>
      <c r="L12" s="3"/>
      <c r="M12" s="136"/>
      <c r="R12" s="3"/>
    </row>
    <row r="13" spans="4:18" ht="108" customHeight="1" x14ac:dyDescent="0.3">
      <c r="D13" s="3"/>
      <c r="E13" s="3"/>
      <c r="F13" s="98" t="s">
        <v>39</v>
      </c>
      <c r="H13" s="98" t="s">
        <v>23</v>
      </c>
      <c r="J13" s="138" t="s">
        <v>22</v>
      </c>
      <c r="K13" s="139"/>
      <c r="M13" s="98" t="s">
        <v>21</v>
      </c>
      <c r="R13" s="3"/>
    </row>
    <row r="14" spans="4:18" ht="21" customHeight="1" x14ac:dyDescent="0.3">
      <c r="D14" s="3"/>
      <c r="R14" s="3"/>
    </row>
    <row r="15" spans="4:18" ht="37.5" customHeight="1" x14ac:dyDescent="0.3">
      <c r="D15" s="3"/>
      <c r="E15" s="3"/>
      <c r="F15" s="129" t="s">
        <v>29</v>
      </c>
      <c r="H15" s="83" t="s">
        <v>24</v>
      </c>
      <c r="J15" s="99"/>
      <c r="K15" s="109">
        <f t="shared" ref="K15:K22" si="0">R15</f>
        <v>200</v>
      </c>
      <c r="M15" s="102">
        <f>M29</f>
        <v>75</v>
      </c>
      <c r="R15" s="16">
        <v>200</v>
      </c>
    </row>
    <row r="16" spans="4:18" ht="36" customHeight="1" x14ac:dyDescent="0.3">
      <c r="D16" s="3"/>
      <c r="E16" s="3"/>
      <c r="F16" s="130"/>
      <c r="H16" s="83" t="s">
        <v>25</v>
      </c>
      <c r="J16" s="100"/>
      <c r="K16" s="29">
        <f t="shared" si="0"/>
        <v>200</v>
      </c>
      <c r="M16" s="26"/>
      <c r="R16" s="16">
        <v>200</v>
      </c>
    </row>
    <row r="17" spans="4:27" ht="25.5" customHeight="1" x14ac:dyDescent="0.3">
      <c r="D17" s="3"/>
      <c r="E17" s="3"/>
      <c r="F17" s="3"/>
      <c r="G17" s="3"/>
      <c r="H17" s="3"/>
      <c r="I17" s="3"/>
      <c r="J17" s="3"/>
      <c r="K17" s="3"/>
      <c r="M17" s="3"/>
      <c r="R17" s="16"/>
    </row>
    <row r="18" spans="4:27" ht="42" customHeight="1" x14ac:dyDescent="0.3">
      <c r="D18" s="3"/>
      <c r="E18" s="3"/>
      <c r="F18" s="131" t="s">
        <v>30</v>
      </c>
      <c r="H18" s="23" t="s">
        <v>24</v>
      </c>
      <c r="J18" s="33"/>
      <c r="K18" s="30">
        <f t="shared" si="0"/>
        <v>100</v>
      </c>
      <c r="M18" s="103">
        <f>N19</f>
        <v>105</v>
      </c>
      <c r="R18" s="16">
        <v>100</v>
      </c>
    </row>
    <row r="19" spans="4:27" ht="36" customHeight="1" x14ac:dyDescent="0.3">
      <c r="D19" s="3"/>
      <c r="E19" s="3"/>
      <c r="F19" s="132"/>
      <c r="H19" s="23" t="s">
        <v>25</v>
      </c>
      <c r="J19" s="100"/>
      <c r="K19" s="30">
        <f t="shared" si="0"/>
        <v>500</v>
      </c>
      <c r="M19" s="27"/>
      <c r="N19" s="3">
        <v>105</v>
      </c>
      <c r="O19" s="118" t="s">
        <v>40</v>
      </c>
      <c r="P19" s="119"/>
      <c r="Q19" s="120"/>
      <c r="R19" s="16">
        <v>500</v>
      </c>
      <c r="T19" s="118" t="s">
        <v>41</v>
      </c>
      <c r="U19" s="119"/>
      <c r="V19" s="120"/>
      <c r="Y19" s="118" t="s">
        <v>42</v>
      </c>
      <c r="Z19" s="119"/>
      <c r="AA19" s="120"/>
    </row>
    <row r="20" spans="4:27" ht="22.95" customHeight="1" x14ac:dyDescent="0.3">
      <c r="D20" s="3"/>
      <c r="E20" s="3"/>
      <c r="F20" s="87"/>
      <c r="H20" s="66"/>
      <c r="J20" s="66"/>
      <c r="K20" s="105"/>
      <c r="M20" s="104"/>
      <c r="N20" s="14"/>
      <c r="O20" s="121"/>
      <c r="P20" s="122"/>
      <c r="Q20" s="123"/>
      <c r="R20" s="16"/>
      <c r="T20" s="121"/>
      <c r="U20" s="122"/>
      <c r="V20" s="123"/>
      <c r="Y20" s="121"/>
      <c r="Z20" s="122"/>
      <c r="AA20" s="123"/>
    </row>
    <row r="21" spans="4:27" ht="37.950000000000003" customHeight="1" x14ac:dyDescent="0.3">
      <c r="D21" s="113"/>
      <c r="E21" s="9"/>
      <c r="F21" s="133" t="s">
        <v>31</v>
      </c>
      <c r="H21" s="106" t="s">
        <v>24</v>
      </c>
      <c r="J21" s="34"/>
      <c r="K21" s="93">
        <f t="shared" si="0"/>
        <v>250</v>
      </c>
      <c r="M21" s="107">
        <f>M31</f>
        <v>135</v>
      </c>
      <c r="O21" s="124"/>
      <c r="P21" s="125"/>
      <c r="Q21" s="126"/>
      <c r="R21" s="16">
        <v>250</v>
      </c>
      <c r="S21" s="82"/>
      <c r="T21" s="124"/>
      <c r="U21" s="125"/>
      <c r="V21" s="126"/>
      <c r="W21" s="82"/>
      <c r="X21" s="82"/>
      <c r="Y21" s="124"/>
      <c r="Z21" s="125"/>
      <c r="AA21" s="126"/>
    </row>
    <row r="22" spans="4:27" ht="39" customHeight="1" x14ac:dyDescent="0.3">
      <c r="D22" s="113"/>
      <c r="E22" s="9"/>
      <c r="F22" s="134"/>
      <c r="H22" s="106" t="s">
        <v>25</v>
      </c>
      <c r="J22" s="101"/>
      <c r="K22" s="93">
        <f t="shared" si="0"/>
        <v>600</v>
      </c>
      <c r="M22" s="7"/>
      <c r="R22" s="16">
        <v>600</v>
      </c>
      <c r="T22" s="82"/>
      <c r="Y22" s="82"/>
    </row>
    <row r="23" spans="4:27" ht="25.5" customHeight="1" x14ac:dyDescent="0.3">
      <c r="D23" s="113"/>
      <c r="E23" s="9"/>
      <c r="F23" s="38"/>
      <c r="H23" s="39"/>
      <c r="J23" s="40"/>
      <c r="K23" s="41"/>
      <c r="M23" s="42"/>
      <c r="O23" s="82"/>
      <c r="Q23" s="16" t="s">
        <v>35</v>
      </c>
      <c r="T23" s="82"/>
      <c r="Y23" s="82"/>
    </row>
    <row r="24" spans="4:27" ht="42.75" customHeight="1" x14ac:dyDescent="0.3">
      <c r="D24" s="137"/>
      <c r="E24" s="10"/>
      <c r="F24" s="119" t="s">
        <v>40</v>
      </c>
      <c r="H24" s="90" t="s">
        <v>24</v>
      </c>
      <c r="J24" s="34"/>
      <c r="K24" s="108">
        <f>M24</f>
        <v>360</v>
      </c>
      <c r="M24" s="3">
        <v>360</v>
      </c>
      <c r="N24" s="3"/>
      <c r="O24" s="108" t="s">
        <v>32</v>
      </c>
      <c r="P24" s="127">
        <f>(((K15-K24)^2)+((K16-K25)^2))^(1/2)</f>
        <v>161.24515496597098</v>
      </c>
      <c r="Q24" s="128"/>
      <c r="T24" s="108" t="s">
        <v>32</v>
      </c>
      <c r="U24" s="127">
        <f>(((K15-K27)^2)+((K16-K28)^2))^(1/2)</f>
        <v>333.01651610693426</v>
      </c>
      <c r="V24" s="128"/>
      <c r="Y24" s="108" t="s">
        <v>32</v>
      </c>
      <c r="Z24" s="127">
        <f>(((K15-K30)^2)+((K16-U31)^2))^(1/2)</f>
        <v>206.15528128088303</v>
      </c>
      <c r="AA24" s="128"/>
    </row>
    <row r="25" spans="4:27" ht="37.5" customHeight="1" x14ac:dyDescent="0.3">
      <c r="D25" s="10"/>
      <c r="E25" s="10"/>
      <c r="F25" s="122"/>
      <c r="H25" s="90" t="s">
        <v>25</v>
      </c>
      <c r="J25" s="101"/>
      <c r="K25" s="108">
        <f>M25</f>
        <v>180</v>
      </c>
      <c r="M25" s="3">
        <v>180</v>
      </c>
      <c r="N25" s="3"/>
      <c r="O25" s="82"/>
      <c r="Q25" s="16"/>
      <c r="R25" s="16"/>
      <c r="T25" s="82"/>
      <c r="Y25" s="82"/>
    </row>
    <row r="26" spans="4:27" ht="27.75" customHeight="1" x14ac:dyDescent="0.3">
      <c r="D26" s="3"/>
      <c r="E26" s="3"/>
      <c r="M26" s="3"/>
      <c r="N26" s="3"/>
      <c r="O26" s="82"/>
      <c r="Q26" s="16"/>
      <c r="R26" s="16"/>
      <c r="T26" s="82"/>
      <c r="Y26" s="82"/>
    </row>
    <row r="27" spans="4:27" ht="45.75" customHeight="1" x14ac:dyDescent="0.3">
      <c r="D27" s="3"/>
      <c r="F27" s="119" t="s">
        <v>41</v>
      </c>
      <c r="H27" s="90" t="s">
        <v>24</v>
      </c>
      <c r="J27" s="34"/>
      <c r="K27" s="108">
        <f>M27</f>
        <v>420</v>
      </c>
      <c r="M27" s="3">
        <v>420</v>
      </c>
      <c r="N27" s="3"/>
      <c r="O27" s="108" t="s">
        <v>33</v>
      </c>
      <c r="P27" s="127">
        <f>(((K18-K24)^2)+((K19-K25)^2))^(1/2)</f>
        <v>412.31056256176606</v>
      </c>
      <c r="Q27" s="128"/>
      <c r="R27" s="16"/>
      <c r="T27" s="108" t="s">
        <v>33</v>
      </c>
      <c r="U27" s="127">
        <f>(((K18-K27)^2)+((K19-K28)^2))^(1/2)</f>
        <v>323.88269481403296</v>
      </c>
      <c r="V27" s="128"/>
      <c r="Y27" s="108" t="s">
        <v>33</v>
      </c>
      <c r="Z27" s="127">
        <f>(((K18-K30)^2)+((K19-K31)^2))^(1/2)</f>
        <v>180.27756377319946</v>
      </c>
      <c r="AA27" s="128"/>
    </row>
    <row r="28" spans="4:27" ht="43.5" customHeight="1" x14ac:dyDescent="0.3">
      <c r="D28" s="3"/>
      <c r="E28" s="3"/>
      <c r="F28" s="122"/>
      <c r="H28" s="90" t="s">
        <v>25</v>
      </c>
      <c r="K28" s="108">
        <f>M28</f>
        <v>450</v>
      </c>
      <c r="M28" s="3">
        <v>450</v>
      </c>
      <c r="N28" s="3"/>
      <c r="O28" s="82"/>
      <c r="Q28" s="16"/>
      <c r="R28" s="16"/>
      <c r="T28" s="82"/>
      <c r="Y28" s="82"/>
    </row>
    <row r="29" spans="4:27" ht="30" customHeight="1" x14ac:dyDescent="0.3">
      <c r="D29" s="3"/>
      <c r="E29" s="3"/>
      <c r="F29" s="3"/>
      <c r="K29" s="82"/>
      <c r="M29" s="3">
        <v>75</v>
      </c>
      <c r="N29" s="16">
        <v>60</v>
      </c>
      <c r="O29" s="82"/>
      <c r="P29" s="14"/>
      <c r="Q29" s="16"/>
      <c r="R29" s="16"/>
      <c r="T29" s="82"/>
      <c r="U29" s="14"/>
      <c r="Y29" s="82"/>
      <c r="Z29" s="14"/>
    </row>
    <row r="30" spans="4:27" ht="43.5" customHeight="1" x14ac:dyDescent="0.3">
      <c r="F30" s="119" t="s">
        <v>42</v>
      </c>
      <c r="H30" s="90" t="s">
        <v>24</v>
      </c>
      <c r="K30" s="108">
        <f>M30</f>
        <v>250</v>
      </c>
      <c r="M30" s="3">
        <v>250</v>
      </c>
      <c r="N30" s="16">
        <v>60</v>
      </c>
      <c r="O30" s="108" t="s">
        <v>34</v>
      </c>
      <c r="P30" s="127">
        <f>(((K21-K24)^2)+((K22-K25)^2))^(1/2)</f>
        <v>434.16586692184819</v>
      </c>
      <c r="Q30" s="128"/>
      <c r="R30" s="16"/>
      <c r="T30" s="108" t="s">
        <v>34</v>
      </c>
      <c r="U30" s="127">
        <f>(((K21-K27)^2)+((K22-K28)^2))^(1/2)</f>
        <v>226.71568097509268</v>
      </c>
      <c r="V30" s="128"/>
      <c r="Y30" s="108" t="s">
        <v>34</v>
      </c>
      <c r="Z30" s="127">
        <f>(((K21-K30)^2)+((K22-K31)^2))^(1/2)</f>
        <v>200</v>
      </c>
      <c r="AA30" s="128"/>
    </row>
    <row r="31" spans="4:27" ht="36" customHeight="1" x14ac:dyDescent="0.3">
      <c r="F31" s="122"/>
      <c r="H31" s="90" t="s">
        <v>25</v>
      </c>
      <c r="J31" s="101"/>
      <c r="K31" s="108">
        <v>400</v>
      </c>
      <c r="M31" s="3">
        <v>135</v>
      </c>
      <c r="N31" s="16">
        <v>80</v>
      </c>
      <c r="O31" s="82"/>
      <c r="P31" s="14"/>
      <c r="Q31" s="16"/>
      <c r="R31" s="16"/>
    </row>
    <row r="32" spans="4:27" x14ac:dyDescent="0.3">
      <c r="K32" s="14"/>
      <c r="L32" s="14"/>
      <c r="M32" s="3"/>
      <c r="N32" s="16">
        <v>70</v>
      </c>
      <c r="O32" s="14"/>
      <c r="P32" s="14"/>
      <c r="Q32" s="14"/>
    </row>
    <row r="33" spans="11:27" x14ac:dyDescent="0.3">
      <c r="K33" s="14"/>
      <c r="L33" s="14"/>
      <c r="M33" s="3"/>
      <c r="N33" s="16">
        <v>70</v>
      </c>
      <c r="O33" s="14"/>
      <c r="P33" s="14"/>
      <c r="Q33" s="14"/>
    </row>
    <row r="34" spans="11:27" ht="28.8" x14ac:dyDescent="0.3">
      <c r="K34" s="14"/>
      <c r="L34" s="14"/>
      <c r="M34" s="3"/>
      <c r="N34" s="3"/>
      <c r="O34" s="140" t="s">
        <v>38</v>
      </c>
      <c r="P34" s="141"/>
      <c r="Q34" s="142"/>
      <c r="T34" s="140" t="s">
        <v>38</v>
      </c>
      <c r="U34" s="141"/>
      <c r="V34" s="142"/>
      <c r="Y34" s="140" t="s">
        <v>38</v>
      </c>
      <c r="Z34" s="141"/>
      <c r="AA34" s="142"/>
    </row>
    <row r="35" spans="11:27" ht="28.8" x14ac:dyDescent="0.3">
      <c r="K35" s="14"/>
      <c r="L35" s="14"/>
      <c r="M35" s="3"/>
      <c r="N35" s="3"/>
      <c r="O35" s="143">
        <f>M15*P24+M18*P27+M21*P30</f>
        <v>113998.38772588277</v>
      </c>
      <c r="P35" s="144"/>
      <c r="Q35" s="145"/>
      <c r="T35" s="143">
        <f>M15*U24+M18*U27+M21*U30</f>
        <v>89590.538595131045</v>
      </c>
      <c r="U35" s="144"/>
      <c r="V35" s="145"/>
      <c r="Y35" s="143">
        <f>M15*Z24+M18*Z27+M21*Z30</f>
        <v>61390.790292252168</v>
      </c>
      <c r="Z35" s="144"/>
      <c r="AA35" s="145"/>
    </row>
    <row r="36" spans="11:27" x14ac:dyDescent="0.3">
      <c r="M36" s="3"/>
      <c r="N36" s="3"/>
    </row>
    <row r="37" spans="11:27" x14ac:dyDescent="0.3">
      <c r="M37" s="3"/>
      <c r="N37" s="3"/>
    </row>
    <row r="38" spans="11:27" x14ac:dyDescent="0.3">
      <c r="M38" s="3"/>
      <c r="N38" s="3"/>
    </row>
    <row r="39" spans="11:27" x14ac:dyDescent="0.3">
      <c r="M39" s="3"/>
      <c r="N39" s="3"/>
    </row>
  </sheetData>
  <mergeCells count="27">
    <mergeCell ref="O34:Q34"/>
    <mergeCell ref="O35:Q35"/>
    <mergeCell ref="T34:V34"/>
    <mergeCell ref="T35:V35"/>
    <mergeCell ref="Y34:AA34"/>
    <mergeCell ref="Y35:AA35"/>
    <mergeCell ref="M11:M12"/>
    <mergeCell ref="D21:D24"/>
    <mergeCell ref="F24:F25"/>
    <mergeCell ref="J13:K13"/>
    <mergeCell ref="O19:Q21"/>
    <mergeCell ref="F27:F28"/>
    <mergeCell ref="F30:F31"/>
    <mergeCell ref="F15:F16"/>
    <mergeCell ref="F18:F19"/>
    <mergeCell ref="F21:F22"/>
    <mergeCell ref="Y19:AA21"/>
    <mergeCell ref="P24:Q24"/>
    <mergeCell ref="P27:Q27"/>
    <mergeCell ref="P30:Q30"/>
    <mergeCell ref="Z24:AA24"/>
    <mergeCell ref="Z27:AA27"/>
    <mergeCell ref="Z30:AA30"/>
    <mergeCell ref="U24:V24"/>
    <mergeCell ref="U27:V27"/>
    <mergeCell ref="U30:V30"/>
    <mergeCell ref="T19:V21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2304" r:id="rId3" name="ScrollBar12">
          <controlPr autoLine="0" linkedCell="M31" r:id="rId4">
            <anchor moveWithCells="1">
              <from>
                <xdr:col>9</xdr:col>
                <xdr:colOff>22860</xdr:colOff>
                <xdr:row>30</xdr:row>
                <xdr:rowOff>22860</xdr:rowOff>
              </from>
              <to>
                <xdr:col>10</xdr:col>
                <xdr:colOff>45720</xdr:colOff>
                <xdr:row>31</xdr:row>
                <xdr:rowOff>83820</xdr:rowOff>
              </to>
            </anchor>
          </controlPr>
        </control>
      </mc:Choice>
      <mc:Fallback>
        <control shapeId="12304" r:id="rId3" name="ScrollBar12"/>
      </mc:Fallback>
    </mc:AlternateContent>
    <mc:AlternateContent xmlns:mc="http://schemas.openxmlformats.org/markup-compatibility/2006">
      <mc:Choice Requires="x14">
        <control shapeId="12303" r:id="rId5" name="ScrollBar11">
          <controlPr autoLine="0" linkedCell="M30" r:id="rId6">
            <anchor moveWithCells="1">
              <from>
                <xdr:col>9</xdr:col>
                <xdr:colOff>0</xdr:colOff>
                <xdr:row>29</xdr:row>
                <xdr:rowOff>22860</xdr:rowOff>
              </from>
              <to>
                <xdr:col>10</xdr:col>
                <xdr:colOff>7620</xdr:colOff>
                <xdr:row>29</xdr:row>
                <xdr:rowOff>518160</xdr:rowOff>
              </to>
            </anchor>
          </controlPr>
        </control>
      </mc:Choice>
      <mc:Fallback>
        <control shapeId="12303" r:id="rId5" name="ScrollBar11"/>
      </mc:Fallback>
    </mc:AlternateContent>
    <mc:AlternateContent xmlns:mc="http://schemas.openxmlformats.org/markup-compatibility/2006">
      <mc:Choice Requires="x14">
        <control shapeId="12302" r:id="rId7" name="ScrollBar10">
          <controlPr autoLine="0" linkedCell="M28" r:id="rId8">
            <anchor moveWithCells="1">
              <from>
                <xdr:col>9</xdr:col>
                <xdr:colOff>0</xdr:colOff>
                <xdr:row>27</xdr:row>
                <xdr:rowOff>0</xdr:rowOff>
              </from>
              <to>
                <xdr:col>10</xdr:col>
                <xdr:colOff>22860</xdr:colOff>
                <xdr:row>27</xdr:row>
                <xdr:rowOff>495300</xdr:rowOff>
              </to>
            </anchor>
          </controlPr>
        </control>
      </mc:Choice>
      <mc:Fallback>
        <control shapeId="12302" r:id="rId7" name="ScrollBar10"/>
      </mc:Fallback>
    </mc:AlternateContent>
    <mc:AlternateContent xmlns:mc="http://schemas.openxmlformats.org/markup-compatibility/2006">
      <mc:Choice Requires="x14">
        <control shapeId="12301" r:id="rId9" name="ScrollBar5">
          <controlPr autoLine="0" linkedCell="M27" r:id="rId10">
            <anchor moveWithCells="1">
              <from>
                <xdr:col>9</xdr:col>
                <xdr:colOff>7620</xdr:colOff>
                <xdr:row>26</xdr:row>
                <xdr:rowOff>22860</xdr:rowOff>
              </from>
              <to>
                <xdr:col>10</xdr:col>
                <xdr:colOff>30480</xdr:colOff>
                <xdr:row>26</xdr:row>
                <xdr:rowOff>518160</xdr:rowOff>
              </to>
            </anchor>
          </controlPr>
        </control>
      </mc:Choice>
      <mc:Fallback>
        <control shapeId="12301" r:id="rId9" name="ScrollBar5"/>
      </mc:Fallback>
    </mc:AlternateContent>
    <mc:AlternateContent xmlns:mc="http://schemas.openxmlformats.org/markup-compatibility/2006">
      <mc:Choice Requires="x14">
        <control shapeId="12300" r:id="rId11" name="ScrollBar19">
          <controlPr autoLine="0" linkedCell="M25" r:id="rId12">
            <anchor moveWithCells="1">
              <from>
                <xdr:col>9</xdr:col>
                <xdr:colOff>22860</xdr:colOff>
                <xdr:row>24</xdr:row>
                <xdr:rowOff>22860</xdr:rowOff>
              </from>
              <to>
                <xdr:col>9</xdr:col>
                <xdr:colOff>899160</xdr:colOff>
                <xdr:row>24</xdr:row>
                <xdr:rowOff>457200</xdr:rowOff>
              </to>
            </anchor>
          </controlPr>
        </control>
      </mc:Choice>
      <mc:Fallback>
        <control shapeId="12300" r:id="rId11" name="ScrollBar19"/>
      </mc:Fallback>
    </mc:AlternateContent>
    <mc:AlternateContent xmlns:mc="http://schemas.openxmlformats.org/markup-compatibility/2006">
      <mc:Choice Requires="x14">
        <control shapeId="12299" r:id="rId13" name="ScrollBar18">
          <controlPr autoLine="0" linkedCell="R22" r:id="rId14">
            <anchor moveWithCells="1">
              <from>
                <xdr:col>9</xdr:col>
                <xdr:colOff>7620</xdr:colOff>
                <xdr:row>21</xdr:row>
                <xdr:rowOff>0</xdr:rowOff>
              </from>
              <to>
                <xdr:col>9</xdr:col>
                <xdr:colOff>891540</xdr:colOff>
                <xdr:row>21</xdr:row>
                <xdr:rowOff>457200</xdr:rowOff>
              </to>
            </anchor>
          </controlPr>
        </control>
      </mc:Choice>
      <mc:Fallback>
        <control shapeId="12299" r:id="rId13" name="ScrollBar18"/>
      </mc:Fallback>
    </mc:AlternateContent>
    <mc:AlternateContent xmlns:mc="http://schemas.openxmlformats.org/markup-compatibility/2006">
      <mc:Choice Requires="x14">
        <control shapeId="12298" r:id="rId15" name="ScrollBar17">
          <controlPr autoLine="0" linkedCell="R19" r:id="rId16">
            <anchor moveWithCells="1">
              <from>
                <xdr:col>9</xdr:col>
                <xdr:colOff>7620</xdr:colOff>
                <xdr:row>18</xdr:row>
                <xdr:rowOff>0</xdr:rowOff>
              </from>
              <to>
                <xdr:col>9</xdr:col>
                <xdr:colOff>891540</xdr:colOff>
                <xdr:row>18</xdr:row>
                <xdr:rowOff>419100</xdr:rowOff>
              </to>
            </anchor>
          </controlPr>
        </control>
      </mc:Choice>
      <mc:Fallback>
        <control shapeId="12298" r:id="rId15" name="ScrollBar17"/>
      </mc:Fallback>
    </mc:AlternateContent>
    <mc:AlternateContent xmlns:mc="http://schemas.openxmlformats.org/markup-compatibility/2006">
      <mc:Choice Requires="x14">
        <control shapeId="12297" r:id="rId17" name="ScrollBar16">
          <controlPr autoLine="0" linkedCell="R16" r:id="rId18">
            <anchor moveWithCells="1">
              <from>
                <xdr:col>9</xdr:col>
                <xdr:colOff>7620</xdr:colOff>
                <xdr:row>15</xdr:row>
                <xdr:rowOff>38100</xdr:rowOff>
              </from>
              <to>
                <xdr:col>9</xdr:col>
                <xdr:colOff>891540</xdr:colOff>
                <xdr:row>16</xdr:row>
                <xdr:rowOff>0</xdr:rowOff>
              </to>
            </anchor>
          </controlPr>
        </control>
      </mc:Choice>
      <mc:Fallback>
        <control shapeId="12297" r:id="rId17" name="ScrollBar16"/>
      </mc:Fallback>
    </mc:AlternateContent>
    <mc:AlternateContent xmlns:mc="http://schemas.openxmlformats.org/markup-compatibility/2006">
      <mc:Choice Requires="x14">
        <control shapeId="12295" r:id="rId19" name="ScrollBar8">
          <controlPr autoLine="0" linkedCell="M31" r:id="rId20">
            <anchor moveWithCells="1">
              <from>
                <xdr:col>12</xdr:col>
                <xdr:colOff>7620</xdr:colOff>
                <xdr:row>21</xdr:row>
                <xdr:rowOff>0</xdr:rowOff>
              </from>
              <to>
                <xdr:col>13</xdr:col>
                <xdr:colOff>0</xdr:colOff>
                <xdr:row>21</xdr:row>
                <xdr:rowOff>480060</xdr:rowOff>
              </to>
            </anchor>
          </controlPr>
        </control>
      </mc:Choice>
      <mc:Fallback>
        <control shapeId="12295" r:id="rId19" name="ScrollBar8"/>
      </mc:Fallback>
    </mc:AlternateContent>
    <mc:AlternateContent xmlns:mc="http://schemas.openxmlformats.org/markup-compatibility/2006">
      <mc:Choice Requires="x14">
        <control shapeId="12294" r:id="rId21" name="ScrollBar7">
          <controlPr autoLine="0" linkedCell="N19" r:id="rId22">
            <anchor moveWithCells="1">
              <from>
                <xdr:col>12</xdr:col>
                <xdr:colOff>7620</xdr:colOff>
                <xdr:row>18</xdr:row>
                <xdr:rowOff>0</xdr:rowOff>
              </from>
              <to>
                <xdr:col>13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2294" r:id="rId21" name="ScrollBar7"/>
      </mc:Fallback>
    </mc:AlternateContent>
    <mc:AlternateContent xmlns:mc="http://schemas.openxmlformats.org/markup-compatibility/2006">
      <mc:Choice Requires="x14">
        <control shapeId="12293" r:id="rId23" name="ScrollBar6">
          <controlPr autoLine="0" linkedCell="M29" r:id="rId24">
            <anchor moveWithCells="1">
              <from>
                <xdr:col>12</xdr:col>
                <xdr:colOff>7620</xdr:colOff>
                <xdr:row>15</xdr:row>
                <xdr:rowOff>0</xdr:rowOff>
              </from>
              <to>
                <xdr:col>13</xdr:col>
                <xdr:colOff>0</xdr:colOff>
                <xdr:row>15</xdr:row>
                <xdr:rowOff>434340</xdr:rowOff>
              </to>
            </anchor>
          </controlPr>
        </control>
      </mc:Choice>
      <mc:Fallback>
        <control shapeId="12293" r:id="rId23" name="ScrollBar6"/>
      </mc:Fallback>
    </mc:AlternateContent>
    <mc:AlternateContent xmlns:mc="http://schemas.openxmlformats.org/markup-compatibility/2006">
      <mc:Choice Requires="x14">
        <control shapeId="12292" r:id="rId25" name="ScrollBar4">
          <controlPr autoLine="0" linkedCell="M24" r:id="rId26">
            <anchor moveWithCells="1">
              <from>
                <xdr:col>9</xdr:col>
                <xdr:colOff>7620</xdr:colOff>
                <xdr:row>23</xdr:row>
                <xdr:rowOff>0</xdr:rowOff>
              </from>
              <to>
                <xdr:col>9</xdr:col>
                <xdr:colOff>891540</xdr:colOff>
                <xdr:row>23</xdr:row>
                <xdr:rowOff>480060</xdr:rowOff>
              </to>
            </anchor>
          </controlPr>
        </control>
      </mc:Choice>
      <mc:Fallback>
        <control shapeId="12292" r:id="rId25" name="ScrollBar4"/>
      </mc:Fallback>
    </mc:AlternateContent>
    <mc:AlternateContent xmlns:mc="http://schemas.openxmlformats.org/markup-compatibility/2006">
      <mc:Choice Requires="x14">
        <control shapeId="12291" r:id="rId27" name="ScrollBar3">
          <controlPr autoLine="0" linkedCell="R21" r:id="rId28">
            <anchor moveWithCells="1">
              <from>
                <xdr:col>9</xdr:col>
                <xdr:colOff>7620</xdr:colOff>
                <xdr:row>20</xdr:row>
                <xdr:rowOff>0</xdr:rowOff>
              </from>
              <to>
                <xdr:col>9</xdr:col>
                <xdr:colOff>891540</xdr:colOff>
                <xdr:row>20</xdr:row>
                <xdr:rowOff>396240</xdr:rowOff>
              </to>
            </anchor>
          </controlPr>
        </control>
      </mc:Choice>
      <mc:Fallback>
        <control shapeId="12291" r:id="rId27" name="ScrollBar3"/>
      </mc:Fallback>
    </mc:AlternateContent>
    <mc:AlternateContent xmlns:mc="http://schemas.openxmlformats.org/markup-compatibility/2006">
      <mc:Choice Requires="x14">
        <control shapeId="12290" r:id="rId29" name="ScrollBar2">
          <controlPr autoLine="0" linkedCell="R18" r:id="rId30">
            <anchor moveWithCells="1">
              <from>
                <xdr:col>9</xdr:col>
                <xdr:colOff>7620</xdr:colOff>
                <xdr:row>17</xdr:row>
                <xdr:rowOff>0</xdr:rowOff>
              </from>
              <to>
                <xdr:col>10</xdr:col>
                <xdr:colOff>7620</xdr:colOff>
                <xdr:row>17</xdr:row>
                <xdr:rowOff>457200</xdr:rowOff>
              </to>
            </anchor>
          </controlPr>
        </control>
      </mc:Choice>
      <mc:Fallback>
        <control shapeId="12290" r:id="rId29" name="ScrollBar2"/>
      </mc:Fallback>
    </mc:AlternateContent>
    <mc:AlternateContent xmlns:mc="http://schemas.openxmlformats.org/markup-compatibility/2006">
      <mc:Choice Requires="x14">
        <control shapeId="12289" r:id="rId31" name="ScrollBar1">
          <controlPr autoLine="0" linkedCell="R15" r:id="rId32">
            <anchor moveWithCells="1">
              <from>
                <xdr:col>9</xdr:col>
                <xdr:colOff>7620</xdr:colOff>
                <xdr:row>14</xdr:row>
                <xdr:rowOff>0</xdr:rowOff>
              </from>
              <to>
                <xdr:col>10</xdr:col>
                <xdr:colOff>7620</xdr:colOff>
                <xdr:row>14</xdr:row>
                <xdr:rowOff>434340</xdr:rowOff>
              </to>
            </anchor>
          </controlPr>
        </control>
      </mc:Choice>
      <mc:Fallback>
        <control shapeId="12289" r:id="rId31" name="ScrollBar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C15:X42"/>
  <sheetViews>
    <sheetView showRowColHeaders="0" topLeftCell="A4" zoomScale="50" zoomScaleNormal="50" workbookViewId="0">
      <selection activeCell="AF31" sqref="AF30:AF31"/>
    </sheetView>
  </sheetViews>
  <sheetFormatPr defaultColWidth="9.109375" defaultRowHeight="14.4" x14ac:dyDescent="0.3"/>
  <cols>
    <col min="1" max="4" width="9.109375" style="1"/>
    <col min="5" max="5" width="33.33203125" style="1" customWidth="1"/>
    <col min="6" max="6" width="5" style="1" customWidth="1"/>
    <col min="7" max="7" width="19" style="1" customWidth="1"/>
    <col min="8" max="8" width="3" style="1" customWidth="1"/>
    <col min="9" max="9" width="13.33203125" style="1" customWidth="1"/>
    <col min="10" max="10" width="3.6640625" style="1" customWidth="1"/>
    <col min="11" max="11" width="19.44140625" style="1" customWidth="1"/>
    <col min="12" max="12" width="4.109375" style="1" customWidth="1"/>
    <col min="13" max="13" width="22.5546875" style="1" customWidth="1"/>
    <col min="14" max="14" width="16.109375" style="1" customWidth="1"/>
    <col min="15" max="15" width="9.109375" style="1" customWidth="1"/>
    <col min="16" max="16" width="14.109375" style="1" customWidth="1"/>
    <col min="17" max="17" width="9.109375" style="1" customWidth="1"/>
    <col min="18" max="20" width="9.109375" style="1"/>
    <col min="21" max="21" width="11.6640625" style="1" customWidth="1"/>
    <col min="22" max="16384" width="9.109375" style="1"/>
  </cols>
  <sheetData>
    <row r="15" spans="15:24" ht="15" customHeight="1" x14ac:dyDescent="0.3">
      <c r="O15" s="146" t="s">
        <v>36</v>
      </c>
      <c r="P15" s="147"/>
      <c r="Q15" s="147"/>
      <c r="R15" s="147"/>
      <c r="S15" s="147"/>
      <c r="T15" s="147"/>
      <c r="U15" s="147"/>
      <c r="V15" s="147"/>
      <c r="W15" s="147"/>
      <c r="X15" s="148"/>
    </row>
    <row r="16" spans="15:24" ht="15" customHeight="1" x14ac:dyDescent="0.3">
      <c r="O16" s="149"/>
      <c r="P16" s="150"/>
      <c r="Q16" s="150"/>
      <c r="R16" s="150"/>
      <c r="S16" s="150"/>
      <c r="T16" s="150"/>
      <c r="U16" s="150"/>
      <c r="V16" s="150"/>
      <c r="W16" s="150"/>
      <c r="X16" s="151"/>
    </row>
    <row r="17" spans="3:24" ht="15" customHeight="1" x14ac:dyDescent="0.3">
      <c r="O17" s="149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3:24" ht="15" customHeight="1" x14ac:dyDescent="0.3">
      <c r="O18" s="152"/>
      <c r="P18" s="153"/>
      <c r="Q18" s="153"/>
      <c r="R18" s="153"/>
      <c r="S18" s="153"/>
      <c r="T18" s="153"/>
      <c r="U18" s="153"/>
      <c r="V18" s="153"/>
      <c r="W18" s="153"/>
      <c r="X18" s="154"/>
    </row>
    <row r="19" spans="3:24" ht="71.25" customHeight="1" x14ac:dyDescent="0.3">
      <c r="C19" s="3"/>
      <c r="D19" s="3"/>
      <c r="E19" s="64" t="s">
        <v>19</v>
      </c>
      <c r="F19" s="84"/>
      <c r="G19" s="43" t="s">
        <v>23</v>
      </c>
      <c r="I19" s="157" t="s">
        <v>37</v>
      </c>
      <c r="J19" s="158"/>
      <c r="K19" s="159"/>
      <c r="M19" s="43" t="s">
        <v>21</v>
      </c>
      <c r="Q19" s="3"/>
    </row>
    <row r="20" spans="3:24" ht="35.25" customHeight="1" x14ac:dyDescent="0.3">
      <c r="Q20" s="3"/>
    </row>
    <row r="21" spans="3:24" ht="32.25" customHeight="1" x14ac:dyDescent="0.3">
      <c r="C21" s="3"/>
      <c r="D21" s="3"/>
      <c r="E21" s="129" t="s">
        <v>28</v>
      </c>
      <c r="F21" s="85"/>
      <c r="G21" s="25" t="s">
        <v>24</v>
      </c>
      <c r="I21" s="35"/>
      <c r="K21" s="29">
        <f t="shared" ref="K21:K30" si="0">Q21</f>
        <v>174</v>
      </c>
      <c r="M21" s="31">
        <f>M35</f>
        <v>1500</v>
      </c>
      <c r="Q21" s="16">
        <v>174</v>
      </c>
    </row>
    <row r="22" spans="3:24" ht="30.75" customHeight="1" x14ac:dyDescent="0.3">
      <c r="C22" s="3"/>
      <c r="D22" s="3"/>
      <c r="E22" s="130"/>
      <c r="F22" s="85"/>
      <c r="G22" s="25" t="s">
        <v>25</v>
      </c>
      <c r="H22" s="80"/>
      <c r="I22" s="36"/>
      <c r="K22" s="29">
        <f t="shared" si="0"/>
        <v>148</v>
      </c>
      <c r="M22" s="26"/>
      <c r="Q22" s="16">
        <v>148</v>
      </c>
    </row>
    <row r="23" spans="3:24" ht="25.5" customHeight="1" x14ac:dyDescent="0.3">
      <c r="C23" s="3"/>
      <c r="D23" s="3"/>
      <c r="E23" s="87"/>
      <c r="F23" s="85"/>
      <c r="G23" s="66"/>
      <c r="H23" s="85"/>
      <c r="I23" s="66"/>
      <c r="K23" s="66"/>
      <c r="M23" s="66"/>
      <c r="Q23" s="16"/>
    </row>
    <row r="24" spans="3:24" ht="39" customHeight="1" x14ac:dyDescent="0.3">
      <c r="C24" s="3"/>
      <c r="D24" s="3"/>
      <c r="E24" s="131" t="s">
        <v>17</v>
      </c>
      <c r="F24" s="88"/>
      <c r="G24" s="23" t="s">
        <v>24</v>
      </c>
      <c r="H24" s="80"/>
      <c r="I24" s="36"/>
      <c r="K24" s="30">
        <f t="shared" si="0"/>
        <v>40</v>
      </c>
      <c r="M24" s="32">
        <f>M36</f>
        <v>3194</v>
      </c>
      <c r="Q24" s="16">
        <v>40</v>
      </c>
    </row>
    <row r="25" spans="3:24" ht="40.5" customHeight="1" x14ac:dyDescent="0.3">
      <c r="C25" s="3"/>
      <c r="D25" s="3"/>
      <c r="E25" s="132"/>
      <c r="F25" s="85"/>
      <c r="G25" s="23" t="s">
        <v>25</v>
      </c>
      <c r="H25" s="80"/>
      <c r="I25" s="4"/>
      <c r="K25" s="30">
        <f t="shared" si="0"/>
        <v>200</v>
      </c>
      <c r="M25" s="27"/>
      <c r="Q25" s="16">
        <v>200</v>
      </c>
    </row>
    <row r="26" spans="3:24" ht="31.2" x14ac:dyDescent="0.3">
      <c r="C26" s="3"/>
      <c r="D26" s="3"/>
      <c r="E26" s="87"/>
      <c r="F26" s="85"/>
      <c r="G26" s="66"/>
      <c r="H26" s="85"/>
      <c r="I26" s="66"/>
      <c r="K26" s="66"/>
      <c r="M26" s="66"/>
      <c r="Q26" s="16"/>
    </row>
    <row r="27" spans="3:24" ht="33" customHeight="1" x14ac:dyDescent="0.3">
      <c r="C27" s="113"/>
      <c r="D27" s="9"/>
      <c r="E27" s="133" t="s">
        <v>18</v>
      </c>
      <c r="F27" s="91"/>
      <c r="G27" s="92" t="s">
        <v>24</v>
      </c>
      <c r="H27" s="80"/>
      <c r="I27" s="37"/>
      <c r="K27" s="93">
        <f t="shared" si="0"/>
        <v>40</v>
      </c>
      <c r="M27" s="94">
        <f>M37</f>
        <v>4027</v>
      </c>
      <c r="Q27" s="16">
        <v>40</v>
      </c>
    </row>
    <row r="28" spans="3:24" ht="35.25" customHeight="1" x14ac:dyDescent="0.3">
      <c r="C28" s="113"/>
      <c r="D28" s="9"/>
      <c r="E28" s="134"/>
      <c r="F28" s="89"/>
      <c r="G28" s="92" t="s">
        <v>25</v>
      </c>
      <c r="H28" s="80"/>
      <c r="I28" s="37"/>
      <c r="K28" s="93">
        <f t="shared" si="0"/>
        <v>200</v>
      </c>
      <c r="M28" s="7"/>
      <c r="Q28" s="16">
        <v>200</v>
      </c>
    </row>
    <row r="29" spans="3:24" ht="25.5" customHeight="1" x14ac:dyDescent="0.3">
      <c r="C29" s="113"/>
      <c r="D29" s="9"/>
      <c r="E29" s="38"/>
      <c r="F29" s="86"/>
      <c r="G29" s="40"/>
      <c r="H29" s="86"/>
      <c r="I29" s="40"/>
      <c r="K29" s="40"/>
      <c r="M29" s="40"/>
      <c r="Q29" s="16"/>
    </row>
    <row r="30" spans="3:24" ht="31.2" customHeight="1" x14ac:dyDescent="0.3">
      <c r="C30" s="137"/>
      <c r="D30" s="10"/>
      <c r="E30" s="155" t="s">
        <v>20</v>
      </c>
      <c r="F30" s="89"/>
      <c r="G30" s="90" t="s">
        <v>24</v>
      </c>
      <c r="H30" s="80"/>
      <c r="I30" s="37"/>
      <c r="K30" s="95">
        <f t="shared" si="0"/>
        <v>40</v>
      </c>
      <c r="M30" s="96">
        <f>M38</f>
        <v>1159</v>
      </c>
      <c r="Q30" s="16">
        <v>40</v>
      </c>
    </row>
    <row r="31" spans="3:24" ht="33.75" customHeight="1" x14ac:dyDescent="0.3">
      <c r="C31" s="10"/>
      <c r="D31" s="10"/>
      <c r="E31" s="156"/>
      <c r="F31" s="86"/>
      <c r="G31" s="90" t="s">
        <v>25</v>
      </c>
      <c r="I31" s="5"/>
      <c r="K31" s="95">
        <f>Q31</f>
        <v>200</v>
      </c>
      <c r="M31" s="7"/>
      <c r="Q31" s="16">
        <v>200</v>
      </c>
    </row>
    <row r="32" spans="3:24" ht="39" customHeight="1" x14ac:dyDescent="0.3">
      <c r="C32" s="3"/>
      <c r="D32" s="3"/>
      <c r="O32" s="28" t="s">
        <v>26</v>
      </c>
      <c r="P32" s="97">
        <f>(K21*M21+K24*M24+K27*M27+K30*M30)/(M21+M24+M27+M30)</f>
        <v>60.344129554655872</v>
      </c>
      <c r="Q32" s="16">
        <v>21</v>
      </c>
      <c r="T32" s="28" t="s">
        <v>27</v>
      </c>
      <c r="U32" s="97">
        <f>(K22*M21+K25*M24+K28*M27+K31*M30)/(M21+M24+M27+M30)</f>
        <v>192.10526315789474</v>
      </c>
    </row>
    <row r="33" spans="3:16" ht="27.75" customHeight="1" x14ac:dyDescent="0.3">
      <c r="C33" s="3"/>
      <c r="D33" s="3"/>
      <c r="F33" s="86"/>
      <c r="G33" s="3"/>
    </row>
    <row r="34" spans="3:16" ht="27" customHeight="1" x14ac:dyDescent="0.55000000000000004">
      <c r="C34" s="3"/>
      <c r="D34" s="3"/>
      <c r="M34" s="110"/>
    </row>
    <row r="35" spans="3:16" ht="30" customHeight="1" x14ac:dyDescent="0.3">
      <c r="C35" s="3"/>
      <c r="D35" s="3"/>
      <c r="E35" s="3"/>
      <c r="F35" s="3"/>
      <c r="M35" s="16">
        <v>1500</v>
      </c>
      <c r="N35" s="16">
        <v>60</v>
      </c>
    </row>
    <row r="36" spans="3:16" x14ac:dyDescent="0.3">
      <c r="K36" s="14"/>
      <c r="L36" s="14"/>
      <c r="M36" s="16">
        <v>3194</v>
      </c>
      <c r="N36" s="16">
        <v>60</v>
      </c>
      <c r="O36" s="14"/>
      <c r="P36" s="14"/>
    </row>
    <row r="37" spans="3:16" x14ac:dyDescent="0.3">
      <c r="K37" s="14"/>
      <c r="L37" s="14"/>
      <c r="M37" s="16">
        <v>4027</v>
      </c>
      <c r="N37" s="16">
        <v>80</v>
      </c>
      <c r="O37" s="14"/>
      <c r="P37" s="14"/>
    </row>
    <row r="38" spans="3:16" x14ac:dyDescent="0.3">
      <c r="K38" s="14"/>
      <c r="L38" s="14"/>
      <c r="M38" s="16">
        <v>1159</v>
      </c>
      <c r="N38" s="16">
        <v>70</v>
      </c>
      <c r="O38" s="14"/>
      <c r="P38" s="14"/>
    </row>
    <row r="39" spans="3:16" ht="32.25" customHeight="1" x14ac:dyDescent="0.3">
      <c r="K39" s="14"/>
      <c r="L39" s="14"/>
      <c r="M39" s="16">
        <v>60</v>
      </c>
      <c r="N39" s="16">
        <v>70</v>
      </c>
    </row>
    <row r="40" spans="3:16" x14ac:dyDescent="0.3">
      <c r="K40" s="14"/>
      <c r="L40" s="14"/>
      <c r="M40" s="15"/>
      <c r="N40" s="14"/>
      <c r="O40" s="14"/>
      <c r="P40" s="14"/>
    </row>
    <row r="41" spans="3:16" x14ac:dyDescent="0.3">
      <c r="K41" s="14"/>
      <c r="L41" s="14"/>
      <c r="M41" s="15"/>
      <c r="N41" s="14"/>
      <c r="O41" s="14"/>
      <c r="P41" s="14"/>
    </row>
    <row r="42" spans="3:16" ht="31.5" customHeight="1" x14ac:dyDescent="0.3"/>
  </sheetData>
  <mergeCells count="7">
    <mergeCell ref="O15:X18"/>
    <mergeCell ref="C27:C30"/>
    <mergeCell ref="E21:E22"/>
    <mergeCell ref="E24:E25"/>
    <mergeCell ref="E27:E28"/>
    <mergeCell ref="E30:E31"/>
    <mergeCell ref="I19:K19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2" r:id="rId3" name="ScrollBar19">
          <controlPr autoLine="0" linkedCell="Q31" r:id="rId4">
            <anchor moveWithCells="1">
              <from>
                <xdr:col>8</xdr:col>
                <xdr:colOff>22860</xdr:colOff>
                <xdr:row>30</xdr:row>
                <xdr:rowOff>38100</xdr:rowOff>
              </from>
              <to>
                <xdr:col>8</xdr:col>
                <xdr:colOff>876300</xdr:colOff>
                <xdr:row>31</xdr:row>
                <xdr:rowOff>0</xdr:rowOff>
              </to>
            </anchor>
          </controlPr>
        </control>
      </mc:Choice>
      <mc:Fallback>
        <control shapeId="10252" r:id="rId3" name="ScrollBar19"/>
      </mc:Fallback>
    </mc:AlternateContent>
    <mc:AlternateContent xmlns:mc="http://schemas.openxmlformats.org/markup-compatibility/2006">
      <mc:Choice Requires="x14">
        <control shapeId="10251" r:id="rId5" name="ScrollBar18">
          <controlPr autoLine="0" linkedCell="Q28" r:id="rId6">
            <anchor moveWithCells="1">
              <from>
                <xdr:col>8</xdr:col>
                <xdr:colOff>7620</xdr:colOff>
                <xdr:row>27</xdr:row>
                <xdr:rowOff>144780</xdr:rowOff>
              </from>
              <to>
                <xdr:col>8</xdr:col>
                <xdr:colOff>891540</xdr:colOff>
                <xdr:row>28</xdr:row>
                <xdr:rowOff>30480</xdr:rowOff>
              </to>
            </anchor>
          </controlPr>
        </control>
      </mc:Choice>
      <mc:Fallback>
        <control shapeId="10251" r:id="rId5" name="ScrollBar18"/>
      </mc:Fallback>
    </mc:AlternateContent>
    <mc:AlternateContent xmlns:mc="http://schemas.openxmlformats.org/markup-compatibility/2006">
      <mc:Choice Requires="x14">
        <control shapeId="10250" r:id="rId7" name="ScrollBar17">
          <controlPr autoLine="0" linkedCell="Q25" r:id="rId8">
            <anchor moveWithCells="1">
              <from>
                <xdr:col>8</xdr:col>
                <xdr:colOff>7620</xdr:colOff>
                <xdr:row>24</xdr:row>
                <xdr:rowOff>45720</xdr:rowOff>
              </from>
              <to>
                <xdr:col>8</xdr:col>
                <xdr:colOff>891540</xdr:colOff>
                <xdr:row>24</xdr:row>
                <xdr:rowOff>495300</xdr:rowOff>
              </to>
            </anchor>
          </controlPr>
        </control>
      </mc:Choice>
      <mc:Fallback>
        <control shapeId="10250" r:id="rId7" name="ScrollBar17"/>
      </mc:Fallback>
    </mc:AlternateContent>
    <mc:AlternateContent xmlns:mc="http://schemas.openxmlformats.org/markup-compatibility/2006">
      <mc:Choice Requires="x14">
        <control shapeId="10249" r:id="rId9" name="ScrollBar16">
          <controlPr autoLine="0" linkedCell="Q22" r:id="rId10">
            <anchor moveWithCells="1">
              <from>
                <xdr:col>8</xdr:col>
                <xdr:colOff>7620</xdr:colOff>
                <xdr:row>21</xdr:row>
                <xdr:rowOff>68580</xdr:rowOff>
              </from>
              <to>
                <xdr:col>8</xdr:col>
                <xdr:colOff>891540</xdr:colOff>
                <xdr:row>22</xdr:row>
                <xdr:rowOff>7620</xdr:rowOff>
              </to>
            </anchor>
          </controlPr>
        </control>
      </mc:Choice>
      <mc:Fallback>
        <control shapeId="10249" r:id="rId9" name="ScrollBar16"/>
      </mc:Fallback>
    </mc:AlternateContent>
    <mc:AlternateContent xmlns:mc="http://schemas.openxmlformats.org/markup-compatibility/2006">
      <mc:Choice Requires="x14">
        <control shapeId="10248" r:id="rId11" name="ScrollBar9">
          <controlPr autoLine="0" linkedCell="M38" r:id="rId12">
            <anchor moveWithCells="1">
              <from>
                <xdr:col>12</xdr:col>
                <xdr:colOff>7620</xdr:colOff>
                <xdr:row>30</xdr:row>
                <xdr:rowOff>0</xdr:rowOff>
              </from>
              <to>
                <xdr:col>12</xdr:col>
                <xdr:colOff>1501140</xdr:colOff>
                <xdr:row>31</xdr:row>
                <xdr:rowOff>22860</xdr:rowOff>
              </to>
            </anchor>
          </controlPr>
        </control>
      </mc:Choice>
      <mc:Fallback>
        <control shapeId="10248" r:id="rId11" name="ScrollBar9"/>
      </mc:Fallback>
    </mc:AlternateContent>
    <mc:AlternateContent xmlns:mc="http://schemas.openxmlformats.org/markup-compatibility/2006">
      <mc:Choice Requires="x14">
        <control shapeId="10247" r:id="rId13" name="ScrollBar8">
          <controlPr autoLine="0" linkedCell="M37" r:id="rId14">
            <anchor moveWithCells="1">
              <from>
                <xdr:col>12</xdr:col>
                <xdr:colOff>7620</xdr:colOff>
                <xdr:row>27</xdr:row>
                <xdr:rowOff>0</xdr:rowOff>
              </from>
              <to>
                <xdr:col>13</xdr:col>
                <xdr:colOff>0</xdr:colOff>
                <xdr:row>28</xdr:row>
                <xdr:rowOff>38100</xdr:rowOff>
              </to>
            </anchor>
          </controlPr>
        </control>
      </mc:Choice>
      <mc:Fallback>
        <control shapeId="10247" r:id="rId13" name="ScrollBar8"/>
      </mc:Fallback>
    </mc:AlternateContent>
    <mc:AlternateContent xmlns:mc="http://schemas.openxmlformats.org/markup-compatibility/2006">
      <mc:Choice Requires="x14">
        <control shapeId="10246" r:id="rId15" name="ScrollBar7">
          <controlPr autoLine="0" linkedCell="M36" r:id="rId16">
            <anchor moveWithCells="1">
              <from>
                <xdr:col>12</xdr:col>
                <xdr:colOff>7620</xdr:colOff>
                <xdr:row>24</xdr:row>
                <xdr:rowOff>0</xdr:rowOff>
              </from>
              <to>
                <xdr:col>13</xdr:col>
                <xdr:colOff>0</xdr:colOff>
                <xdr:row>25</xdr:row>
                <xdr:rowOff>22860</xdr:rowOff>
              </to>
            </anchor>
          </controlPr>
        </control>
      </mc:Choice>
      <mc:Fallback>
        <control shapeId="10246" r:id="rId15" name="ScrollBar7"/>
      </mc:Fallback>
    </mc:AlternateContent>
    <mc:AlternateContent xmlns:mc="http://schemas.openxmlformats.org/markup-compatibility/2006">
      <mc:Choice Requires="x14">
        <control shapeId="10245" r:id="rId17" name="ScrollBar6">
          <controlPr autoLine="0" linkedCell="M35" r:id="rId18">
            <anchor moveWithCells="1">
              <from>
                <xdr:col>12</xdr:col>
                <xdr:colOff>7620</xdr:colOff>
                <xdr:row>21</xdr:row>
                <xdr:rowOff>0</xdr:rowOff>
              </from>
              <to>
                <xdr:col>13</xdr:col>
                <xdr:colOff>0</xdr:colOff>
                <xdr:row>22</xdr:row>
                <xdr:rowOff>30480</xdr:rowOff>
              </to>
            </anchor>
          </controlPr>
        </control>
      </mc:Choice>
      <mc:Fallback>
        <control shapeId="10245" r:id="rId17" name="ScrollBar6"/>
      </mc:Fallback>
    </mc:AlternateContent>
    <mc:AlternateContent xmlns:mc="http://schemas.openxmlformats.org/markup-compatibility/2006">
      <mc:Choice Requires="x14">
        <control shapeId="10244" r:id="rId19" name="ScrollBar4">
          <controlPr autoLine="0" linkedCell="Q30" r:id="rId20">
            <anchor moveWithCells="1">
              <from>
                <xdr:col>8</xdr:col>
                <xdr:colOff>7620</xdr:colOff>
                <xdr:row>29</xdr:row>
                <xdr:rowOff>0</xdr:rowOff>
              </from>
              <to>
                <xdr:col>8</xdr:col>
                <xdr:colOff>883920</xdr:colOff>
                <xdr:row>29</xdr:row>
                <xdr:rowOff>342900</xdr:rowOff>
              </to>
            </anchor>
          </controlPr>
        </control>
      </mc:Choice>
      <mc:Fallback>
        <control shapeId="10244" r:id="rId19" name="ScrollBar4"/>
      </mc:Fallback>
    </mc:AlternateContent>
    <mc:AlternateContent xmlns:mc="http://schemas.openxmlformats.org/markup-compatibility/2006">
      <mc:Choice Requires="x14">
        <control shapeId="10243" r:id="rId21" name="ScrollBar3">
          <controlPr autoLine="0" linkedCell="Q27" r:id="rId22">
            <anchor moveWithCells="1">
              <from>
                <xdr:col>8</xdr:col>
                <xdr:colOff>7620</xdr:colOff>
                <xdr:row>26</xdr:row>
                <xdr:rowOff>0</xdr:rowOff>
              </from>
              <to>
                <xdr:col>8</xdr:col>
                <xdr:colOff>883920</xdr:colOff>
                <xdr:row>26</xdr:row>
                <xdr:rowOff>304800</xdr:rowOff>
              </to>
            </anchor>
          </controlPr>
        </control>
      </mc:Choice>
      <mc:Fallback>
        <control shapeId="10243" r:id="rId21" name="ScrollBar3"/>
      </mc:Fallback>
    </mc:AlternateContent>
    <mc:AlternateContent xmlns:mc="http://schemas.openxmlformats.org/markup-compatibility/2006">
      <mc:Choice Requires="x14">
        <control shapeId="10242" r:id="rId23" name="ScrollBar2">
          <controlPr autoLine="0" linkedCell="Q24" r:id="rId24">
            <anchor moveWithCells="1">
              <from>
                <xdr:col>8</xdr:col>
                <xdr:colOff>7620</xdr:colOff>
                <xdr:row>22</xdr:row>
                <xdr:rowOff>312420</xdr:rowOff>
              </from>
              <to>
                <xdr:col>8</xdr:col>
                <xdr:colOff>891540</xdr:colOff>
                <xdr:row>23</xdr:row>
                <xdr:rowOff>403860</xdr:rowOff>
              </to>
            </anchor>
          </controlPr>
        </control>
      </mc:Choice>
      <mc:Fallback>
        <control shapeId="10242" r:id="rId23" name="ScrollBar2"/>
      </mc:Fallback>
    </mc:AlternateContent>
    <mc:AlternateContent xmlns:mc="http://schemas.openxmlformats.org/markup-compatibility/2006">
      <mc:Choice Requires="x14">
        <control shapeId="10241" r:id="rId25" name="ScrollBar1">
          <controlPr autoLine="0" linkedCell="Q21" r:id="rId26">
            <anchor moveWithCells="1">
              <from>
                <xdr:col>8</xdr:col>
                <xdr:colOff>7620</xdr:colOff>
                <xdr:row>20</xdr:row>
                <xdr:rowOff>0</xdr:rowOff>
              </from>
              <to>
                <xdr:col>9</xdr:col>
                <xdr:colOff>7620</xdr:colOff>
                <xdr:row>20</xdr:row>
                <xdr:rowOff>381000</xdr:rowOff>
              </to>
            </anchor>
          </controlPr>
        </control>
      </mc:Choice>
      <mc:Fallback>
        <control shapeId="10241" r:id="rId25" name="ScrollBar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C23:W45"/>
  <sheetViews>
    <sheetView showRowColHeaders="0" zoomScale="50" zoomScaleNormal="50" workbookViewId="0"/>
  </sheetViews>
  <sheetFormatPr defaultColWidth="9.109375" defaultRowHeight="14.4" x14ac:dyDescent="0.3"/>
  <cols>
    <col min="1" max="6" width="9.109375" style="1"/>
    <col min="7" max="7" width="10" style="1" bestFit="1" customWidth="1"/>
    <col min="8" max="12" width="9.109375" style="1"/>
    <col min="13" max="13" width="33.33203125" style="1" customWidth="1"/>
    <col min="14" max="14" width="11.5546875" style="1" customWidth="1"/>
    <col min="15" max="15" width="13.33203125" style="1" customWidth="1"/>
    <col min="16" max="16" width="18.6640625" style="1" customWidth="1"/>
    <col min="17" max="17" width="5" style="1" customWidth="1"/>
    <col min="18" max="18" width="15.88671875" style="1" customWidth="1"/>
    <col min="19" max="19" width="16.109375" style="1" customWidth="1"/>
    <col min="20" max="20" width="7" style="1" customWidth="1"/>
    <col min="21" max="21" width="20.109375" style="1" customWidth="1"/>
    <col min="22" max="22" width="17.6640625" style="1" customWidth="1"/>
    <col min="23" max="16384" width="9.109375" style="1"/>
  </cols>
  <sheetData>
    <row r="23" spans="3:23" x14ac:dyDescent="0.3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3:23" x14ac:dyDescent="0.3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R24" s="3"/>
      <c r="S24" s="3"/>
      <c r="T24" s="3"/>
      <c r="U24" s="3"/>
      <c r="V24" s="3"/>
      <c r="W24" s="3"/>
    </row>
    <row r="25" spans="3:23" x14ac:dyDescent="0.3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R25" s="160" t="s">
        <v>9</v>
      </c>
      <c r="S25" s="160"/>
      <c r="U25" s="160" t="s">
        <v>10</v>
      </c>
      <c r="V25" s="160"/>
      <c r="W25" s="3"/>
    </row>
    <row r="26" spans="3:23" x14ac:dyDescent="0.3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R26" s="161"/>
      <c r="S26" s="161"/>
      <c r="U26" s="161"/>
      <c r="V26" s="161"/>
      <c r="W26" s="3"/>
    </row>
    <row r="27" spans="3:23" ht="30" customHeight="1" x14ac:dyDescent="0.45">
      <c r="C27" s="3"/>
      <c r="D27" s="3"/>
      <c r="E27" s="162"/>
      <c r="F27" s="162"/>
      <c r="G27" s="163"/>
      <c r="H27" s="163"/>
      <c r="I27" s="3"/>
      <c r="J27" s="3"/>
      <c r="K27" s="3"/>
      <c r="L27" s="3"/>
      <c r="M27" s="64" t="s">
        <v>4</v>
      </c>
      <c r="O27" s="3"/>
      <c r="P27" s="8" t="s">
        <v>5</v>
      </c>
      <c r="R27" s="70" t="s">
        <v>6</v>
      </c>
      <c r="S27" s="8" t="s">
        <v>7</v>
      </c>
      <c r="U27" s="70" t="s">
        <v>6</v>
      </c>
      <c r="V27" s="8" t="s">
        <v>7</v>
      </c>
      <c r="W27" s="3"/>
    </row>
    <row r="28" spans="3:23" ht="34.5" customHeight="1" x14ac:dyDescent="0.3">
      <c r="C28" s="3"/>
      <c r="D28" s="3"/>
      <c r="E28" s="162"/>
      <c r="F28" s="162"/>
      <c r="G28" s="163"/>
      <c r="H28" s="163"/>
      <c r="I28" s="3"/>
      <c r="J28" s="3"/>
      <c r="K28" s="3"/>
      <c r="L28" s="3"/>
      <c r="M28" s="25">
        <v>1</v>
      </c>
      <c r="O28" s="4"/>
      <c r="P28" s="20">
        <f>W28/100</f>
        <v>0.27</v>
      </c>
      <c r="R28" s="72">
        <f>R39</f>
        <v>74</v>
      </c>
      <c r="S28" s="19">
        <f>S39</f>
        <v>61</v>
      </c>
      <c r="U28" s="71">
        <f>P28*R28</f>
        <v>19.98</v>
      </c>
      <c r="V28" s="73">
        <f>S28*P28</f>
        <v>16.470000000000002</v>
      </c>
      <c r="W28" s="16">
        <v>27</v>
      </c>
    </row>
    <row r="29" spans="3:23" ht="25.5" customHeight="1" x14ac:dyDescent="0.3">
      <c r="C29" s="3"/>
      <c r="D29" s="3"/>
      <c r="E29" s="12"/>
      <c r="F29" s="12"/>
      <c r="G29" s="13"/>
      <c r="H29" s="13"/>
      <c r="I29" s="3"/>
      <c r="J29" s="3"/>
      <c r="K29" s="3"/>
      <c r="L29" s="3"/>
      <c r="M29" s="66"/>
      <c r="O29" s="66"/>
      <c r="P29" s="67"/>
      <c r="R29" s="45"/>
      <c r="S29" s="6"/>
      <c r="U29" s="68"/>
      <c r="V29" s="69"/>
      <c r="W29" s="16"/>
    </row>
    <row r="30" spans="3:23" ht="34.5" customHeight="1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25">
        <v>2</v>
      </c>
      <c r="O30" s="4"/>
      <c r="P30" s="20">
        <f>W30/100</f>
        <v>0.14000000000000001</v>
      </c>
      <c r="R30" s="72">
        <f>R40</f>
        <v>53</v>
      </c>
      <c r="S30" s="19">
        <f>S40</f>
        <v>62</v>
      </c>
      <c r="U30" s="71">
        <f>R30*P30</f>
        <v>7.4200000000000008</v>
      </c>
      <c r="V30" s="73">
        <f>P30*S30</f>
        <v>8.6800000000000015</v>
      </c>
      <c r="W30" s="16">
        <v>14</v>
      </c>
    </row>
    <row r="31" spans="3:23" ht="31.2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66"/>
      <c r="O31" s="66"/>
      <c r="P31" s="67"/>
      <c r="R31" s="45"/>
      <c r="S31" s="6"/>
      <c r="U31" s="68"/>
      <c r="V31" s="69"/>
      <c r="W31" s="16"/>
    </row>
    <row r="32" spans="3:23" ht="33" customHeight="1" x14ac:dyDescent="0.3">
      <c r="C32" s="3"/>
      <c r="D32" s="3"/>
      <c r="E32" s="3"/>
      <c r="F32" s="3"/>
      <c r="G32" s="3"/>
      <c r="H32" s="3"/>
      <c r="I32" s="3"/>
      <c r="J32" s="3"/>
      <c r="K32" s="113"/>
      <c r="L32" s="9"/>
      <c r="M32" s="25">
        <v>3</v>
      </c>
      <c r="O32" s="5"/>
      <c r="P32" s="19">
        <f>W32/100</f>
        <v>0.1</v>
      </c>
      <c r="R32" s="72">
        <f>R41</f>
        <v>83</v>
      </c>
      <c r="S32" s="19">
        <f>S41</f>
        <v>82</v>
      </c>
      <c r="U32" s="71">
        <f>R32*P32</f>
        <v>8.3000000000000007</v>
      </c>
      <c r="V32" s="73">
        <f>S32*P32</f>
        <v>8.2000000000000011</v>
      </c>
      <c r="W32" s="16">
        <v>10</v>
      </c>
    </row>
    <row r="33" spans="3:23" ht="25.5" customHeight="1" x14ac:dyDescent="0.3">
      <c r="C33" s="3"/>
      <c r="D33" s="3"/>
      <c r="E33" s="3"/>
      <c r="F33" s="3"/>
      <c r="G33" s="3"/>
      <c r="H33" s="3"/>
      <c r="I33" s="3"/>
      <c r="J33" s="3"/>
      <c r="K33" s="113"/>
      <c r="L33" s="9"/>
      <c r="M33" s="40"/>
      <c r="O33" s="40"/>
      <c r="P33" s="67"/>
      <c r="R33" s="65"/>
      <c r="S33" s="7"/>
      <c r="U33" s="68"/>
      <c r="V33" s="69"/>
      <c r="W33" s="16"/>
    </row>
    <row r="34" spans="3:23" ht="29.25" customHeight="1" x14ac:dyDescent="0.3">
      <c r="C34" s="3"/>
      <c r="D34" s="3"/>
      <c r="E34" s="3"/>
      <c r="F34" s="3"/>
      <c r="G34" s="3"/>
      <c r="H34" s="3"/>
      <c r="I34" s="3"/>
      <c r="J34" s="3"/>
      <c r="K34" s="137"/>
      <c r="L34" s="10"/>
      <c r="M34" s="25">
        <v>4</v>
      </c>
      <c r="O34" s="5"/>
      <c r="P34" s="19">
        <f>W34/100</f>
        <v>0.28000000000000003</v>
      </c>
      <c r="R34" s="72">
        <f>R42</f>
        <v>72</v>
      </c>
      <c r="S34" s="19">
        <f>S42</f>
        <v>73</v>
      </c>
      <c r="U34" s="71">
        <f>R34*P34</f>
        <v>20.160000000000004</v>
      </c>
      <c r="V34" s="73">
        <f>S34*P34</f>
        <v>20.440000000000001</v>
      </c>
      <c r="W34" s="16">
        <v>28</v>
      </c>
    </row>
    <row r="35" spans="3:23" ht="23.25" customHeight="1" x14ac:dyDescent="0.3">
      <c r="C35" s="3"/>
      <c r="D35" s="3"/>
      <c r="E35" s="3"/>
      <c r="F35" s="3"/>
      <c r="G35" s="3"/>
      <c r="H35" s="3"/>
      <c r="I35" s="3"/>
      <c r="J35" s="3"/>
      <c r="K35" s="10"/>
      <c r="L35" s="10"/>
      <c r="M35" s="40"/>
      <c r="O35" s="40"/>
      <c r="P35" s="67"/>
      <c r="R35" s="65"/>
      <c r="S35" s="7"/>
      <c r="T35" s="80"/>
      <c r="U35" s="68"/>
      <c r="V35" s="69"/>
      <c r="W35" s="16"/>
    </row>
    <row r="36" spans="3:23" ht="35.25" customHeight="1" x14ac:dyDescent="0.3">
      <c r="C36" s="3"/>
      <c r="D36" s="3"/>
      <c r="E36" s="114"/>
      <c r="F36" s="114"/>
      <c r="G36" s="114"/>
      <c r="H36" s="114"/>
      <c r="I36" s="3"/>
      <c r="J36" s="3"/>
      <c r="K36" s="3"/>
      <c r="L36" s="3"/>
      <c r="M36" s="25">
        <v>5</v>
      </c>
      <c r="O36" s="4"/>
      <c r="P36" s="20">
        <f>W36/100</f>
        <v>0.21</v>
      </c>
      <c r="R36" s="72">
        <f>R43</f>
        <v>63</v>
      </c>
      <c r="S36" s="19">
        <f>S43</f>
        <v>70</v>
      </c>
      <c r="U36" s="71">
        <f>R36*P36</f>
        <v>13.229999999999999</v>
      </c>
      <c r="V36" s="73">
        <f>S36*P36</f>
        <v>14.7</v>
      </c>
      <c r="W36" s="16">
        <v>21</v>
      </c>
    </row>
    <row r="37" spans="3:23" ht="27.75" customHeight="1" x14ac:dyDescent="0.3">
      <c r="C37" s="3"/>
      <c r="D37" s="3"/>
      <c r="E37" s="114"/>
      <c r="F37" s="114"/>
      <c r="G37" s="114"/>
      <c r="H37" s="114"/>
      <c r="I37" s="3"/>
      <c r="J37" s="3"/>
      <c r="K37" s="3"/>
      <c r="L37" s="3"/>
      <c r="M37" s="3"/>
      <c r="O37" s="3"/>
      <c r="P37" s="3"/>
      <c r="R37" s="6"/>
      <c r="S37" s="6"/>
      <c r="U37" s="68"/>
      <c r="V37" s="69"/>
      <c r="W37" s="11"/>
    </row>
    <row r="38" spans="3:23" ht="36" customHeight="1" x14ac:dyDescent="0.45">
      <c r="C38" s="3"/>
      <c r="D38" s="3"/>
      <c r="E38" s="114"/>
      <c r="F38" s="114"/>
      <c r="G38" s="114"/>
      <c r="H38" s="114"/>
      <c r="I38" s="3"/>
      <c r="J38" s="3"/>
      <c r="K38" s="3"/>
      <c r="L38" s="3"/>
      <c r="M38" s="75" t="s">
        <v>8</v>
      </c>
      <c r="O38" s="78"/>
      <c r="P38" s="74">
        <f>SUM(P28:P36)</f>
        <v>1</v>
      </c>
      <c r="R38" s="79"/>
      <c r="S38" s="79"/>
      <c r="T38" s="81"/>
      <c r="U38" s="76">
        <f>SUM(U28:U36)</f>
        <v>69.09</v>
      </c>
      <c r="V38" s="77">
        <f>SUM(V28:V36)</f>
        <v>68.490000000000009</v>
      </c>
      <c r="W38" s="3"/>
    </row>
    <row r="39" spans="3:23" ht="15" customHeight="1" x14ac:dyDescent="0.3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4"/>
      <c r="Q39" s="14"/>
      <c r="R39" s="16">
        <v>74</v>
      </c>
      <c r="S39" s="16">
        <v>61</v>
      </c>
      <c r="T39" s="16"/>
      <c r="U39" s="14"/>
      <c r="V39" s="14"/>
      <c r="W39" s="3"/>
    </row>
    <row r="40" spans="3:23" x14ac:dyDescent="0.3">
      <c r="P40" s="14"/>
      <c r="Q40" s="14"/>
      <c r="R40" s="16">
        <v>53</v>
      </c>
      <c r="S40" s="16">
        <v>62</v>
      </c>
      <c r="T40" s="16"/>
      <c r="U40" s="14"/>
      <c r="V40" s="14"/>
    </row>
    <row r="41" spans="3:23" x14ac:dyDescent="0.3">
      <c r="P41" s="14"/>
      <c r="Q41" s="14"/>
      <c r="R41" s="16">
        <v>83</v>
      </c>
      <c r="S41" s="16">
        <v>82</v>
      </c>
      <c r="T41" s="16"/>
      <c r="U41" s="14"/>
      <c r="V41" s="14"/>
    </row>
    <row r="42" spans="3:23" x14ac:dyDescent="0.3">
      <c r="P42" s="14"/>
      <c r="Q42" s="14"/>
      <c r="R42" s="16">
        <v>72</v>
      </c>
      <c r="S42" s="16">
        <v>73</v>
      </c>
      <c r="T42" s="16"/>
      <c r="U42" s="14"/>
      <c r="V42" s="14"/>
    </row>
    <row r="43" spans="3:23" x14ac:dyDescent="0.3">
      <c r="P43" s="14"/>
      <c r="Q43" s="14"/>
      <c r="R43" s="16">
        <v>63</v>
      </c>
      <c r="S43" s="16">
        <v>70</v>
      </c>
      <c r="T43" s="16"/>
      <c r="U43" s="14"/>
      <c r="V43" s="14"/>
    </row>
    <row r="44" spans="3:23" x14ac:dyDescent="0.3">
      <c r="P44" s="14"/>
      <c r="Q44" s="14"/>
      <c r="R44" s="15"/>
      <c r="S44" s="14"/>
      <c r="T44" s="14"/>
      <c r="U44" s="14"/>
      <c r="V44" s="14"/>
    </row>
    <row r="45" spans="3:23" x14ac:dyDescent="0.3">
      <c r="P45" s="14"/>
      <c r="Q45" s="14"/>
      <c r="R45" s="15"/>
      <c r="S45" s="14"/>
      <c r="T45" s="14"/>
      <c r="U45" s="14"/>
      <c r="V45" s="14"/>
    </row>
  </sheetData>
  <mergeCells count="7">
    <mergeCell ref="E36:F38"/>
    <mergeCell ref="G36:H38"/>
    <mergeCell ref="R25:S26"/>
    <mergeCell ref="U25:V26"/>
    <mergeCell ref="E27:F28"/>
    <mergeCell ref="G27:H28"/>
    <mergeCell ref="K32:K34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90" r:id="rId3" name="ScrollBar15">
          <controlPr autoLine="0" linkedCell="S43" r:id="rId4">
            <anchor moveWithCells="1">
              <from>
                <xdr:col>18</xdr:col>
                <xdr:colOff>7620</xdr:colOff>
                <xdr:row>36</xdr:row>
                <xdr:rowOff>0</xdr:rowOff>
              </from>
              <to>
                <xdr:col>18</xdr:col>
                <xdr:colOff>1051560</xdr:colOff>
                <xdr:row>37</xdr:row>
                <xdr:rowOff>0</xdr:rowOff>
              </to>
            </anchor>
          </controlPr>
        </control>
      </mc:Choice>
      <mc:Fallback>
        <control shapeId="3090" r:id="rId3" name="ScrollBar15"/>
      </mc:Fallback>
    </mc:AlternateContent>
    <mc:AlternateContent xmlns:mc="http://schemas.openxmlformats.org/markup-compatibility/2006">
      <mc:Choice Requires="x14">
        <control shapeId="3089" r:id="rId5" name="ScrollBar14">
          <controlPr autoLine="0" linkedCell="S42" r:id="rId6">
            <anchor moveWithCells="1">
              <from>
                <xdr:col>18</xdr:col>
                <xdr:colOff>7620</xdr:colOff>
                <xdr:row>34</xdr:row>
                <xdr:rowOff>0</xdr:rowOff>
              </from>
              <to>
                <xdr:col>18</xdr:col>
                <xdr:colOff>1074420</xdr:colOff>
                <xdr:row>35</xdr:row>
                <xdr:rowOff>22860</xdr:rowOff>
              </to>
            </anchor>
          </controlPr>
        </control>
      </mc:Choice>
      <mc:Fallback>
        <control shapeId="3089" r:id="rId5" name="ScrollBar14"/>
      </mc:Fallback>
    </mc:AlternateContent>
    <mc:AlternateContent xmlns:mc="http://schemas.openxmlformats.org/markup-compatibility/2006">
      <mc:Choice Requires="x14">
        <control shapeId="3088" r:id="rId7" name="ScrollBar13">
          <controlPr autoLine="0" linkedCell="S41" r:id="rId8">
            <anchor moveWithCells="1">
              <from>
                <xdr:col>18</xdr:col>
                <xdr:colOff>7620</xdr:colOff>
                <xdr:row>32</xdr:row>
                <xdr:rowOff>0</xdr:rowOff>
              </from>
              <to>
                <xdr:col>18</xdr:col>
                <xdr:colOff>1051560</xdr:colOff>
                <xdr:row>33</xdr:row>
                <xdr:rowOff>7620</xdr:rowOff>
              </to>
            </anchor>
          </controlPr>
        </control>
      </mc:Choice>
      <mc:Fallback>
        <control shapeId="3088" r:id="rId7" name="ScrollBar13"/>
      </mc:Fallback>
    </mc:AlternateContent>
    <mc:AlternateContent xmlns:mc="http://schemas.openxmlformats.org/markup-compatibility/2006">
      <mc:Choice Requires="x14">
        <control shapeId="3087" r:id="rId9" name="ScrollBar12">
          <controlPr autoLine="0" linkedCell="S40" r:id="rId10">
            <anchor moveWithCells="1">
              <from>
                <xdr:col>18</xdr:col>
                <xdr:colOff>7620</xdr:colOff>
                <xdr:row>30</xdr:row>
                <xdr:rowOff>0</xdr:rowOff>
              </from>
              <to>
                <xdr:col>18</xdr:col>
                <xdr:colOff>1082040</xdr:colOff>
                <xdr:row>30</xdr:row>
                <xdr:rowOff>381000</xdr:rowOff>
              </to>
            </anchor>
          </controlPr>
        </control>
      </mc:Choice>
      <mc:Fallback>
        <control shapeId="3087" r:id="rId9" name="ScrollBar12"/>
      </mc:Fallback>
    </mc:AlternateContent>
    <mc:AlternateContent xmlns:mc="http://schemas.openxmlformats.org/markup-compatibility/2006">
      <mc:Choice Requires="x14">
        <control shapeId="3086" r:id="rId11" name="ScrollBar11">
          <controlPr autoLine="0" linkedCell="S39" r:id="rId12">
            <anchor moveWithCells="1">
              <from>
                <xdr:col>18</xdr:col>
                <xdr:colOff>7620</xdr:colOff>
                <xdr:row>28</xdr:row>
                <xdr:rowOff>0</xdr:rowOff>
              </from>
              <to>
                <xdr:col>18</xdr:col>
                <xdr:colOff>1082040</xdr:colOff>
                <xdr:row>29</xdr:row>
                <xdr:rowOff>7620</xdr:rowOff>
              </to>
            </anchor>
          </controlPr>
        </control>
      </mc:Choice>
      <mc:Fallback>
        <control shapeId="3086" r:id="rId11" name="ScrollBar11"/>
      </mc:Fallback>
    </mc:AlternateContent>
    <mc:AlternateContent xmlns:mc="http://schemas.openxmlformats.org/markup-compatibility/2006">
      <mc:Choice Requires="x14">
        <control shapeId="3085" r:id="rId13" name="ScrollBar10">
          <controlPr autoLine="0" linkedCell="R43" r:id="rId14">
            <anchor moveWithCells="1">
              <from>
                <xdr:col>17</xdr:col>
                <xdr:colOff>7620</xdr:colOff>
                <xdr:row>36</xdr:row>
                <xdr:rowOff>0</xdr:rowOff>
              </from>
              <to>
                <xdr:col>17</xdr:col>
                <xdr:colOff>1051560</xdr:colOff>
                <xdr:row>37</xdr:row>
                <xdr:rowOff>22860</xdr:rowOff>
              </to>
            </anchor>
          </controlPr>
        </control>
      </mc:Choice>
      <mc:Fallback>
        <control shapeId="3085" r:id="rId13" name="ScrollBar10"/>
      </mc:Fallback>
    </mc:AlternateContent>
    <mc:AlternateContent xmlns:mc="http://schemas.openxmlformats.org/markup-compatibility/2006">
      <mc:Choice Requires="x14">
        <control shapeId="3084" r:id="rId15" name="ScrollBar9">
          <controlPr autoLine="0" linkedCell="R42" r:id="rId16">
            <anchor moveWithCells="1">
              <from>
                <xdr:col>17</xdr:col>
                <xdr:colOff>7620</xdr:colOff>
                <xdr:row>34</xdr:row>
                <xdr:rowOff>0</xdr:rowOff>
              </from>
              <to>
                <xdr:col>17</xdr:col>
                <xdr:colOff>1043940</xdr:colOff>
                <xdr:row>35</xdr:row>
                <xdr:rowOff>22860</xdr:rowOff>
              </to>
            </anchor>
          </controlPr>
        </control>
      </mc:Choice>
      <mc:Fallback>
        <control shapeId="3084" r:id="rId15" name="ScrollBar9"/>
      </mc:Fallback>
    </mc:AlternateContent>
    <mc:AlternateContent xmlns:mc="http://schemas.openxmlformats.org/markup-compatibility/2006">
      <mc:Choice Requires="x14">
        <control shapeId="3083" r:id="rId17" name="ScrollBar8">
          <controlPr autoLine="0" linkedCell="R41" r:id="rId18">
            <anchor moveWithCells="1">
              <from>
                <xdr:col>17</xdr:col>
                <xdr:colOff>7620</xdr:colOff>
                <xdr:row>32</xdr:row>
                <xdr:rowOff>0</xdr:rowOff>
              </from>
              <to>
                <xdr:col>17</xdr:col>
                <xdr:colOff>1051560</xdr:colOff>
                <xdr:row>33</xdr:row>
                <xdr:rowOff>7620</xdr:rowOff>
              </to>
            </anchor>
          </controlPr>
        </control>
      </mc:Choice>
      <mc:Fallback>
        <control shapeId="3083" r:id="rId17" name="ScrollBar8"/>
      </mc:Fallback>
    </mc:AlternateContent>
    <mc:AlternateContent xmlns:mc="http://schemas.openxmlformats.org/markup-compatibility/2006">
      <mc:Choice Requires="x14">
        <control shapeId="3082" r:id="rId19" name="ScrollBar7">
          <controlPr autoLine="0" linkedCell="R40" r:id="rId20">
            <anchor moveWithCells="1">
              <from>
                <xdr:col>17</xdr:col>
                <xdr:colOff>7620</xdr:colOff>
                <xdr:row>30</xdr:row>
                <xdr:rowOff>0</xdr:rowOff>
              </from>
              <to>
                <xdr:col>17</xdr:col>
                <xdr:colOff>1074420</xdr:colOff>
                <xdr:row>30</xdr:row>
                <xdr:rowOff>381000</xdr:rowOff>
              </to>
            </anchor>
          </controlPr>
        </control>
      </mc:Choice>
      <mc:Fallback>
        <control shapeId="3082" r:id="rId19" name="ScrollBar7"/>
      </mc:Fallback>
    </mc:AlternateContent>
    <mc:AlternateContent xmlns:mc="http://schemas.openxmlformats.org/markup-compatibility/2006">
      <mc:Choice Requires="x14">
        <control shapeId="3081" r:id="rId21" name="ScrollBar6">
          <controlPr autoLine="0" linkedCell="R39" r:id="rId22">
            <anchor moveWithCells="1">
              <from>
                <xdr:col>17</xdr:col>
                <xdr:colOff>7620</xdr:colOff>
                <xdr:row>28</xdr:row>
                <xdr:rowOff>0</xdr:rowOff>
              </from>
              <to>
                <xdr:col>17</xdr:col>
                <xdr:colOff>1043940</xdr:colOff>
                <xdr:row>29</xdr:row>
                <xdr:rowOff>38100</xdr:rowOff>
              </to>
            </anchor>
          </controlPr>
        </control>
      </mc:Choice>
      <mc:Fallback>
        <control shapeId="3081" r:id="rId21" name="ScrollBar6"/>
      </mc:Fallback>
    </mc:AlternateContent>
    <mc:AlternateContent xmlns:mc="http://schemas.openxmlformats.org/markup-compatibility/2006">
      <mc:Choice Requires="x14">
        <control shapeId="3079" r:id="rId23" name="ScrollBar5">
          <controlPr autoLine="0" linkedCell="W36" r:id="rId24">
            <anchor moveWithCells="1">
              <from>
                <xdr:col>14</xdr:col>
                <xdr:colOff>7620</xdr:colOff>
                <xdr:row>35</xdr:row>
                <xdr:rowOff>0</xdr:rowOff>
              </from>
              <to>
                <xdr:col>14</xdr:col>
                <xdr:colOff>891540</xdr:colOff>
                <xdr:row>36</xdr:row>
                <xdr:rowOff>22860</xdr:rowOff>
              </to>
            </anchor>
          </controlPr>
        </control>
      </mc:Choice>
      <mc:Fallback>
        <control shapeId="3079" r:id="rId23" name="ScrollBar5"/>
      </mc:Fallback>
    </mc:AlternateContent>
    <mc:AlternateContent xmlns:mc="http://schemas.openxmlformats.org/markup-compatibility/2006">
      <mc:Choice Requires="x14">
        <control shapeId="3078" r:id="rId25" name="ScrollBar4">
          <controlPr autoLine="0" linkedCell="W34" r:id="rId26">
            <anchor moveWithCells="1">
              <from>
                <xdr:col>14</xdr:col>
                <xdr:colOff>7620</xdr:colOff>
                <xdr:row>33</xdr:row>
                <xdr:rowOff>0</xdr:rowOff>
              </from>
              <to>
                <xdr:col>14</xdr:col>
                <xdr:colOff>891540</xdr:colOff>
                <xdr:row>34</xdr:row>
                <xdr:rowOff>45720</xdr:rowOff>
              </to>
            </anchor>
          </controlPr>
        </control>
      </mc:Choice>
      <mc:Fallback>
        <control shapeId="3078" r:id="rId25" name="ScrollBar4"/>
      </mc:Fallback>
    </mc:AlternateContent>
    <mc:AlternateContent xmlns:mc="http://schemas.openxmlformats.org/markup-compatibility/2006">
      <mc:Choice Requires="x14">
        <control shapeId="3077" r:id="rId27" name="ScrollBar3">
          <controlPr autoLine="0" linkedCell="W32" r:id="rId28">
            <anchor moveWithCells="1">
              <from>
                <xdr:col>14</xdr:col>
                <xdr:colOff>7620</xdr:colOff>
                <xdr:row>31</xdr:row>
                <xdr:rowOff>0</xdr:rowOff>
              </from>
              <to>
                <xdr:col>14</xdr:col>
                <xdr:colOff>891540</xdr:colOff>
                <xdr:row>32</xdr:row>
                <xdr:rowOff>15240</xdr:rowOff>
              </to>
            </anchor>
          </controlPr>
        </control>
      </mc:Choice>
      <mc:Fallback>
        <control shapeId="3077" r:id="rId27" name="ScrollBar3"/>
      </mc:Fallback>
    </mc:AlternateContent>
    <mc:AlternateContent xmlns:mc="http://schemas.openxmlformats.org/markup-compatibility/2006">
      <mc:Choice Requires="x14">
        <control shapeId="3076" r:id="rId29" name="ScrollBar2">
          <controlPr autoLine="0" linkedCell="W30" r:id="rId30">
            <anchor moveWithCells="1">
              <from>
                <xdr:col>14</xdr:col>
                <xdr:colOff>7620</xdr:colOff>
                <xdr:row>29</xdr:row>
                <xdr:rowOff>0</xdr:rowOff>
              </from>
              <to>
                <xdr:col>14</xdr:col>
                <xdr:colOff>891540</xdr:colOff>
                <xdr:row>30</xdr:row>
                <xdr:rowOff>45720</xdr:rowOff>
              </to>
            </anchor>
          </controlPr>
        </control>
      </mc:Choice>
      <mc:Fallback>
        <control shapeId="3076" r:id="rId29" name="ScrollBar2"/>
      </mc:Fallback>
    </mc:AlternateContent>
    <mc:AlternateContent xmlns:mc="http://schemas.openxmlformats.org/markup-compatibility/2006">
      <mc:Choice Requires="x14">
        <control shapeId="3075" r:id="rId31" name="ScrollBar1">
          <controlPr autoLine="0" linkedCell="W28" r:id="rId32">
            <anchor moveWithCells="1">
              <from>
                <xdr:col>14</xdr:col>
                <xdr:colOff>7620</xdr:colOff>
                <xdr:row>27</xdr:row>
                <xdr:rowOff>0</xdr:rowOff>
              </from>
              <to>
                <xdr:col>14</xdr:col>
                <xdr:colOff>891540</xdr:colOff>
                <xdr:row>28</xdr:row>
                <xdr:rowOff>0</xdr:rowOff>
              </to>
            </anchor>
          </controlPr>
        </control>
      </mc:Choice>
      <mc:Fallback>
        <control shapeId="3075" r:id="rId31" name="ScrollBar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K7:AG51"/>
  <sheetViews>
    <sheetView showRowColHeaders="0" zoomScale="50" zoomScaleNormal="50" workbookViewId="0"/>
  </sheetViews>
  <sheetFormatPr defaultColWidth="9.109375" defaultRowHeight="14.4" x14ac:dyDescent="0.3"/>
  <cols>
    <col min="1" max="20" width="9.109375" style="1"/>
    <col min="21" max="21" width="20.33203125" style="1" customWidth="1"/>
    <col min="22" max="22" width="10" style="1" bestFit="1" customWidth="1"/>
    <col min="23" max="28" width="9.109375" style="1"/>
    <col min="29" max="29" width="11" style="1" bestFit="1" customWidth="1"/>
    <col min="30" max="16384" width="9.109375" style="1"/>
  </cols>
  <sheetData>
    <row r="7" spans="11:11" x14ac:dyDescent="0.3">
      <c r="K7" s="82"/>
    </row>
    <row r="27" spans="17:33" ht="15" customHeight="1" x14ac:dyDescent="0.3">
      <c r="Q27" s="164" t="s">
        <v>1</v>
      </c>
      <c r="R27" s="165"/>
      <c r="S27" s="165"/>
      <c r="T27" s="165"/>
      <c r="U27" s="166"/>
      <c r="V27" s="183">
        <f>V29</f>
        <v>70</v>
      </c>
      <c r="W27" s="184"/>
    </row>
    <row r="28" spans="17:33" ht="27" customHeight="1" x14ac:dyDescent="0.3">
      <c r="Q28" s="167"/>
      <c r="R28" s="168"/>
      <c r="S28" s="168"/>
      <c r="T28" s="168"/>
      <c r="U28" s="169"/>
      <c r="V28" s="185"/>
      <c r="W28" s="186"/>
    </row>
    <row r="29" spans="17:33" ht="15" customHeight="1" x14ac:dyDescent="0.3">
      <c r="V29" s="3">
        <v>70</v>
      </c>
      <c r="AE29" s="174">
        <f>V27/V32</f>
        <v>1.1666666666666667</v>
      </c>
      <c r="AF29" s="175"/>
      <c r="AG29" s="176"/>
    </row>
    <row r="30" spans="17:33" ht="15" customHeight="1" x14ac:dyDescent="0.3">
      <c r="Z30" s="191" t="s">
        <v>3</v>
      </c>
      <c r="AA30" s="193" t="s">
        <v>2</v>
      </c>
      <c r="AB30" s="193"/>
      <c r="AC30" s="193"/>
      <c r="AD30" s="193"/>
      <c r="AE30" s="177"/>
      <c r="AF30" s="178"/>
      <c r="AG30" s="179"/>
    </row>
    <row r="31" spans="17:33" ht="15" customHeight="1" x14ac:dyDescent="0.3">
      <c r="Z31" s="192"/>
      <c r="AA31" s="194"/>
      <c r="AB31" s="194"/>
      <c r="AC31" s="194"/>
      <c r="AD31" s="194"/>
      <c r="AE31" s="177"/>
      <c r="AF31" s="178"/>
      <c r="AG31" s="179"/>
    </row>
    <row r="32" spans="17:33" ht="15" customHeight="1" x14ac:dyDescent="0.3">
      <c r="Q32" s="164" t="s">
        <v>0</v>
      </c>
      <c r="R32" s="165"/>
      <c r="S32" s="165"/>
      <c r="T32" s="165"/>
      <c r="U32" s="166"/>
      <c r="V32" s="170">
        <f>V34</f>
        <v>60</v>
      </c>
      <c r="W32" s="171"/>
      <c r="AE32" s="180"/>
      <c r="AF32" s="181"/>
      <c r="AG32" s="182"/>
    </row>
    <row r="33" spans="17:33" ht="28.5" customHeight="1" x14ac:dyDescent="0.3">
      <c r="Q33" s="167"/>
      <c r="R33" s="168"/>
      <c r="S33" s="168"/>
      <c r="T33" s="168"/>
      <c r="U33" s="169"/>
      <c r="V33" s="172"/>
      <c r="W33" s="173"/>
    </row>
    <row r="34" spans="17:33" ht="15" customHeight="1" x14ac:dyDescent="0.3">
      <c r="V34" s="3">
        <v>60</v>
      </c>
    </row>
    <row r="44" spans="17:33" x14ac:dyDescent="0.3">
      <c r="Q44" s="164" t="s">
        <v>1</v>
      </c>
      <c r="R44" s="165"/>
      <c r="S44" s="165"/>
      <c r="T44" s="165"/>
      <c r="U44" s="166"/>
      <c r="V44" s="183">
        <f>W46</f>
        <v>25</v>
      </c>
      <c r="W44" s="184"/>
    </row>
    <row r="45" spans="17:33" ht="31.5" customHeight="1" x14ac:dyDescent="0.3">
      <c r="Q45" s="167"/>
      <c r="R45" s="168"/>
      <c r="S45" s="168"/>
      <c r="T45" s="168"/>
      <c r="U45" s="169"/>
      <c r="V45" s="185"/>
      <c r="W45" s="186"/>
    </row>
    <row r="46" spans="17:33" x14ac:dyDescent="0.3">
      <c r="V46" s="3">
        <v>25</v>
      </c>
      <c r="W46" s="3">
        <v>25</v>
      </c>
      <c r="AE46" s="174">
        <f>V44/V49</f>
        <v>1.25</v>
      </c>
      <c r="AF46" s="175"/>
      <c r="AG46" s="176"/>
    </row>
    <row r="47" spans="17:33" ht="15" customHeight="1" x14ac:dyDescent="0.3">
      <c r="Z47" s="187" t="s">
        <v>3</v>
      </c>
      <c r="AA47" s="189" t="s">
        <v>2</v>
      </c>
      <c r="AB47" s="189"/>
      <c r="AC47" s="189"/>
      <c r="AD47" s="189"/>
      <c r="AE47" s="177"/>
      <c r="AF47" s="178"/>
      <c r="AG47" s="179"/>
    </row>
    <row r="48" spans="17:33" ht="19.5" customHeight="1" x14ac:dyDescent="0.3">
      <c r="Z48" s="188"/>
      <c r="AA48" s="190"/>
      <c r="AB48" s="190"/>
      <c r="AC48" s="190"/>
      <c r="AD48" s="190"/>
      <c r="AE48" s="177"/>
      <c r="AF48" s="178"/>
      <c r="AG48" s="179"/>
    </row>
    <row r="49" spans="17:33" x14ac:dyDescent="0.3">
      <c r="Q49" s="164" t="s">
        <v>0</v>
      </c>
      <c r="R49" s="165"/>
      <c r="S49" s="165"/>
      <c r="T49" s="165"/>
      <c r="U49" s="166"/>
      <c r="V49" s="170">
        <f>W51</f>
        <v>20</v>
      </c>
      <c r="W49" s="171"/>
      <c r="AE49" s="180"/>
      <c r="AF49" s="181"/>
      <c r="AG49" s="182"/>
    </row>
    <row r="50" spans="17:33" ht="39" customHeight="1" x14ac:dyDescent="0.3">
      <c r="Q50" s="167"/>
      <c r="R50" s="168"/>
      <c r="S50" s="168"/>
      <c r="T50" s="168"/>
      <c r="U50" s="169"/>
      <c r="V50" s="172"/>
      <c r="W50" s="173"/>
    </row>
    <row r="51" spans="17:33" x14ac:dyDescent="0.3">
      <c r="V51" s="3">
        <v>20</v>
      </c>
      <c r="W51" s="3">
        <v>20</v>
      </c>
    </row>
  </sheetData>
  <mergeCells count="14">
    <mergeCell ref="Q27:U28"/>
    <mergeCell ref="Q32:U33"/>
    <mergeCell ref="Z30:Z31"/>
    <mergeCell ref="AA30:AD31"/>
    <mergeCell ref="V27:W28"/>
    <mergeCell ref="Q49:U50"/>
    <mergeCell ref="V49:W50"/>
    <mergeCell ref="AE46:AG49"/>
    <mergeCell ref="AE29:AG32"/>
    <mergeCell ref="Q44:U45"/>
    <mergeCell ref="V44:W45"/>
    <mergeCell ref="Z47:Z48"/>
    <mergeCell ref="AA47:AD48"/>
    <mergeCell ref="V32:W33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50" r:id="rId3" name="ScrollBar2">
          <controlPr autoLine="0" linkedCell="V34" r:id="rId4">
            <anchor moveWithCells="1">
              <from>
                <xdr:col>23</xdr:col>
                <xdr:colOff>0</xdr:colOff>
                <xdr:row>31</xdr:row>
                <xdr:rowOff>7620</xdr:rowOff>
              </from>
              <to>
                <xdr:col>24</xdr:col>
                <xdr:colOff>160020</xdr:colOff>
                <xdr:row>33</xdr:row>
                <xdr:rowOff>0</xdr:rowOff>
              </to>
            </anchor>
          </controlPr>
        </control>
      </mc:Choice>
      <mc:Fallback>
        <control shapeId="2050" r:id="rId3" name="ScrollBar2"/>
      </mc:Fallback>
    </mc:AlternateContent>
    <mc:AlternateContent xmlns:mc="http://schemas.openxmlformats.org/markup-compatibility/2006">
      <mc:Choice Requires="x14">
        <control shapeId="2049" r:id="rId5" name="ScrollBar1">
          <controlPr autoLine="0" linkedCell="V29" r:id="rId6">
            <anchor moveWithCells="1">
              <from>
                <xdr:col>22</xdr:col>
                <xdr:colOff>556260</xdr:colOff>
                <xdr:row>25</xdr:row>
                <xdr:rowOff>175260</xdr:rowOff>
              </from>
              <to>
                <xdr:col>24</xdr:col>
                <xdr:colOff>114300</xdr:colOff>
                <xdr:row>28</xdr:row>
                <xdr:rowOff>15240</xdr:rowOff>
              </to>
            </anchor>
          </controlPr>
        </control>
      </mc:Choice>
      <mc:Fallback>
        <control shapeId="2049" r:id="rId5" name="ScrollBar1"/>
      </mc:Fallback>
    </mc:AlternateContent>
    <mc:AlternateContent xmlns:mc="http://schemas.openxmlformats.org/markup-compatibility/2006">
      <mc:Choice Requires="x14">
        <control shapeId="2051" r:id="rId7" name="ScrollBar3">
          <controlPr autoLine="0" linkedCell="W46" r:id="rId8">
            <anchor moveWithCells="1">
              <from>
                <xdr:col>22</xdr:col>
                <xdr:colOff>464820</xdr:colOff>
                <xdr:row>43</xdr:row>
                <xdr:rowOff>0</xdr:rowOff>
              </from>
              <to>
                <xdr:col>24</xdr:col>
                <xdr:colOff>99060</xdr:colOff>
                <xdr:row>44</xdr:row>
                <xdr:rowOff>388620</xdr:rowOff>
              </to>
            </anchor>
          </controlPr>
        </control>
      </mc:Choice>
      <mc:Fallback>
        <control shapeId="2051" r:id="rId7" name="ScrollBar3"/>
      </mc:Fallback>
    </mc:AlternateContent>
    <mc:AlternateContent xmlns:mc="http://schemas.openxmlformats.org/markup-compatibility/2006">
      <mc:Choice Requires="x14">
        <control shapeId="2052" r:id="rId9" name="ScrollBar4">
          <controlPr autoLine="0" linkedCell="W51" r:id="rId10">
            <anchor moveWithCells="1">
              <from>
                <xdr:col>23</xdr:col>
                <xdr:colOff>0</xdr:colOff>
                <xdr:row>48</xdr:row>
                <xdr:rowOff>7620</xdr:rowOff>
              </from>
              <to>
                <xdr:col>24</xdr:col>
                <xdr:colOff>190500</xdr:colOff>
                <xdr:row>49</xdr:row>
                <xdr:rowOff>464820</xdr:rowOff>
              </to>
            </anchor>
          </controlPr>
        </control>
      </mc:Choice>
      <mc:Fallback>
        <control shapeId="2052" r:id="rId9" name="ScrollBar4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"/>
  <sheetViews>
    <sheetView showRowColHeaders="0" tabSelected="1" zoomScale="60" zoomScaleNormal="60" workbookViewId="0">
      <selection activeCell="AK31" sqref="AK31"/>
    </sheetView>
  </sheetViews>
  <sheetFormatPr defaultColWidth="9.109375" defaultRowHeight="14.4" x14ac:dyDescent="0.3"/>
  <cols>
    <col min="1" max="16384" width="9.109375" style="24"/>
  </cols>
  <sheetData/>
  <sheetProtection password="C7B2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Framework</vt:lpstr>
      <vt:lpstr>BreakEven</vt:lpstr>
      <vt:lpstr>Load Distance</vt:lpstr>
      <vt:lpstr>Center of Gravity</vt:lpstr>
      <vt:lpstr>Factor Rating</vt:lpstr>
      <vt:lpstr>LaborProductivity</vt:lpstr>
      <vt:lpstr>Content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dcterms:created xsi:type="dcterms:W3CDTF">2014-10-23T14:45:36Z</dcterms:created>
  <dcterms:modified xsi:type="dcterms:W3CDTF">2022-10-29T16:40:36Z</dcterms:modified>
</cp:coreProperties>
</file>