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150" windowWidth="15480" windowHeight="10230" firstSheet="1" activeTab="1" xr2:uid="{00000000-000D-0000-FFFF-FFFF00000000}"/>
  </bookViews>
  <sheets>
    <sheet name="CheckCarlston (2)" sheetId="46" state="hidden" r:id="rId1"/>
    <sheet name="System Quality" sheetId="67" r:id="rId2"/>
    <sheet name="CheckPortaVac" sheetId="66" r:id="rId3"/>
    <sheet name="PortaVac" sheetId="65" r:id="rId4"/>
    <sheet name="Glossary" sheetId="64" r:id="rId5"/>
  </sheets>
  <calcPr calcId="171027"/>
</workbook>
</file>

<file path=xl/calcChain.xml><?xml version="1.0" encoding="utf-8"?>
<calcChain xmlns="http://schemas.openxmlformats.org/spreadsheetml/2006/main">
  <c r="U143" i="66" l="1"/>
  <c r="I39" i="65"/>
  <c r="I76" i="66" s="1"/>
  <c r="K75" i="66" s="1"/>
  <c r="N75" i="66" s="1"/>
  <c r="I46" i="65"/>
  <c r="W81" i="66" s="1"/>
  <c r="Y80" i="66" s="1"/>
  <c r="I45" i="65"/>
  <c r="R85" i="66" s="1"/>
  <c r="T84" i="66" s="1"/>
  <c r="I44" i="65"/>
  <c r="N85" i="66" s="1"/>
  <c r="P84" i="66" s="1"/>
  <c r="I43" i="65"/>
  <c r="N81" i="66" s="1"/>
  <c r="I42" i="65"/>
  <c r="M76" i="66" s="1"/>
  <c r="I41" i="65"/>
  <c r="J85" i="66" s="1"/>
  <c r="I40" i="65"/>
  <c r="J81" i="66" s="1"/>
  <c r="I38" i="65"/>
  <c r="I89" i="66" s="1"/>
  <c r="K88" i="66" s="1"/>
  <c r="I37" i="65"/>
  <c r="F81" i="66" s="1"/>
  <c r="H80" i="66" s="1"/>
  <c r="Y81" i="66" l="1"/>
  <c r="X81" i="66" s="1"/>
  <c r="O76" i="66" s="1"/>
  <c r="N76" i="66" s="1"/>
  <c r="K76" i="66" s="1"/>
  <c r="J76" i="66" s="1"/>
  <c r="U120" i="66"/>
  <c r="K84" i="66"/>
  <c r="L84" i="66" s="1"/>
  <c r="K80" i="66"/>
  <c r="L80" i="66" s="1"/>
  <c r="O80" i="66" s="1"/>
  <c r="P80" i="66" s="1"/>
  <c r="P81" i="66"/>
  <c r="O81" i="66" s="1"/>
  <c r="L81" i="66" s="1"/>
  <c r="K81" i="66" s="1"/>
  <c r="O75" i="66"/>
  <c r="U148" i="66"/>
  <c r="AA110" i="66"/>
  <c r="AA109" i="66"/>
  <c r="AA108" i="66"/>
  <c r="AA105" i="66"/>
  <c r="AA101" i="66"/>
  <c r="U132" i="66" l="1"/>
  <c r="U137" i="66" s="1"/>
  <c r="T85" i="66"/>
  <c r="S85" i="66" s="1"/>
  <c r="P85" i="66" s="1"/>
  <c r="O85" i="66" s="1"/>
  <c r="L85" i="66" s="1"/>
  <c r="K85" i="66" s="1"/>
  <c r="H81" i="66" s="1"/>
  <c r="G81" i="66" s="1"/>
  <c r="K89" i="66" l="1"/>
  <c r="J89" i="66" s="1"/>
</calcChain>
</file>

<file path=xl/sharedStrings.xml><?xml version="1.0" encoding="utf-8"?>
<sst xmlns="http://schemas.openxmlformats.org/spreadsheetml/2006/main" count="114" uniqueCount="55">
  <si>
    <t>Original Nodes</t>
  </si>
  <si>
    <t>Destination Nodes</t>
  </si>
  <si>
    <t>Transportation Cost per Unit</t>
  </si>
  <si>
    <r>
      <t>S</t>
    </r>
    <r>
      <rPr>
        <b/>
        <sz val="12"/>
        <color theme="1"/>
        <rFont val="Calibri"/>
        <family val="2"/>
        <scheme val="minor"/>
      </rPr>
      <t>1</t>
    </r>
    <r>
      <rPr>
        <b/>
        <sz val="18"/>
        <color theme="1"/>
        <rFont val="Calibri"/>
        <family val="2"/>
        <scheme val="minor"/>
      </rPr>
      <t>=1,200</t>
    </r>
  </si>
  <si>
    <r>
      <t>S</t>
    </r>
    <r>
      <rPr>
        <b/>
        <sz val="12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=1,000</t>
    </r>
  </si>
  <si>
    <r>
      <t>S</t>
    </r>
    <r>
      <rPr>
        <b/>
        <sz val="12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=800</t>
    </r>
  </si>
  <si>
    <r>
      <t>D</t>
    </r>
    <r>
      <rPr>
        <b/>
        <sz val="12"/>
        <color theme="1"/>
        <rFont val="Calibri"/>
        <family val="2"/>
        <scheme val="minor"/>
      </rPr>
      <t>1</t>
    </r>
    <r>
      <rPr>
        <b/>
        <sz val="18"/>
        <color theme="1"/>
        <rFont val="Calibri"/>
        <family val="2"/>
        <scheme val="minor"/>
      </rPr>
      <t>=1,100</t>
    </r>
  </si>
  <si>
    <r>
      <t>D</t>
    </r>
    <r>
      <rPr>
        <b/>
        <sz val="12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=400</t>
    </r>
  </si>
  <si>
    <r>
      <t>D</t>
    </r>
    <r>
      <rPr>
        <b/>
        <sz val="12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=750</t>
    </r>
  </si>
  <si>
    <r>
      <t>D</t>
    </r>
    <r>
      <rPr>
        <b/>
        <sz val="12"/>
        <color theme="1"/>
        <rFont val="Calibri"/>
        <family val="2"/>
        <scheme val="minor"/>
      </rPr>
      <t>4</t>
    </r>
    <r>
      <rPr>
        <b/>
        <sz val="18"/>
        <color theme="1"/>
        <rFont val="Calibri"/>
        <family val="2"/>
        <scheme val="minor"/>
      </rPr>
      <t>=750</t>
    </r>
  </si>
  <si>
    <t>-</t>
  </si>
  <si>
    <t>Description</t>
  </si>
  <si>
    <t>Activity</t>
  </si>
  <si>
    <t>Immediate Predecessor</t>
  </si>
  <si>
    <t>A</t>
  </si>
  <si>
    <t>Develop product design</t>
  </si>
  <si>
    <t>B</t>
  </si>
  <si>
    <t>Plan market research</t>
  </si>
  <si>
    <t>C</t>
  </si>
  <si>
    <t>Prepare routing (manufacturing engineering)</t>
  </si>
  <si>
    <t>D</t>
  </si>
  <si>
    <t>Build prototype model</t>
  </si>
  <si>
    <t>E</t>
  </si>
  <si>
    <t>Prepare marketing brochure</t>
  </si>
  <si>
    <t>F</t>
  </si>
  <si>
    <t>Prepare cost estimate (industrial engineering)</t>
  </si>
  <si>
    <t>G</t>
  </si>
  <si>
    <t>Do preliminary product testing</t>
  </si>
  <si>
    <t>H</t>
  </si>
  <si>
    <t>Complete market survey</t>
  </si>
  <si>
    <t>B.E</t>
  </si>
  <si>
    <t>I</t>
  </si>
  <si>
    <t>Prepare pricing an forecast report</t>
  </si>
  <si>
    <t>J</t>
  </si>
  <si>
    <t>Prepare final report</t>
  </si>
  <si>
    <t>F,G,I</t>
  </si>
  <si>
    <t>Optimistic, Most probable, and pessimistic Activity time Estimates (in Weeks)</t>
  </si>
  <si>
    <t>Optimistic (a)</t>
  </si>
  <si>
    <t>Most Probable (m)</t>
  </si>
  <si>
    <t>Pessimistic (b)</t>
  </si>
  <si>
    <t>Finish</t>
  </si>
  <si>
    <t>Earliest Start (ES)</t>
  </si>
  <si>
    <t>Latest Start (LS)</t>
  </si>
  <si>
    <t>Latest Finish (LF)</t>
  </si>
  <si>
    <t>Slack</t>
  </si>
  <si>
    <t xml:space="preserve"> (LS-ES)</t>
  </si>
  <si>
    <t>Critical</t>
  </si>
  <si>
    <t>Path</t>
  </si>
  <si>
    <t>X</t>
  </si>
  <si>
    <t>Earliest Finish  (EF)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</si>
  <si>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</si>
  <si>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Variance</t>
  </si>
  <si>
    <t>Start (0)</t>
  </si>
  <si>
    <t>Expected Completion (a+4m+b)/6</t>
  </si>
  <si>
    <t>((b-a)/6)^2)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</si>
</sst>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4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2" fontId="3" fillId="2" borderId="0" xfId="0" applyNumberFormat="1" applyFont="1" applyFill="1" applyBorder="1" applyAlignment="1">
      <alignment horizontal="center" vertical="center" wrapText="1"/>
    </xf>
    <xf numFmtId="5" fontId="3" fillId="2" borderId="0" xfId="0" applyNumberFormat="1" applyFont="1" applyFill="1" applyBorder="1" applyAlignment="1">
      <alignment horizontal="center" vertical="center" wrapText="1"/>
    </xf>
    <xf numFmtId="13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 vertical="top" wrapText="1" indent="8"/>
    </xf>
    <xf numFmtId="3" fontId="4" fillId="2" borderId="0" xfId="0" applyNumberFormat="1" applyFont="1" applyFill="1" applyAlignment="1">
      <alignment horizontal="left" vertical="top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/>
    <xf numFmtId="0" fontId="3" fillId="0" borderId="3" xfId="0" applyFont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0" fillId="0" borderId="1" xfId="0" applyFill="1" applyBorder="1"/>
    <xf numFmtId="0" fontId="3" fillId="4" borderId="3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/>
    </xf>
    <xf numFmtId="2" fontId="11" fillId="7" borderId="12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FosterGenerator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Glossary!A1"/><Relationship Id="rId1" Type="http://schemas.openxmlformats.org/officeDocument/2006/relationships/hyperlink" Target="#PortaVac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Glossary!A1"/><Relationship Id="rId1" Type="http://schemas.openxmlformats.org/officeDocument/2006/relationships/hyperlink" Target="#PortaVac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heckPortaVac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heckPortaVa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843642</xdr:colOff>
      <xdr:row>2</xdr:row>
      <xdr:rowOff>68036</xdr:rowOff>
    </xdr:from>
    <xdr:to>
      <xdr:col>12</xdr:col>
      <xdr:colOff>544285</xdr:colOff>
      <xdr:row>5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6767" y="449036"/>
          <a:ext cx="5510893" cy="59871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</a:rPr>
            <a:t>Carlston Pharmaceuticals</a:t>
          </a:r>
        </a:p>
      </xdr:txBody>
    </xdr:sp>
    <xdr:clientData/>
  </xdr:twoCellAnchor>
  <xdr:twoCellAnchor>
    <xdr:from>
      <xdr:col>7</xdr:col>
      <xdr:colOff>857250</xdr:colOff>
      <xdr:row>1</xdr:row>
      <xdr:rowOff>54428</xdr:rowOff>
    </xdr:from>
    <xdr:to>
      <xdr:col>8</xdr:col>
      <xdr:colOff>476250</xdr:colOff>
      <xdr:row>6</xdr:row>
      <xdr:rowOff>54429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244928"/>
          <a:ext cx="1304925" cy="9525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Back</a:t>
          </a:r>
        </a:p>
      </xdr:txBody>
    </xdr:sp>
    <xdr:clientData/>
  </xdr:twoCellAnchor>
  <xdr:twoCellAnchor>
    <xdr:from>
      <xdr:col>8</xdr:col>
      <xdr:colOff>535213</xdr:colOff>
      <xdr:row>16</xdr:row>
      <xdr:rowOff>74837</xdr:rowOff>
    </xdr:from>
    <xdr:to>
      <xdr:col>9</xdr:col>
      <xdr:colOff>15875</xdr:colOff>
      <xdr:row>18</xdr:row>
      <xdr:rowOff>507999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88338" y="3408587"/>
          <a:ext cx="1290412" cy="1528537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1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Cleveland</a:t>
          </a:r>
        </a:p>
      </xdr:txBody>
    </xdr:sp>
    <xdr:clientData/>
  </xdr:twoCellAnchor>
  <xdr:twoCellAnchor>
    <xdr:from>
      <xdr:col>8</xdr:col>
      <xdr:colOff>503463</xdr:colOff>
      <xdr:row>20</xdr:row>
      <xdr:rowOff>170087</xdr:rowOff>
    </xdr:from>
    <xdr:to>
      <xdr:col>8</xdr:col>
      <xdr:colOff>1793875</xdr:colOff>
      <xdr:row>23</xdr:row>
      <xdr:rowOff>142874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56588" y="5532662"/>
          <a:ext cx="1290412" cy="152536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2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Detroit</a:t>
          </a:r>
        </a:p>
      </xdr:txBody>
    </xdr:sp>
    <xdr:clientData/>
  </xdr:twoCellAnchor>
  <xdr:twoCellAnchor>
    <xdr:from>
      <xdr:col>8</xdr:col>
      <xdr:colOff>412750</xdr:colOff>
      <xdr:row>25</xdr:row>
      <xdr:rowOff>111125</xdr:rowOff>
    </xdr:from>
    <xdr:to>
      <xdr:col>8</xdr:col>
      <xdr:colOff>1734912</xdr:colOff>
      <xdr:row>30</xdr:row>
      <xdr:rowOff>115662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65875" y="7693025"/>
          <a:ext cx="1322162" cy="16333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3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Greensboro</a:t>
          </a:r>
        </a:p>
      </xdr:txBody>
    </xdr:sp>
    <xdr:clientData/>
  </xdr:twoCellAnchor>
  <xdr:twoCellAnchor>
    <xdr:from>
      <xdr:col>11</xdr:col>
      <xdr:colOff>476250</xdr:colOff>
      <xdr:row>13</xdr:row>
      <xdr:rowOff>127000</xdr:rowOff>
    </xdr:from>
    <xdr:to>
      <xdr:col>12</xdr:col>
      <xdr:colOff>417287</xdr:colOff>
      <xdr:row>17</xdr:row>
      <xdr:rowOff>258537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896600" y="2603500"/>
          <a:ext cx="1284062" cy="1522187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1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Boston</a:t>
          </a:r>
        </a:p>
      </xdr:txBody>
    </xdr:sp>
    <xdr:clientData/>
  </xdr:twoCellAnchor>
  <xdr:twoCellAnchor>
    <xdr:from>
      <xdr:col>11</xdr:col>
      <xdr:colOff>581025</xdr:colOff>
      <xdr:row>17</xdr:row>
      <xdr:rowOff>501650</xdr:rowOff>
    </xdr:from>
    <xdr:to>
      <xdr:col>12</xdr:col>
      <xdr:colOff>522062</xdr:colOff>
      <xdr:row>20</xdr:row>
      <xdr:rowOff>537937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001375" y="4368800"/>
          <a:ext cx="1284062" cy="15317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2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Richmond</a:t>
          </a:r>
        </a:p>
      </xdr:txBody>
    </xdr:sp>
    <xdr:clientData/>
  </xdr:twoCellAnchor>
  <xdr:twoCellAnchor>
    <xdr:from>
      <xdr:col>11</xdr:col>
      <xdr:colOff>650875</xdr:colOff>
      <xdr:row>21</xdr:row>
      <xdr:rowOff>301625</xdr:rowOff>
    </xdr:from>
    <xdr:to>
      <xdr:col>12</xdr:col>
      <xdr:colOff>591912</xdr:colOff>
      <xdr:row>25</xdr:row>
      <xdr:rowOff>306162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071225" y="6369050"/>
          <a:ext cx="1284062" cy="15190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3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Atlanta</a:t>
          </a:r>
        </a:p>
      </xdr:txBody>
    </xdr:sp>
    <xdr:clientData/>
  </xdr:twoCellAnchor>
  <xdr:twoCellAnchor>
    <xdr:from>
      <xdr:col>11</xdr:col>
      <xdr:colOff>762000</xdr:colOff>
      <xdr:row>27</xdr:row>
      <xdr:rowOff>31750</xdr:rowOff>
    </xdr:from>
    <xdr:to>
      <xdr:col>12</xdr:col>
      <xdr:colOff>703037</xdr:colOff>
      <xdr:row>33</xdr:row>
      <xdr:rowOff>131537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182350" y="8280400"/>
          <a:ext cx="1284062" cy="16333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4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St.Louis</a:t>
          </a:r>
        </a:p>
      </xdr:txBody>
    </xdr:sp>
    <xdr:clientData/>
  </xdr:twoCellAnchor>
  <xdr:twoCellAnchor>
    <xdr:from>
      <xdr:col>9</xdr:col>
      <xdr:colOff>15875</xdr:colOff>
      <xdr:row>16</xdr:row>
      <xdr:rowOff>34019</xdr:rowOff>
    </xdr:from>
    <xdr:to>
      <xdr:col>11</xdr:col>
      <xdr:colOff>476250</xdr:colOff>
      <xdr:row>17</xdr:row>
      <xdr:rowOff>299356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4" idx="6"/>
          <a:endCxn id="7" idx="2"/>
        </xdr:cNvCxnSpPr>
      </xdr:nvCxnSpPr>
      <xdr:spPr>
        <a:xfrm flipV="1">
          <a:off x="7778750" y="3367769"/>
          <a:ext cx="3117850" cy="798737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581025</xdr:colOff>
      <xdr:row>19</xdr:row>
      <xdr:rowOff>91169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4" idx="6"/>
          <a:endCxn id="8" idx="2"/>
        </xdr:cNvCxnSpPr>
      </xdr:nvCxnSpPr>
      <xdr:spPr>
        <a:xfrm>
          <a:off x="7778750" y="4166506"/>
          <a:ext cx="3222625" cy="972913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650875</xdr:colOff>
      <xdr:row>23</xdr:row>
      <xdr:rowOff>208644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4" idx="6"/>
          <a:endCxn id="9" idx="2"/>
        </xdr:cNvCxnSpPr>
      </xdr:nvCxnSpPr>
      <xdr:spPr>
        <a:xfrm>
          <a:off x="7778750" y="4166506"/>
          <a:ext cx="3292475" cy="2957288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762000</xdr:colOff>
      <xdr:row>29</xdr:row>
      <xdr:rowOff>129269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4" idx="6"/>
          <a:endCxn id="10" idx="2"/>
        </xdr:cNvCxnSpPr>
      </xdr:nvCxnSpPr>
      <xdr:spPr>
        <a:xfrm>
          <a:off x="7778750" y="4166506"/>
          <a:ext cx="3403600" cy="4878163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16</xdr:row>
      <xdr:rowOff>34019</xdr:rowOff>
    </xdr:from>
    <xdr:to>
      <xdr:col>11</xdr:col>
      <xdr:colOff>476250</xdr:colOff>
      <xdr:row>21</xdr:row>
      <xdr:rowOff>235856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5" idx="6"/>
          <a:endCxn id="7" idx="2"/>
        </xdr:cNvCxnSpPr>
      </xdr:nvCxnSpPr>
      <xdr:spPr>
        <a:xfrm flipV="1">
          <a:off x="7747000" y="3367769"/>
          <a:ext cx="3149600" cy="2935512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19</xdr:row>
      <xdr:rowOff>91169</xdr:rowOff>
    </xdr:from>
    <xdr:to>
      <xdr:col>11</xdr:col>
      <xdr:colOff>581025</xdr:colOff>
      <xdr:row>21</xdr:row>
      <xdr:rowOff>235856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5" idx="6"/>
          <a:endCxn id="8" idx="2"/>
        </xdr:cNvCxnSpPr>
      </xdr:nvCxnSpPr>
      <xdr:spPr>
        <a:xfrm flipV="1">
          <a:off x="7747000" y="5139419"/>
          <a:ext cx="3254375" cy="1163862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21</xdr:row>
      <xdr:rowOff>235856</xdr:rowOff>
    </xdr:from>
    <xdr:to>
      <xdr:col>11</xdr:col>
      <xdr:colOff>650875</xdr:colOff>
      <xdr:row>23</xdr:row>
      <xdr:rowOff>208644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5" idx="6"/>
          <a:endCxn id="9" idx="2"/>
        </xdr:cNvCxnSpPr>
      </xdr:nvCxnSpPr>
      <xdr:spPr>
        <a:xfrm>
          <a:off x="7747000" y="6303281"/>
          <a:ext cx="3324225" cy="820513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21</xdr:row>
      <xdr:rowOff>235856</xdr:rowOff>
    </xdr:from>
    <xdr:to>
      <xdr:col>11</xdr:col>
      <xdr:colOff>762000</xdr:colOff>
      <xdr:row>29</xdr:row>
      <xdr:rowOff>129269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stCxn id="5" idx="6"/>
          <a:endCxn id="10" idx="2"/>
        </xdr:cNvCxnSpPr>
      </xdr:nvCxnSpPr>
      <xdr:spPr>
        <a:xfrm>
          <a:off x="7747000" y="6303281"/>
          <a:ext cx="3435350" cy="27413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16</xdr:row>
      <xdr:rowOff>34019</xdr:rowOff>
    </xdr:from>
    <xdr:to>
      <xdr:col>11</xdr:col>
      <xdr:colOff>476250</xdr:colOff>
      <xdr:row>27</xdr:row>
      <xdr:rowOff>264206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6" idx="6"/>
          <a:endCxn id="7" idx="2"/>
        </xdr:cNvCxnSpPr>
      </xdr:nvCxnSpPr>
      <xdr:spPr>
        <a:xfrm flipV="1">
          <a:off x="7688037" y="3367769"/>
          <a:ext cx="3208563" cy="5145087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19</xdr:row>
      <xdr:rowOff>91169</xdr:rowOff>
    </xdr:from>
    <xdr:to>
      <xdr:col>11</xdr:col>
      <xdr:colOff>581025</xdr:colOff>
      <xdr:row>27</xdr:row>
      <xdr:rowOff>264206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stCxn id="6" idx="6"/>
          <a:endCxn id="8" idx="2"/>
        </xdr:cNvCxnSpPr>
      </xdr:nvCxnSpPr>
      <xdr:spPr>
        <a:xfrm flipV="1">
          <a:off x="7688037" y="5139419"/>
          <a:ext cx="3313338" cy="3373437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23</xdr:row>
      <xdr:rowOff>208644</xdr:rowOff>
    </xdr:from>
    <xdr:to>
      <xdr:col>11</xdr:col>
      <xdr:colOff>650875</xdr:colOff>
      <xdr:row>27</xdr:row>
      <xdr:rowOff>264206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stCxn id="6" idx="6"/>
          <a:endCxn id="9" idx="2"/>
        </xdr:cNvCxnSpPr>
      </xdr:nvCxnSpPr>
      <xdr:spPr>
        <a:xfrm flipV="1">
          <a:off x="7688037" y="7123794"/>
          <a:ext cx="3383188" cy="1389062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27</xdr:row>
      <xdr:rowOff>264206</xdr:rowOff>
    </xdr:from>
    <xdr:to>
      <xdr:col>11</xdr:col>
      <xdr:colOff>762000</xdr:colOff>
      <xdr:row>29</xdr:row>
      <xdr:rowOff>184831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stCxn id="6" idx="6"/>
          <a:endCxn id="10" idx="2"/>
        </xdr:cNvCxnSpPr>
      </xdr:nvCxnSpPr>
      <xdr:spPr>
        <a:xfrm>
          <a:off x="7688037" y="8512856"/>
          <a:ext cx="3494313" cy="587375"/>
        </a:xfrm>
        <a:prstGeom prst="line">
          <a:avLst/>
        </a:prstGeom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730250</xdr:colOff>
      <xdr:row>16</xdr:row>
      <xdr:rowOff>365125</xdr:rowOff>
    </xdr:from>
    <xdr:to>
      <xdr:col>9</xdr:col>
      <xdr:colOff>1317625</xdr:colOff>
      <xdr:row>17</xdr:row>
      <xdr:rowOff>190500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493125" y="3698875"/>
          <a:ext cx="587375" cy="35877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35</a:t>
          </a:r>
        </a:p>
      </xdr:txBody>
    </xdr:sp>
    <xdr:clientData/>
  </xdr:twoCellAnchor>
  <xdr:twoCellAnchor>
    <xdr:from>
      <xdr:col>9</xdr:col>
      <xdr:colOff>723900</xdr:colOff>
      <xdr:row>17</xdr:row>
      <xdr:rowOff>390525</xdr:rowOff>
    </xdr:from>
    <xdr:to>
      <xdr:col>9</xdr:col>
      <xdr:colOff>1311275</xdr:colOff>
      <xdr:row>18</xdr:row>
      <xdr:rowOff>200025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486775" y="4257675"/>
          <a:ext cx="587375" cy="37147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30</a:t>
          </a:r>
        </a:p>
      </xdr:txBody>
    </xdr:sp>
    <xdr:clientData/>
  </xdr:twoCellAnchor>
  <xdr:twoCellAnchor>
    <xdr:from>
      <xdr:col>9</xdr:col>
      <xdr:colOff>765175</xdr:colOff>
      <xdr:row>18</xdr:row>
      <xdr:rowOff>368300</xdr:rowOff>
    </xdr:from>
    <xdr:to>
      <xdr:col>10</xdr:col>
      <xdr:colOff>3175</xdr:colOff>
      <xdr:row>19</xdr:row>
      <xdr:rowOff>114300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528050" y="4797425"/>
          <a:ext cx="590550" cy="36512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9</xdr:col>
      <xdr:colOff>774700</xdr:colOff>
      <xdr:row>20</xdr:row>
      <xdr:rowOff>123825</xdr:rowOff>
    </xdr:from>
    <xdr:to>
      <xdr:col>10</xdr:col>
      <xdr:colOff>12700</xdr:colOff>
      <xdr:row>20</xdr:row>
      <xdr:rowOff>488950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537575" y="5486400"/>
          <a:ext cx="590550" cy="36512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32</a:t>
          </a:r>
        </a:p>
      </xdr:txBody>
    </xdr:sp>
    <xdr:clientData/>
  </xdr:twoCellAnchor>
  <xdr:twoCellAnchor>
    <xdr:from>
      <xdr:col>9</xdr:col>
      <xdr:colOff>406400</xdr:colOff>
      <xdr:row>23</xdr:row>
      <xdr:rowOff>57150</xdr:rowOff>
    </xdr:from>
    <xdr:to>
      <xdr:col>9</xdr:col>
      <xdr:colOff>993775</xdr:colOff>
      <xdr:row>24</xdr:row>
      <xdr:rowOff>88900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8169275" y="69723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9</xdr:col>
      <xdr:colOff>415925</xdr:colOff>
      <xdr:row>24</xdr:row>
      <xdr:rowOff>257175</xdr:rowOff>
    </xdr:from>
    <xdr:to>
      <xdr:col>9</xdr:col>
      <xdr:colOff>1003300</xdr:colOff>
      <xdr:row>25</xdr:row>
      <xdr:rowOff>288925</xdr:rowOff>
    </xdr:to>
    <xdr:sp macro="" textlink="">
      <xdr:nvSpPr>
        <xdr:cNvPr id="28" name="Rounded 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178800" y="75057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15</a:t>
          </a:r>
        </a:p>
      </xdr:txBody>
    </xdr:sp>
    <xdr:clientData/>
  </xdr:twoCellAnchor>
  <xdr:twoCellAnchor>
    <xdr:from>
      <xdr:col>9</xdr:col>
      <xdr:colOff>409575</xdr:colOff>
      <xdr:row>26</xdr:row>
      <xdr:rowOff>92075</xdr:rowOff>
    </xdr:from>
    <xdr:to>
      <xdr:col>9</xdr:col>
      <xdr:colOff>996950</xdr:colOff>
      <xdr:row>27</xdr:row>
      <xdr:rowOff>123825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172450" y="800735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20</a:t>
          </a:r>
        </a:p>
      </xdr:txBody>
    </xdr:sp>
    <xdr:clientData/>
  </xdr:twoCellAnchor>
  <xdr:twoCellAnchor>
    <xdr:from>
      <xdr:col>9</xdr:col>
      <xdr:colOff>412750</xdr:colOff>
      <xdr:row>27</xdr:row>
      <xdr:rowOff>222250</xdr:rowOff>
    </xdr:from>
    <xdr:to>
      <xdr:col>9</xdr:col>
      <xdr:colOff>1000125</xdr:colOff>
      <xdr:row>28</xdr:row>
      <xdr:rowOff>254000</xdr:rowOff>
    </xdr:to>
    <xdr:sp macro="" textlink="">
      <xdr:nvSpPr>
        <xdr:cNvPr id="30" name="Rounded 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175625" y="84709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28</a:t>
          </a:r>
        </a:p>
      </xdr:txBody>
    </xdr:sp>
    <xdr:clientData/>
  </xdr:twoCellAnchor>
  <xdr:twoCellAnchor>
    <xdr:from>
      <xdr:col>10</xdr:col>
      <xdr:colOff>533400</xdr:colOff>
      <xdr:row>17</xdr:row>
      <xdr:rowOff>57150</xdr:rowOff>
    </xdr:from>
    <xdr:to>
      <xdr:col>10</xdr:col>
      <xdr:colOff>1120775</xdr:colOff>
      <xdr:row>17</xdr:row>
      <xdr:rowOff>422275</xdr:rowOff>
    </xdr:to>
    <xdr:sp macro="" textlink="">
      <xdr:nvSpPr>
        <xdr:cNvPr id="31" name="Rounded 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9648825" y="3924300"/>
          <a:ext cx="587375" cy="3651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37</a:t>
          </a:r>
        </a:p>
      </xdr:txBody>
    </xdr:sp>
    <xdr:clientData/>
  </xdr:twoCellAnchor>
  <xdr:twoCellAnchor>
    <xdr:from>
      <xdr:col>10</xdr:col>
      <xdr:colOff>574675</xdr:colOff>
      <xdr:row>19</xdr:row>
      <xdr:rowOff>257175</xdr:rowOff>
    </xdr:from>
    <xdr:to>
      <xdr:col>10</xdr:col>
      <xdr:colOff>1162050</xdr:colOff>
      <xdr:row>20</xdr:row>
      <xdr:rowOff>304800</xdr:rowOff>
    </xdr:to>
    <xdr:sp macro="" textlink="">
      <xdr:nvSpPr>
        <xdr:cNvPr id="32" name="Rounded 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9690100" y="5305425"/>
          <a:ext cx="587375" cy="361950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10</xdr:col>
      <xdr:colOff>647700</xdr:colOff>
      <xdr:row>22</xdr:row>
      <xdr:rowOff>187325</xdr:rowOff>
    </xdr:from>
    <xdr:to>
      <xdr:col>10</xdr:col>
      <xdr:colOff>1235075</xdr:colOff>
      <xdr:row>23</xdr:row>
      <xdr:rowOff>107950</xdr:rowOff>
    </xdr:to>
    <xdr:sp macro="" textlink="">
      <xdr:nvSpPr>
        <xdr:cNvPr id="33" name="Rounded 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763125" y="6664325"/>
          <a:ext cx="587375" cy="35877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42</a:t>
          </a:r>
        </a:p>
      </xdr:txBody>
    </xdr:sp>
    <xdr:clientData/>
  </xdr:twoCellAnchor>
  <xdr:twoCellAnchor>
    <xdr:from>
      <xdr:col>10</xdr:col>
      <xdr:colOff>688975</xdr:colOff>
      <xdr:row>25</xdr:row>
      <xdr:rowOff>323850</xdr:rowOff>
    </xdr:from>
    <xdr:to>
      <xdr:col>10</xdr:col>
      <xdr:colOff>1276350</xdr:colOff>
      <xdr:row>27</xdr:row>
      <xdr:rowOff>22225</xdr:rowOff>
    </xdr:to>
    <xdr:sp macro="" textlink="">
      <xdr:nvSpPr>
        <xdr:cNvPr id="34" name="Rounded 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9804400" y="7905750"/>
          <a:ext cx="587375" cy="3651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25</a:t>
          </a:r>
        </a:p>
      </xdr:txBody>
    </xdr:sp>
    <xdr:clientData/>
  </xdr:twoCellAnchor>
  <xdr:twoCellAnchor>
    <xdr:from>
      <xdr:col>13</xdr:col>
      <xdr:colOff>1555750</xdr:colOff>
      <xdr:row>9</xdr:row>
      <xdr:rowOff>63500</xdr:rowOff>
    </xdr:from>
    <xdr:to>
      <xdr:col>13</xdr:col>
      <xdr:colOff>1555750</xdr:colOff>
      <xdr:row>70</xdr:row>
      <xdr:rowOff>79375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4538325" y="1778000"/>
          <a:ext cx="0" cy="15132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539750</xdr:colOff>
      <xdr:row>10</xdr:row>
      <xdr:rowOff>174625</xdr:rowOff>
    </xdr:from>
    <xdr:to>
      <xdr:col>28</xdr:col>
      <xdr:colOff>435429</xdr:colOff>
      <xdr:row>51</xdr:row>
      <xdr:rowOff>27215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5198725" y="2079625"/>
          <a:ext cx="8430079" cy="11158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/>
            <a:t>Assumptions:</a:t>
          </a:r>
        </a:p>
        <a:p>
          <a:endParaRPr lang="en-US" sz="1800"/>
        </a:p>
        <a:p>
          <a:r>
            <a:rPr lang="en-US" sz="1800"/>
            <a:t>In</a:t>
          </a:r>
          <a:r>
            <a:rPr lang="en-US" sz="1800" baseline="0"/>
            <a:t> order to solve for the optimal shipping pattern, we make several simplifying assumptions so that it meets the criteria of a basic transportation model.</a:t>
          </a:r>
        </a:p>
        <a:p>
          <a:endParaRPr lang="en-US" sz="1800" baseline="0"/>
        </a:p>
        <a:p>
          <a:r>
            <a:rPr lang="en-US" sz="1800" baseline="0"/>
            <a:t>1. The per item shipping cost remains constant, regardless of the number of units shipped.</a:t>
          </a:r>
        </a:p>
        <a:p>
          <a:r>
            <a:rPr lang="en-US" sz="1800" baseline="0"/>
            <a:t>2. All the shippingg from the sources to the destinations occurs simultaneously.</a:t>
          </a:r>
        </a:p>
        <a:p>
          <a:r>
            <a:rPr lang="en-US" sz="1800" baseline="0"/>
            <a:t>3. The vaccine an be shipped only between sources and destinations.</a:t>
          </a:r>
        </a:p>
        <a:p>
          <a:endParaRPr lang="en-US" sz="1800" baseline="0"/>
        </a:p>
        <a:p>
          <a:r>
            <a:rPr lang="en-US" sz="1800" baseline="0"/>
            <a:t>Solution Structure:</a:t>
          </a:r>
        </a:p>
        <a:p>
          <a:endParaRPr lang="en-US" sz="1800" baseline="0"/>
        </a:p>
        <a:p>
          <a:r>
            <a:rPr lang="en-US" sz="1800" baseline="0"/>
            <a:t>Origin</a:t>
          </a:r>
        </a:p>
        <a:p>
          <a:r>
            <a:rPr lang="en-US" sz="1800" baseline="0"/>
            <a:t>1=Cleveland</a:t>
          </a:r>
        </a:p>
        <a:p>
          <a:r>
            <a:rPr lang="en-US" sz="1800" baseline="0"/>
            <a:t>2=Detroit</a:t>
          </a:r>
        </a:p>
        <a:p>
          <a:r>
            <a:rPr lang="en-US" sz="1800" baseline="0"/>
            <a:t>3=Greensboro</a:t>
          </a:r>
        </a:p>
        <a:p>
          <a:br>
            <a:rPr lang="en-US" sz="1800" baseline="0"/>
          </a:br>
          <a:r>
            <a:rPr lang="en-US" sz="1800" baseline="0"/>
            <a:t>Destination</a:t>
          </a:r>
        </a:p>
        <a:p>
          <a:r>
            <a:rPr lang="en-US" sz="1800" baseline="0"/>
            <a:t>1=Boston</a:t>
          </a:r>
        </a:p>
        <a:p>
          <a:r>
            <a:rPr lang="en-US" sz="1800" baseline="0"/>
            <a:t>2=Richmond</a:t>
          </a:r>
        </a:p>
        <a:p>
          <a:r>
            <a:rPr lang="en-US" sz="1800" baseline="0"/>
            <a:t>3=Atlanta</a:t>
          </a:r>
        </a:p>
        <a:p>
          <a:r>
            <a:rPr lang="en-US" sz="1800" baseline="0"/>
            <a:t>4=St.Louis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ij</a:t>
          </a:r>
          <a:r>
            <a:rPr lang="en-US" sz="1800" baseline="0"/>
            <a:t>= the number of cases shipped from plant "i" to warehouse "j"</a:t>
          </a:r>
        </a:p>
        <a:p>
          <a:endParaRPr lang="en-US" sz="1800" baseline="0"/>
        </a:p>
        <a:p>
          <a:r>
            <a:rPr lang="en-US" sz="1800" baseline="0"/>
            <a:t>MIN  35X</a:t>
          </a:r>
          <a:r>
            <a:rPr lang="en-US" sz="1100" baseline="0"/>
            <a:t>11</a:t>
          </a:r>
          <a:r>
            <a:rPr lang="en-US" sz="1800" baseline="0"/>
            <a:t>+30X</a:t>
          </a:r>
          <a:r>
            <a:rPr lang="en-US" sz="1100" baseline="0"/>
            <a:t>12</a:t>
          </a:r>
          <a:r>
            <a:rPr lang="en-US" sz="1800" baseline="0"/>
            <a:t>+40X1</a:t>
          </a:r>
          <a:r>
            <a:rPr lang="en-US" sz="1100" baseline="0"/>
            <a:t>13</a:t>
          </a:r>
          <a:r>
            <a:rPr lang="en-US" sz="1800" baseline="0"/>
            <a:t>+32X</a:t>
          </a:r>
          <a:r>
            <a:rPr lang="en-US" sz="1100" baseline="0"/>
            <a:t>14</a:t>
          </a:r>
          <a:r>
            <a:rPr lang="en-US" sz="1800" baseline="0"/>
            <a:t>+37X</a:t>
          </a:r>
          <a:r>
            <a:rPr lang="en-US" sz="1100" baseline="0"/>
            <a:t>21</a:t>
          </a:r>
          <a:r>
            <a:rPr lang="en-US" sz="1800" baseline="0"/>
            <a:t>+40X</a:t>
          </a:r>
          <a:r>
            <a:rPr lang="en-US" sz="1100" baseline="0"/>
            <a:t>22</a:t>
          </a:r>
          <a:r>
            <a:rPr lang="en-US" sz="1800" baseline="0"/>
            <a:t>+42X</a:t>
          </a:r>
          <a:r>
            <a:rPr lang="en-US" sz="1100" baseline="0"/>
            <a:t>23</a:t>
          </a:r>
          <a:r>
            <a:rPr lang="en-US" sz="1800" baseline="0"/>
            <a:t>+25X</a:t>
          </a:r>
          <a:r>
            <a:rPr lang="en-US" sz="1100" baseline="0"/>
            <a:t>24</a:t>
          </a:r>
          <a:r>
            <a:rPr lang="en-US" sz="1800" baseline="0"/>
            <a:t>+40X</a:t>
          </a:r>
          <a:r>
            <a:rPr lang="en-US" sz="1100" baseline="0"/>
            <a:t>31</a:t>
          </a:r>
          <a:r>
            <a:rPr lang="en-US" sz="1800" baseline="0"/>
            <a:t>+15X</a:t>
          </a:r>
          <a:r>
            <a:rPr lang="en-US" sz="1100" baseline="0"/>
            <a:t>32</a:t>
          </a:r>
          <a:r>
            <a:rPr lang="en-US" sz="1800" baseline="0"/>
            <a:t>+20X</a:t>
          </a:r>
          <a:r>
            <a:rPr lang="en-US" sz="1100" baseline="0"/>
            <a:t>33</a:t>
          </a:r>
          <a:r>
            <a:rPr lang="en-US" sz="1800" baseline="0"/>
            <a:t>+28X</a:t>
          </a:r>
          <a:r>
            <a:rPr lang="en-US" sz="1100" baseline="0"/>
            <a:t>34</a:t>
          </a:r>
        </a:p>
        <a:p>
          <a:endParaRPr lang="en-US" sz="1100" baseline="0"/>
        </a:p>
        <a:p>
          <a:r>
            <a:rPr lang="en-US" sz="1800" baseline="0"/>
            <a:t>s.t.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11</a:t>
          </a:r>
          <a:r>
            <a:rPr lang="en-US" sz="1800" baseline="0"/>
            <a:t>+X</a:t>
          </a:r>
          <a:r>
            <a:rPr lang="en-US" sz="1100" baseline="0"/>
            <a:t>12</a:t>
          </a:r>
          <a:r>
            <a:rPr lang="en-US" sz="1800" baseline="0"/>
            <a:t>+X</a:t>
          </a:r>
          <a:r>
            <a:rPr lang="en-US" sz="1100" baseline="0"/>
            <a:t>13</a:t>
          </a:r>
          <a:r>
            <a:rPr lang="en-US" sz="1800" baseline="0"/>
            <a:t>+X</a:t>
          </a:r>
          <a:r>
            <a:rPr lang="en-US" sz="1100" baseline="0"/>
            <a:t>14</a:t>
          </a:r>
          <a:r>
            <a:rPr lang="en-US" sz="1800" baseline="0"/>
            <a:t>≤ 1,200</a:t>
          </a:r>
        </a:p>
        <a:p>
          <a:r>
            <a:rPr lang="en-US" sz="1800" baseline="0"/>
            <a:t>X</a:t>
          </a:r>
          <a:r>
            <a:rPr lang="en-US" sz="1100" baseline="0"/>
            <a:t>21</a:t>
          </a:r>
          <a:r>
            <a:rPr lang="en-US" sz="1800" baseline="0"/>
            <a:t>+X</a:t>
          </a:r>
          <a:r>
            <a:rPr lang="en-US" sz="1100" baseline="0"/>
            <a:t>22</a:t>
          </a:r>
          <a:r>
            <a:rPr lang="en-US" sz="1800" baseline="0"/>
            <a:t>+X</a:t>
          </a:r>
          <a:r>
            <a:rPr lang="en-US" sz="1100" baseline="0"/>
            <a:t>23</a:t>
          </a:r>
          <a:r>
            <a:rPr lang="en-US" sz="1800" baseline="0"/>
            <a:t>+X</a:t>
          </a:r>
          <a:r>
            <a:rPr lang="en-US" sz="1100" baseline="0"/>
            <a:t>24</a:t>
          </a:r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≤ 1,000</a:t>
          </a:r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31</a:t>
          </a:r>
          <a:r>
            <a:rPr lang="en-US" sz="1800" baseline="0"/>
            <a:t>+X</a:t>
          </a:r>
          <a:r>
            <a:rPr lang="en-US" sz="1100" baseline="0"/>
            <a:t>32</a:t>
          </a:r>
          <a:r>
            <a:rPr lang="en-US" sz="1800" baseline="0"/>
            <a:t>+X</a:t>
          </a:r>
          <a:r>
            <a:rPr lang="en-US" sz="1100" baseline="0"/>
            <a:t>33</a:t>
          </a:r>
          <a:r>
            <a:rPr lang="en-US" sz="1800" baseline="0"/>
            <a:t>+X</a:t>
          </a:r>
          <a:r>
            <a:rPr lang="en-US" sz="1100" baseline="0"/>
            <a:t>34</a:t>
          </a:r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≤    800</a:t>
          </a:r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11</a:t>
          </a:r>
          <a:r>
            <a:rPr lang="en-US" sz="1800" baseline="0"/>
            <a:t>+X</a:t>
          </a:r>
          <a:r>
            <a:rPr lang="en-US" sz="1100" baseline="0"/>
            <a:t>21</a:t>
          </a:r>
          <a:r>
            <a:rPr lang="en-US" sz="1800" baseline="0"/>
            <a:t>+X</a:t>
          </a:r>
          <a:r>
            <a:rPr lang="en-US" sz="1100" baseline="0"/>
            <a:t>31</a:t>
          </a:r>
          <a:r>
            <a:rPr lang="en-US" sz="1800" baseline="0"/>
            <a:t>=         1,100</a:t>
          </a:r>
        </a:p>
        <a:p>
          <a:r>
            <a:rPr lang="en-US" sz="1800" baseline="0"/>
            <a:t>X</a:t>
          </a:r>
          <a:r>
            <a:rPr lang="en-US" sz="1100" baseline="0"/>
            <a:t>12</a:t>
          </a:r>
          <a:r>
            <a:rPr lang="en-US" sz="1800" baseline="0"/>
            <a:t>+ X</a:t>
          </a:r>
          <a:r>
            <a:rPr lang="en-US" sz="1100" baseline="0"/>
            <a:t>22</a:t>
          </a:r>
          <a:r>
            <a:rPr lang="en-US" sz="1800" baseline="0"/>
            <a:t>+ X</a:t>
          </a:r>
          <a:r>
            <a:rPr lang="en-US" sz="1100" baseline="0"/>
            <a:t>32</a:t>
          </a:r>
          <a:r>
            <a:rPr lang="en-US" sz="1800" baseline="0"/>
            <a:t>=          400</a:t>
          </a:r>
        </a:p>
        <a:p>
          <a:r>
            <a:rPr lang="en-US" sz="1800" baseline="0"/>
            <a:t>X</a:t>
          </a:r>
          <a:r>
            <a:rPr lang="en-US" sz="1100" baseline="0"/>
            <a:t>13</a:t>
          </a:r>
          <a:r>
            <a:rPr lang="en-US" sz="1800" baseline="0"/>
            <a:t>+ X</a:t>
          </a:r>
          <a:r>
            <a:rPr lang="en-US" sz="1100" baseline="0"/>
            <a:t>23</a:t>
          </a:r>
          <a:r>
            <a:rPr lang="en-US" sz="1800" baseline="0"/>
            <a:t>+ X</a:t>
          </a:r>
          <a:r>
            <a:rPr lang="en-US" sz="1100" baseline="0"/>
            <a:t>33</a:t>
          </a:r>
          <a:r>
            <a:rPr lang="en-US" sz="1800" baseline="0"/>
            <a:t>=          750</a:t>
          </a:r>
        </a:p>
        <a:p>
          <a:r>
            <a:rPr lang="en-US" sz="1800" baseline="0"/>
            <a:t>X</a:t>
          </a:r>
          <a:r>
            <a:rPr lang="en-US" sz="1200" baseline="0"/>
            <a:t>14</a:t>
          </a:r>
          <a:r>
            <a:rPr lang="en-US" sz="1800" baseline="0"/>
            <a:t>+ X</a:t>
          </a:r>
          <a:r>
            <a:rPr lang="en-US" sz="1100" baseline="0"/>
            <a:t>24</a:t>
          </a:r>
          <a:r>
            <a:rPr lang="en-US" sz="1800" baseline="0"/>
            <a:t>+X</a:t>
          </a:r>
          <a:r>
            <a:rPr lang="en-US" sz="1100" baseline="0"/>
            <a:t>34</a:t>
          </a:r>
          <a:r>
            <a:rPr lang="en-US" sz="1800" baseline="0"/>
            <a:t>=           750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IJ</a:t>
          </a:r>
          <a:r>
            <a:rPr lang="en-US" sz="1800" baseline="0"/>
            <a:t>≥0,for all i and j</a:t>
          </a:r>
        </a:p>
        <a:p>
          <a:endParaRPr lang="en-US" sz="1800" baseline="0"/>
        </a:p>
        <a:p>
          <a:endParaRPr lang="en-US" sz="1800"/>
        </a:p>
        <a:p>
          <a:endParaRPr lang="en-US" sz="18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742042</xdr:colOff>
      <xdr:row>1</xdr:row>
      <xdr:rowOff>147411</xdr:rowOff>
    </xdr:from>
    <xdr:to>
      <xdr:col>20</xdr:col>
      <xdr:colOff>47625</xdr:colOff>
      <xdr:row>5</xdr:row>
      <xdr:rowOff>174625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CAAE5D69-777E-4426-A2FD-5D57BC86BE32}"/>
            </a:ext>
          </a:extLst>
        </xdr:cNvPr>
        <xdr:cNvSpPr/>
      </xdr:nvSpPr>
      <xdr:spPr>
        <a:xfrm>
          <a:off x="7161892" y="337911"/>
          <a:ext cx="6754133" cy="78921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rgbClr val="FFC000"/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tx1"/>
              </a:solidFill>
            </a:rPr>
            <a:t>System</a:t>
          </a:r>
          <a:r>
            <a:rPr lang="en-US" sz="3200" b="1" baseline="0">
              <a:solidFill>
                <a:schemeClr val="tx1"/>
              </a:solidFill>
            </a:rPr>
            <a:t> Quality</a:t>
          </a:r>
          <a:endParaRPr lang="en-US" sz="3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365125</xdr:colOff>
      <xdr:row>48</xdr:row>
      <xdr:rowOff>127000</xdr:rowOff>
    </xdr:from>
    <xdr:to>
      <xdr:col>26</xdr:col>
      <xdr:colOff>269875</xdr:colOff>
      <xdr:row>48</xdr:row>
      <xdr:rowOff>127000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61E7E04-43F5-46ED-8230-2006B94D5F51}"/>
            </a:ext>
          </a:extLst>
        </xdr:cNvPr>
        <xdr:cNvCxnSpPr/>
      </xdr:nvCxnSpPr>
      <xdr:spPr>
        <a:xfrm>
          <a:off x="1584325" y="9271000"/>
          <a:ext cx="1899285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434974</xdr:colOff>
      <xdr:row>2</xdr:row>
      <xdr:rowOff>38553</xdr:rowOff>
    </xdr:from>
    <xdr:to>
      <xdr:col>7</xdr:col>
      <xdr:colOff>206375</xdr:colOff>
      <xdr:row>8</xdr:row>
      <xdr:rowOff>15875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3F3C13-6B22-41D3-A99F-5133419A462A}"/>
            </a:ext>
          </a:extLst>
        </xdr:cNvPr>
        <xdr:cNvSpPr/>
      </xdr:nvSpPr>
      <xdr:spPr>
        <a:xfrm>
          <a:off x="3397249" y="419553"/>
          <a:ext cx="1695451" cy="1120322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1</xdr:col>
      <xdr:colOff>444500</xdr:colOff>
      <xdr:row>31</xdr:row>
      <xdr:rowOff>0</xdr:rowOff>
    </xdr:from>
    <xdr:to>
      <xdr:col>5</xdr:col>
      <xdr:colOff>412750</xdr:colOff>
      <xdr:row>35</xdr:row>
      <xdr:rowOff>111125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4F77832B-D856-4CD8-9E27-AEBFE540AE7B}"/>
            </a:ext>
          </a:extLst>
        </xdr:cNvPr>
        <xdr:cNvSpPr/>
      </xdr:nvSpPr>
      <xdr:spPr>
        <a:xfrm>
          <a:off x="2273300" y="5905500"/>
          <a:ext cx="2025650" cy="873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Start</a:t>
          </a:r>
        </a:p>
      </xdr:txBody>
    </xdr:sp>
    <xdr:clientData/>
  </xdr:twoCellAnchor>
  <xdr:twoCellAnchor>
    <xdr:from>
      <xdr:col>5</xdr:col>
      <xdr:colOff>422275</xdr:colOff>
      <xdr:row>21</xdr:row>
      <xdr:rowOff>184150</xdr:rowOff>
    </xdr:from>
    <xdr:to>
      <xdr:col>9</xdr:col>
      <xdr:colOff>374650</xdr:colOff>
      <xdr:row>26</xdr:row>
      <xdr:rowOff>104775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60BA7BF5-D763-4A09-A8BE-15CDD88AA153}"/>
            </a:ext>
          </a:extLst>
        </xdr:cNvPr>
        <xdr:cNvSpPr/>
      </xdr:nvSpPr>
      <xdr:spPr>
        <a:xfrm>
          <a:off x="4308475" y="4184650"/>
          <a:ext cx="24860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</a:rPr>
            <a:t>A</a:t>
          </a:r>
          <a:r>
            <a:rPr lang="en-US" sz="1800" baseline="0">
              <a:solidFill>
                <a:schemeClr val="tx1"/>
              </a:solidFill>
            </a:rPr>
            <a:t>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Prepare Design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288925</xdr:colOff>
      <xdr:row>21</xdr:row>
      <xdr:rowOff>177800</xdr:rowOff>
    </xdr:from>
    <xdr:to>
      <xdr:col>13</xdr:col>
      <xdr:colOff>3175</xdr:colOff>
      <xdr:row>26</xdr:row>
      <xdr:rowOff>98425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6D1724AB-2645-401C-8206-720BF6559123}"/>
            </a:ext>
          </a:extLst>
        </xdr:cNvPr>
        <xdr:cNvSpPr/>
      </xdr:nvSpPr>
      <xdr:spPr>
        <a:xfrm>
          <a:off x="7461250" y="4178300"/>
          <a:ext cx="20288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D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Prototype</a:t>
          </a:r>
        </a:p>
      </xdr:txBody>
    </xdr:sp>
    <xdr:clientData/>
  </xdr:twoCellAnchor>
  <xdr:twoCellAnchor>
    <xdr:from>
      <xdr:col>13</xdr:col>
      <xdr:colOff>663575</xdr:colOff>
      <xdr:row>21</xdr:row>
      <xdr:rowOff>171450</xdr:rowOff>
    </xdr:from>
    <xdr:to>
      <xdr:col>17</xdr:col>
      <xdr:colOff>139700</xdr:colOff>
      <xdr:row>26</xdr:row>
      <xdr:rowOff>92075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A5BBA987-D7A1-4D71-B8C7-52E437F21C4C}"/>
            </a:ext>
          </a:extLst>
        </xdr:cNvPr>
        <xdr:cNvSpPr/>
      </xdr:nvSpPr>
      <xdr:spPr>
        <a:xfrm>
          <a:off x="10150475" y="4171950"/>
          <a:ext cx="20288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G</a:t>
          </a:r>
          <a:r>
            <a:rPr lang="en-US" sz="1800" b="1" baseline="0">
              <a:solidFill>
                <a:schemeClr val="tx1"/>
              </a:solidFill>
            </a:rPr>
            <a:t>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Testing</a:t>
          </a:r>
        </a:p>
      </xdr:txBody>
    </xdr:sp>
    <xdr:clientData/>
  </xdr:twoCellAnchor>
  <xdr:twoCellAnchor>
    <xdr:from>
      <xdr:col>18</xdr:col>
      <xdr:colOff>174625</xdr:colOff>
      <xdr:row>22</xdr:row>
      <xdr:rowOff>0</xdr:rowOff>
    </xdr:from>
    <xdr:to>
      <xdr:col>21</xdr:col>
      <xdr:colOff>381000</xdr:colOff>
      <xdr:row>26</xdr:row>
      <xdr:rowOff>111125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F3A38BDC-DCCE-4530-9F2A-D42AC8CDA9EE}"/>
            </a:ext>
          </a:extLst>
        </xdr:cNvPr>
        <xdr:cNvSpPr/>
      </xdr:nvSpPr>
      <xdr:spPr>
        <a:xfrm>
          <a:off x="12823825" y="4191000"/>
          <a:ext cx="2273300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J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Final Report</a:t>
          </a:r>
        </a:p>
      </xdr:txBody>
    </xdr:sp>
    <xdr:clientData/>
  </xdr:twoCellAnchor>
  <xdr:twoCellAnchor>
    <xdr:from>
      <xdr:col>8</xdr:col>
      <xdr:colOff>590550</xdr:colOff>
      <xdr:row>12</xdr:row>
      <xdr:rowOff>114300</xdr:rowOff>
    </xdr:from>
    <xdr:to>
      <xdr:col>11</xdr:col>
      <xdr:colOff>447675</xdr:colOff>
      <xdr:row>17</xdr:row>
      <xdr:rowOff>34925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2552E55-0043-41C9-A0EF-DA0B83EDA146}"/>
            </a:ext>
          </a:extLst>
        </xdr:cNvPr>
        <xdr:cNvSpPr/>
      </xdr:nvSpPr>
      <xdr:spPr>
        <a:xfrm>
          <a:off x="6086475" y="2400300"/>
          <a:ext cx="2343150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C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Routing</a:t>
          </a:r>
        </a:p>
      </xdr:txBody>
    </xdr:sp>
    <xdr:clientData/>
  </xdr:twoCellAnchor>
  <xdr:twoCellAnchor>
    <xdr:from>
      <xdr:col>12</xdr:col>
      <xdr:colOff>555625</xdr:colOff>
      <xdr:row>12</xdr:row>
      <xdr:rowOff>95250</xdr:rowOff>
    </xdr:from>
    <xdr:to>
      <xdr:col>15</xdr:col>
      <xdr:colOff>492125</xdr:colOff>
      <xdr:row>17</xdr:row>
      <xdr:rowOff>15875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F6FBAFAC-7E03-4524-A597-4CE8A3F0C967}"/>
            </a:ext>
          </a:extLst>
        </xdr:cNvPr>
        <xdr:cNvSpPr/>
      </xdr:nvSpPr>
      <xdr:spPr>
        <a:xfrm>
          <a:off x="9290050" y="2381250"/>
          <a:ext cx="202247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F</a:t>
          </a:r>
          <a:r>
            <a:rPr lang="en-US" sz="1800" baseline="0">
              <a:solidFill>
                <a:schemeClr val="tx1"/>
              </a:solidFill>
            </a:rPr>
            <a:t>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Cost Estimates</a:t>
          </a:r>
        </a:p>
      </xdr:txBody>
    </xdr:sp>
    <xdr:clientData/>
  </xdr:twoCellAnchor>
  <xdr:twoCellAnchor>
    <xdr:from>
      <xdr:col>22</xdr:col>
      <xdr:colOff>79375</xdr:colOff>
      <xdr:row>22</xdr:row>
      <xdr:rowOff>0</xdr:rowOff>
    </xdr:from>
    <xdr:to>
      <xdr:col>24</xdr:col>
      <xdr:colOff>206375</xdr:colOff>
      <xdr:row>26</xdr:row>
      <xdr:rowOff>111125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52EBCEDC-1D27-4E4C-B5AE-B50E9D4B71BB}"/>
            </a:ext>
          </a:extLst>
        </xdr:cNvPr>
        <xdr:cNvSpPr/>
      </xdr:nvSpPr>
      <xdr:spPr>
        <a:xfrm>
          <a:off x="15928975" y="4191000"/>
          <a:ext cx="2441575" cy="873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Finish</a:t>
          </a:r>
        </a:p>
      </xdr:txBody>
    </xdr:sp>
    <xdr:clientData/>
  </xdr:twoCellAnchor>
  <xdr:twoCellAnchor>
    <xdr:from>
      <xdr:col>10</xdr:col>
      <xdr:colOff>330200</xdr:colOff>
      <xdr:row>31</xdr:row>
      <xdr:rowOff>107950</xdr:rowOff>
    </xdr:from>
    <xdr:to>
      <xdr:col>13</xdr:col>
      <xdr:colOff>44450</xdr:colOff>
      <xdr:row>36</xdr:row>
      <xdr:rowOff>142875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7BBB5F4B-B212-484F-8C87-5A044568CCD7}"/>
            </a:ext>
          </a:extLst>
        </xdr:cNvPr>
        <xdr:cNvSpPr/>
      </xdr:nvSpPr>
      <xdr:spPr>
        <a:xfrm>
          <a:off x="7502525" y="6013450"/>
          <a:ext cx="2028825" cy="9874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E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Marketing Brochure</a:t>
          </a:r>
        </a:p>
      </xdr:txBody>
    </xdr:sp>
    <xdr:clientData/>
  </xdr:twoCellAnchor>
  <xdr:twoCellAnchor>
    <xdr:from>
      <xdr:col>14</xdr:col>
      <xdr:colOff>69850</xdr:colOff>
      <xdr:row>32</xdr:row>
      <xdr:rowOff>6350</xdr:rowOff>
    </xdr:from>
    <xdr:to>
      <xdr:col>17</xdr:col>
      <xdr:colOff>276225</xdr:colOff>
      <xdr:row>36</xdr:row>
      <xdr:rowOff>117475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F111B57C-295E-46A4-89C9-758E553278B9}"/>
            </a:ext>
          </a:extLst>
        </xdr:cNvPr>
        <xdr:cNvSpPr/>
      </xdr:nvSpPr>
      <xdr:spPr>
        <a:xfrm>
          <a:off x="10280650" y="6102350"/>
          <a:ext cx="203517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H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Market Survey</a:t>
          </a:r>
        </a:p>
      </xdr:txBody>
    </xdr:sp>
    <xdr:clientData/>
  </xdr:twoCellAnchor>
  <xdr:twoCellAnchor>
    <xdr:from>
      <xdr:col>18</xdr:col>
      <xdr:colOff>301625</xdr:colOff>
      <xdr:row>31</xdr:row>
      <xdr:rowOff>174625</xdr:rowOff>
    </xdr:from>
    <xdr:to>
      <xdr:col>21</xdr:col>
      <xdr:colOff>508000</xdr:colOff>
      <xdr:row>36</xdr:row>
      <xdr:rowOff>95250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3D56B6CC-40AC-46A8-99AA-361C34DE2D54}"/>
            </a:ext>
          </a:extLst>
        </xdr:cNvPr>
        <xdr:cNvSpPr/>
      </xdr:nvSpPr>
      <xdr:spPr>
        <a:xfrm>
          <a:off x="12950825" y="6080125"/>
          <a:ext cx="2273300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I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Pricing and Forecast</a:t>
          </a:r>
        </a:p>
      </xdr:txBody>
    </xdr:sp>
    <xdr:clientData/>
  </xdr:twoCellAnchor>
  <xdr:twoCellAnchor>
    <xdr:from>
      <xdr:col>6</xdr:col>
      <xdr:colOff>209550</xdr:colOff>
      <xdr:row>40</xdr:row>
      <xdr:rowOff>114300</xdr:rowOff>
    </xdr:from>
    <xdr:to>
      <xdr:col>9</xdr:col>
      <xdr:colOff>622300</xdr:colOff>
      <xdr:row>45</xdr:row>
      <xdr:rowOff>34925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C639FD6-B38B-41E2-8F60-220611129CAF}"/>
            </a:ext>
          </a:extLst>
        </xdr:cNvPr>
        <xdr:cNvSpPr/>
      </xdr:nvSpPr>
      <xdr:spPr>
        <a:xfrm>
          <a:off x="4705350" y="7734300"/>
          <a:ext cx="2336800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B</a:t>
          </a:r>
          <a:r>
            <a:rPr lang="en-US" sz="1800" baseline="0">
              <a:solidFill>
                <a:schemeClr val="tx1"/>
              </a:solidFill>
            </a:rPr>
            <a:t>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Market Research</a:t>
          </a:r>
        </a:p>
      </xdr:txBody>
    </xdr:sp>
    <xdr:clientData/>
  </xdr:twoCellAnchor>
  <xdr:twoCellAnchor>
    <xdr:from>
      <xdr:col>3</xdr:col>
      <xdr:colOff>325438</xdr:colOff>
      <xdr:row>24</xdr:row>
      <xdr:rowOff>49214</xdr:rowOff>
    </xdr:from>
    <xdr:to>
      <xdr:col>5</xdr:col>
      <xdr:colOff>422275</xdr:colOff>
      <xdr:row>31</xdr:row>
      <xdr:rowOff>1</xdr:rowOff>
    </xdr:to>
    <xdr:cxnSp macro="">
      <xdr:nvCxnSpPr>
        <xdr:cNvPr id="37" name="Shape 91">
          <a:extLst>
            <a:ext uri="{FF2B5EF4-FFF2-40B4-BE49-F238E27FC236}">
              <a16:creationId xmlns:a16="http://schemas.microsoft.com/office/drawing/2014/main" id="{478A458F-83D4-41DB-928C-664432849C1D}"/>
            </a:ext>
          </a:extLst>
        </xdr:cNvPr>
        <xdr:cNvCxnSpPr>
          <a:stCxn id="25" idx="0"/>
          <a:endCxn id="26" idx="1"/>
        </xdr:cNvCxnSpPr>
      </xdr:nvCxnSpPr>
      <xdr:spPr>
        <a:xfrm rot="5400000" flipH="1" flipV="1">
          <a:off x="3155950" y="4752977"/>
          <a:ext cx="1284287" cy="1020762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374650</xdr:colOff>
      <xdr:row>24</xdr:row>
      <xdr:rowOff>42863</xdr:rowOff>
    </xdr:from>
    <xdr:to>
      <xdr:col>10</xdr:col>
      <xdr:colOff>288925</xdr:colOff>
      <xdr:row>24</xdr:row>
      <xdr:rowOff>42863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B58A10A-D8DF-496B-8887-473FD316D5E9}"/>
            </a:ext>
          </a:extLst>
        </xdr:cNvPr>
        <xdr:cNvCxnSpPr>
          <a:stCxn id="26" idx="3"/>
          <a:endCxn id="27" idx="1"/>
        </xdr:cNvCxnSpPr>
      </xdr:nvCxnSpPr>
      <xdr:spPr>
        <a:xfrm flipV="1">
          <a:off x="6794500" y="4614863"/>
          <a:ext cx="6667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3175</xdr:colOff>
      <xdr:row>24</xdr:row>
      <xdr:rowOff>36513</xdr:rowOff>
    </xdr:from>
    <xdr:to>
      <xdr:col>13</xdr:col>
      <xdr:colOff>663575</xdr:colOff>
      <xdr:row>24</xdr:row>
      <xdr:rowOff>36513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D27380A-7118-4F5A-BDE0-A23B0C16932C}"/>
            </a:ext>
          </a:extLst>
        </xdr:cNvPr>
        <xdr:cNvCxnSpPr>
          <a:stCxn id="27" idx="3"/>
          <a:endCxn id="28" idx="1"/>
        </xdr:cNvCxnSpPr>
      </xdr:nvCxnSpPr>
      <xdr:spPr>
        <a:xfrm flipV="1">
          <a:off x="9490075" y="4608513"/>
          <a:ext cx="6604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139700</xdr:colOff>
      <xdr:row>24</xdr:row>
      <xdr:rowOff>36513</xdr:rowOff>
    </xdr:from>
    <xdr:to>
      <xdr:col>18</xdr:col>
      <xdr:colOff>174625</xdr:colOff>
      <xdr:row>24</xdr:row>
      <xdr:rowOff>36513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8DD0E671-7CA5-42E0-A6A2-2A9B89615824}"/>
            </a:ext>
          </a:extLst>
        </xdr:cNvPr>
        <xdr:cNvCxnSpPr>
          <a:stCxn id="28" idx="3"/>
          <a:endCxn id="29" idx="1"/>
        </xdr:cNvCxnSpPr>
      </xdr:nvCxnSpPr>
      <xdr:spPr>
        <a:xfrm>
          <a:off x="12179300" y="4608513"/>
          <a:ext cx="6445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573089</xdr:colOff>
      <xdr:row>14</xdr:row>
      <xdr:rowOff>169863</xdr:rowOff>
    </xdr:from>
    <xdr:to>
      <xdr:col>8</xdr:col>
      <xdr:colOff>590551</xdr:colOff>
      <xdr:row>21</xdr:row>
      <xdr:rowOff>184150</xdr:rowOff>
    </xdr:to>
    <xdr:cxnSp macro="">
      <xdr:nvCxnSpPr>
        <xdr:cNvPr id="41" name="Shape 99">
          <a:extLst>
            <a:ext uri="{FF2B5EF4-FFF2-40B4-BE49-F238E27FC236}">
              <a16:creationId xmlns:a16="http://schemas.microsoft.com/office/drawing/2014/main" id="{4C3670C4-BCEF-4773-A00F-2874F844244D}"/>
            </a:ext>
          </a:extLst>
        </xdr:cNvPr>
        <xdr:cNvCxnSpPr>
          <a:stCxn id="26" idx="0"/>
          <a:endCxn id="30" idx="1"/>
        </xdr:cNvCxnSpPr>
      </xdr:nvCxnSpPr>
      <xdr:spPr>
        <a:xfrm rot="5400000" flipH="1" flipV="1">
          <a:off x="5099051" y="3197226"/>
          <a:ext cx="1347787" cy="627062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447675</xdr:colOff>
      <xdr:row>14</xdr:row>
      <xdr:rowOff>150813</xdr:rowOff>
    </xdr:from>
    <xdr:to>
      <xdr:col>12</xdr:col>
      <xdr:colOff>555625</xdr:colOff>
      <xdr:row>14</xdr:row>
      <xdr:rowOff>150813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9F571CEE-CD8A-4277-9096-123B76283117}"/>
            </a:ext>
          </a:extLst>
        </xdr:cNvPr>
        <xdr:cNvCxnSpPr>
          <a:stCxn id="30" idx="3"/>
          <a:endCxn id="31" idx="1"/>
        </xdr:cNvCxnSpPr>
      </xdr:nvCxnSpPr>
      <xdr:spPr>
        <a:xfrm flipV="1">
          <a:off x="8429625" y="2817813"/>
          <a:ext cx="8604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492125</xdr:colOff>
      <xdr:row>14</xdr:row>
      <xdr:rowOff>150813</xdr:rowOff>
    </xdr:from>
    <xdr:to>
      <xdr:col>19</xdr:col>
      <xdr:colOff>579438</xdr:colOff>
      <xdr:row>22</xdr:row>
      <xdr:rowOff>0</xdr:rowOff>
    </xdr:to>
    <xdr:cxnSp macro="">
      <xdr:nvCxnSpPr>
        <xdr:cNvPr id="43" name="Shape 103">
          <a:extLst>
            <a:ext uri="{FF2B5EF4-FFF2-40B4-BE49-F238E27FC236}">
              <a16:creationId xmlns:a16="http://schemas.microsoft.com/office/drawing/2014/main" id="{23409BFD-CAA9-4C53-B253-DFC6F9A04757}"/>
            </a:ext>
          </a:extLst>
        </xdr:cNvPr>
        <xdr:cNvCxnSpPr>
          <a:stCxn id="31" idx="3"/>
          <a:endCxn id="29" idx="0"/>
        </xdr:cNvCxnSpPr>
      </xdr:nvCxnSpPr>
      <xdr:spPr>
        <a:xfrm>
          <a:off x="11312525" y="2817813"/>
          <a:ext cx="2525713" cy="1373187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381000</xdr:colOff>
      <xdr:row>24</xdr:row>
      <xdr:rowOff>55563</xdr:rowOff>
    </xdr:from>
    <xdr:to>
      <xdr:col>22</xdr:col>
      <xdr:colOff>63500</xdr:colOff>
      <xdr:row>24</xdr:row>
      <xdr:rowOff>63500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D85523FF-B9B1-4A60-B21C-0C2A4DE54C75}"/>
            </a:ext>
          </a:extLst>
        </xdr:cNvPr>
        <xdr:cNvCxnSpPr>
          <a:stCxn id="29" idx="3"/>
        </xdr:cNvCxnSpPr>
      </xdr:nvCxnSpPr>
      <xdr:spPr>
        <a:xfrm>
          <a:off x="15097125" y="4627563"/>
          <a:ext cx="815975" cy="793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57149</xdr:colOff>
      <xdr:row>26</xdr:row>
      <xdr:rowOff>104775</xdr:rowOff>
    </xdr:from>
    <xdr:to>
      <xdr:col>10</xdr:col>
      <xdr:colOff>330199</xdr:colOff>
      <xdr:row>34</xdr:row>
      <xdr:rowOff>30163</xdr:rowOff>
    </xdr:to>
    <xdr:cxnSp macro="">
      <xdr:nvCxnSpPr>
        <xdr:cNvPr id="45" name="Shape 107">
          <a:extLst>
            <a:ext uri="{FF2B5EF4-FFF2-40B4-BE49-F238E27FC236}">
              <a16:creationId xmlns:a16="http://schemas.microsoft.com/office/drawing/2014/main" id="{4EF698CB-6B97-4C4A-9B4F-F60B7DD06219}"/>
            </a:ext>
          </a:extLst>
        </xdr:cNvPr>
        <xdr:cNvCxnSpPr>
          <a:stCxn id="26" idx="2"/>
          <a:endCxn id="33" idx="1"/>
        </xdr:cNvCxnSpPr>
      </xdr:nvCxnSpPr>
      <xdr:spPr>
        <a:xfrm rot="16200000" flipH="1">
          <a:off x="5803105" y="4807744"/>
          <a:ext cx="1449388" cy="1949450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44450</xdr:colOff>
      <xdr:row>34</xdr:row>
      <xdr:rowOff>30163</xdr:rowOff>
    </xdr:from>
    <xdr:to>
      <xdr:col>14</xdr:col>
      <xdr:colOff>69850</xdr:colOff>
      <xdr:row>34</xdr:row>
      <xdr:rowOff>30163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4038213E-DE1D-478B-8A18-AA5CFFCD01DE}"/>
            </a:ext>
          </a:extLst>
        </xdr:cNvPr>
        <xdr:cNvCxnSpPr>
          <a:stCxn id="33" idx="3"/>
          <a:endCxn id="34" idx="1"/>
        </xdr:cNvCxnSpPr>
      </xdr:nvCxnSpPr>
      <xdr:spPr>
        <a:xfrm>
          <a:off x="9531350" y="6507163"/>
          <a:ext cx="7493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276225</xdr:colOff>
      <xdr:row>34</xdr:row>
      <xdr:rowOff>39688</xdr:rowOff>
    </xdr:from>
    <xdr:to>
      <xdr:col>18</xdr:col>
      <xdr:colOff>301625</xdr:colOff>
      <xdr:row>34</xdr:row>
      <xdr:rowOff>39688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657F4C57-17D9-4046-A7A1-EABD8E663E80}"/>
            </a:ext>
          </a:extLst>
        </xdr:cNvPr>
        <xdr:cNvCxnSpPr>
          <a:stCxn id="34" idx="3"/>
          <a:endCxn id="35" idx="1"/>
        </xdr:cNvCxnSpPr>
      </xdr:nvCxnSpPr>
      <xdr:spPr>
        <a:xfrm flipV="1">
          <a:off x="12315825" y="6516688"/>
          <a:ext cx="635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95250</xdr:colOff>
      <xdr:row>26</xdr:row>
      <xdr:rowOff>111125</xdr:rowOff>
    </xdr:from>
    <xdr:to>
      <xdr:col>20</xdr:col>
      <xdr:colOff>95250</xdr:colOff>
      <xdr:row>31</xdr:row>
      <xdr:rowOff>174625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53D65E46-C43A-4C72-AAF4-1844786551CC}"/>
            </a:ext>
          </a:extLst>
        </xdr:cNvPr>
        <xdr:cNvCxnSpPr>
          <a:stCxn id="35" idx="0"/>
          <a:endCxn id="29" idx="2"/>
        </xdr:cNvCxnSpPr>
      </xdr:nvCxnSpPr>
      <xdr:spPr>
        <a:xfrm flipH="1" flipV="1">
          <a:off x="13963650" y="5064125"/>
          <a:ext cx="0" cy="10160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325438</xdr:colOff>
      <xdr:row>35</xdr:row>
      <xdr:rowOff>111125</xdr:rowOff>
    </xdr:from>
    <xdr:to>
      <xdr:col>6</xdr:col>
      <xdr:colOff>209550</xdr:colOff>
      <xdr:row>42</xdr:row>
      <xdr:rowOff>169863</xdr:rowOff>
    </xdr:to>
    <xdr:cxnSp macro="">
      <xdr:nvCxnSpPr>
        <xdr:cNvPr id="49" name="Shape 116">
          <a:extLst>
            <a:ext uri="{FF2B5EF4-FFF2-40B4-BE49-F238E27FC236}">
              <a16:creationId xmlns:a16="http://schemas.microsoft.com/office/drawing/2014/main" id="{91FDBD8A-A8C3-4BC7-BC83-D9F18265257F}"/>
            </a:ext>
          </a:extLst>
        </xdr:cNvPr>
        <xdr:cNvCxnSpPr>
          <a:stCxn id="25" idx="2"/>
          <a:endCxn id="36" idx="1"/>
        </xdr:cNvCxnSpPr>
      </xdr:nvCxnSpPr>
      <xdr:spPr>
        <a:xfrm rot="16200000" flipH="1">
          <a:off x="3300413" y="6765925"/>
          <a:ext cx="1392238" cy="1417637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622300</xdr:colOff>
      <xdr:row>36</xdr:row>
      <xdr:rowOff>117475</xdr:rowOff>
    </xdr:from>
    <xdr:to>
      <xdr:col>15</xdr:col>
      <xdr:colOff>474663</xdr:colOff>
      <xdr:row>42</xdr:row>
      <xdr:rowOff>169863</xdr:rowOff>
    </xdr:to>
    <xdr:cxnSp macro="">
      <xdr:nvCxnSpPr>
        <xdr:cNvPr id="50" name="Shape 118">
          <a:extLst>
            <a:ext uri="{FF2B5EF4-FFF2-40B4-BE49-F238E27FC236}">
              <a16:creationId xmlns:a16="http://schemas.microsoft.com/office/drawing/2014/main" id="{F7B30F08-CC02-45C2-8898-E3D612CF436C}"/>
            </a:ext>
          </a:extLst>
        </xdr:cNvPr>
        <xdr:cNvCxnSpPr>
          <a:stCxn id="36" idx="3"/>
          <a:endCxn id="34" idx="2"/>
        </xdr:cNvCxnSpPr>
      </xdr:nvCxnSpPr>
      <xdr:spPr>
        <a:xfrm flipV="1">
          <a:off x="7042150" y="6975475"/>
          <a:ext cx="4252913" cy="1195388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181428</xdr:rowOff>
    </xdr:from>
    <xdr:to>
      <xdr:col>24</xdr:col>
      <xdr:colOff>1440090</xdr:colOff>
      <xdr:row>8</xdr:row>
      <xdr:rowOff>181428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A059D851-FFD9-4CCE-A445-065C5CB3267F}"/>
            </a:ext>
          </a:extLst>
        </xdr:cNvPr>
        <xdr:cNvCxnSpPr/>
      </xdr:nvCxnSpPr>
      <xdr:spPr>
        <a:xfrm>
          <a:off x="610054" y="1705428"/>
          <a:ext cx="19022786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365125</xdr:colOff>
      <xdr:row>1</xdr:row>
      <xdr:rowOff>111125</xdr:rowOff>
    </xdr:from>
    <xdr:to>
      <xdr:col>23</xdr:col>
      <xdr:colOff>1063625</xdr:colOff>
      <xdr:row>6</xdr:row>
      <xdr:rowOff>63500</xdr:rowOff>
    </xdr:to>
    <xdr:sp macro="" textlink="">
      <xdr:nvSpPr>
        <xdr:cNvPr id="76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D8CEC2-48CC-4093-9DD1-B624F61468C8}"/>
            </a:ext>
          </a:extLst>
        </xdr:cNvPr>
        <xdr:cNvSpPr/>
      </xdr:nvSpPr>
      <xdr:spPr>
        <a:xfrm>
          <a:off x="15081250" y="301625"/>
          <a:ext cx="2955925" cy="9048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Glossary</a:t>
          </a:r>
        </a:p>
      </xdr:txBody>
    </xdr:sp>
    <xdr:clientData/>
  </xdr:twoCellAnchor>
  <xdr:twoCellAnchor>
    <xdr:from>
      <xdr:col>4</xdr:col>
      <xdr:colOff>174625</xdr:colOff>
      <xdr:row>60</xdr:row>
      <xdr:rowOff>81643</xdr:rowOff>
    </xdr:from>
    <xdr:to>
      <xdr:col>8</xdr:col>
      <xdr:colOff>381000</xdr:colOff>
      <xdr:row>65</xdr:row>
      <xdr:rowOff>2268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3AE1ABC1-865C-4E56-8976-C59C0DA5A10E}"/>
            </a:ext>
          </a:extLst>
        </xdr:cNvPr>
        <xdr:cNvSpPr/>
      </xdr:nvSpPr>
      <xdr:spPr>
        <a:xfrm>
          <a:off x="2392589" y="11511643"/>
          <a:ext cx="2274661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A*D*G*J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Final Report</a:t>
          </a:r>
        </a:p>
      </xdr:txBody>
    </xdr:sp>
    <xdr:clientData/>
  </xdr:twoCellAnchor>
  <xdr:twoCellAnchor>
    <xdr:from>
      <xdr:col>4</xdr:col>
      <xdr:colOff>161018</xdr:colOff>
      <xdr:row>52</xdr:row>
      <xdr:rowOff>95251</xdr:rowOff>
    </xdr:from>
    <xdr:to>
      <xdr:col>8</xdr:col>
      <xdr:colOff>367394</xdr:colOff>
      <xdr:row>57</xdr:row>
      <xdr:rowOff>15876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FE5602F2-3C3E-48D9-A4A7-61A2F9D4F11E}"/>
            </a:ext>
          </a:extLst>
        </xdr:cNvPr>
        <xdr:cNvSpPr/>
      </xdr:nvSpPr>
      <xdr:spPr>
        <a:xfrm>
          <a:off x="2378982" y="10001251"/>
          <a:ext cx="2274662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C*F</a:t>
          </a:r>
          <a:r>
            <a:rPr lang="en-US" sz="1800" baseline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4</xdr:col>
      <xdr:colOff>165554</xdr:colOff>
      <xdr:row>69</xdr:row>
      <xdr:rowOff>24947</xdr:rowOff>
    </xdr:from>
    <xdr:to>
      <xdr:col>8</xdr:col>
      <xdr:colOff>371929</xdr:colOff>
      <xdr:row>73</xdr:row>
      <xdr:rowOff>136072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3431BDB7-1FD0-42E4-B301-F87A40A1156A}"/>
            </a:ext>
          </a:extLst>
        </xdr:cNvPr>
        <xdr:cNvSpPr/>
      </xdr:nvSpPr>
      <xdr:spPr>
        <a:xfrm>
          <a:off x="2383518" y="13169447"/>
          <a:ext cx="2274661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E*H*B*I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Pricing and Forecast</a:t>
          </a:r>
        </a:p>
      </xdr:txBody>
    </xdr:sp>
    <xdr:clientData/>
  </xdr:twoCellAnchor>
  <xdr:twoCellAnchor>
    <xdr:from>
      <xdr:col>6</xdr:col>
      <xdr:colOff>241528</xdr:colOff>
      <xdr:row>65</xdr:row>
      <xdr:rowOff>2268</xdr:rowOff>
    </xdr:from>
    <xdr:to>
      <xdr:col>6</xdr:col>
      <xdr:colOff>250599</xdr:colOff>
      <xdr:row>69</xdr:row>
      <xdr:rowOff>24947</xdr:rowOff>
    </xdr:to>
    <xdr:cxnSp macro="">
      <xdr:nvCxnSpPr>
        <xdr:cNvPr id="100" name="Straight Arrow Connector 99">
          <a:extLst>
            <a:ext uri="{FF2B5EF4-FFF2-40B4-BE49-F238E27FC236}">
              <a16:creationId xmlns:a16="http://schemas.microsoft.com/office/drawing/2014/main" id="{30A1A234-BB27-4524-9AC3-D3F1D1360D64}"/>
            </a:ext>
          </a:extLst>
        </xdr:cNvPr>
        <xdr:cNvCxnSpPr>
          <a:stCxn id="87" idx="0"/>
          <a:endCxn id="81" idx="2"/>
        </xdr:cNvCxnSpPr>
      </xdr:nvCxnSpPr>
      <xdr:spPr>
        <a:xfrm flipV="1">
          <a:off x="3520849" y="12384768"/>
          <a:ext cx="9071" cy="784679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236992</xdr:colOff>
      <xdr:row>57</xdr:row>
      <xdr:rowOff>15876</xdr:rowOff>
    </xdr:from>
    <xdr:to>
      <xdr:col>6</xdr:col>
      <xdr:colOff>250599</xdr:colOff>
      <xdr:row>60</xdr:row>
      <xdr:rowOff>81643</xdr:rowOff>
    </xdr:to>
    <xdr:cxnSp macro="">
      <xdr:nvCxnSpPr>
        <xdr:cNvPr id="125" name="Straight Arrow Connector 124">
          <a:extLst>
            <a:ext uri="{FF2B5EF4-FFF2-40B4-BE49-F238E27FC236}">
              <a16:creationId xmlns:a16="http://schemas.microsoft.com/office/drawing/2014/main" id="{82010F3C-DE2F-4EFC-B4A0-54BAE3145F50}"/>
            </a:ext>
          </a:extLst>
        </xdr:cNvPr>
        <xdr:cNvCxnSpPr>
          <a:stCxn id="83" idx="2"/>
          <a:endCxn id="81" idx="0"/>
        </xdr:cNvCxnSpPr>
      </xdr:nvCxnSpPr>
      <xdr:spPr>
        <a:xfrm>
          <a:off x="3516313" y="10874376"/>
          <a:ext cx="13607" cy="63726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82096</xdr:colOff>
      <xdr:row>77</xdr:row>
      <xdr:rowOff>88900</xdr:rowOff>
    </xdr:from>
    <xdr:to>
      <xdr:col>25</xdr:col>
      <xdr:colOff>599168</xdr:colOff>
      <xdr:row>77</xdr:row>
      <xdr:rowOff>88900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5195A539-AAF9-4157-AF3D-CE2B8E2E6A5C}"/>
            </a:ext>
          </a:extLst>
        </xdr:cNvPr>
        <xdr:cNvCxnSpPr/>
      </xdr:nvCxnSpPr>
      <xdr:spPr>
        <a:xfrm>
          <a:off x="82096" y="14757400"/>
          <a:ext cx="19022786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54882</xdr:colOff>
      <xdr:row>79</xdr:row>
      <xdr:rowOff>179615</xdr:rowOff>
    </xdr:from>
    <xdr:to>
      <xdr:col>8</xdr:col>
      <xdr:colOff>843644</xdr:colOff>
      <xdr:row>84</xdr:row>
      <xdr:rowOff>100240</xdr:rowOff>
    </xdr:to>
    <xdr:sp macro="" textlink="">
      <xdr:nvSpPr>
        <xdr:cNvPr id="146" name="Rectangle 145">
          <a:extLst>
            <a:ext uri="{FF2B5EF4-FFF2-40B4-BE49-F238E27FC236}">
              <a16:creationId xmlns:a16="http://schemas.microsoft.com/office/drawing/2014/main" id="{F0D9472A-A1F6-4A27-8785-32976D55E607}"/>
            </a:ext>
          </a:extLst>
        </xdr:cNvPr>
        <xdr:cNvSpPr/>
      </xdr:nvSpPr>
      <xdr:spPr>
        <a:xfrm>
          <a:off x="2272846" y="15229115"/>
          <a:ext cx="2857048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1800" baseline="0">
              <a:solidFill>
                <a:schemeClr val="tx1"/>
              </a:solidFill>
            </a:rPr>
            <a:t>P(A*D*G*J)+(P(C*F)*(1-(CF)) </a:t>
          </a:r>
        </a:p>
      </xdr:txBody>
    </xdr:sp>
    <xdr:clientData/>
  </xdr:twoCellAnchor>
  <xdr:twoCellAnchor>
    <xdr:from>
      <xdr:col>9</xdr:col>
      <xdr:colOff>680809</xdr:colOff>
      <xdr:row>52</xdr:row>
      <xdr:rowOff>125187</xdr:rowOff>
    </xdr:from>
    <xdr:to>
      <xdr:col>13</xdr:col>
      <xdr:colOff>340179</xdr:colOff>
      <xdr:row>57</xdr:row>
      <xdr:rowOff>45812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535FE5D4-403B-4D0A-9493-0BD7643ECFB5}"/>
            </a:ext>
          </a:extLst>
        </xdr:cNvPr>
        <xdr:cNvSpPr/>
      </xdr:nvSpPr>
      <xdr:spPr>
        <a:xfrm>
          <a:off x="5892345" y="10031187"/>
          <a:ext cx="2720977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Probability of first component working</a:t>
          </a:r>
        </a:p>
      </xdr:txBody>
    </xdr:sp>
    <xdr:clientData/>
  </xdr:twoCellAnchor>
  <xdr:twoCellAnchor>
    <xdr:from>
      <xdr:col>14</xdr:col>
      <xdr:colOff>598715</xdr:colOff>
      <xdr:row>52</xdr:row>
      <xdr:rowOff>136071</xdr:rowOff>
    </xdr:from>
    <xdr:to>
      <xdr:col>19</xdr:col>
      <xdr:colOff>149226</xdr:colOff>
      <xdr:row>57</xdr:row>
      <xdr:rowOff>27214</xdr:rowOff>
    </xdr:to>
    <xdr:sp macro="" textlink="">
      <xdr:nvSpPr>
        <xdr:cNvPr id="153" name="Rectangle 152">
          <a:extLst>
            <a:ext uri="{FF2B5EF4-FFF2-40B4-BE49-F238E27FC236}">
              <a16:creationId xmlns:a16="http://schemas.microsoft.com/office/drawing/2014/main" id="{CE925B8C-B532-4AB9-B623-B217D4A5A060}"/>
            </a:ext>
          </a:extLst>
        </xdr:cNvPr>
        <xdr:cNvSpPr/>
      </xdr:nvSpPr>
      <xdr:spPr>
        <a:xfrm>
          <a:off x="9593036" y="10042071"/>
          <a:ext cx="2612119" cy="84364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Probability of second component working</a:t>
          </a:r>
        </a:p>
      </xdr:txBody>
    </xdr:sp>
    <xdr:clientData/>
  </xdr:twoCellAnchor>
  <xdr:twoCellAnchor>
    <xdr:from>
      <xdr:col>13</xdr:col>
      <xdr:colOff>530679</xdr:colOff>
      <xdr:row>52</xdr:row>
      <xdr:rowOff>136071</xdr:rowOff>
    </xdr:from>
    <xdr:to>
      <xdr:col>14</xdr:col>
      <xdr:colOff>217264</xdr:colOff>
      <xdr:row>57</xdr:row>
      <xdr:rowOff>56696</xdr:rowOff>
    </xdr:to>
    <xdr:sp macro="" textlink="">
      <xdr:nvSpPr>
        <xdr:cNvPr id="154" name="Rectangle 153">
          <a:extLst>
            <a:ext uri="{FF2B5EF4-FFF2-40B4-BE49-F238E27FC236}">
              <a16:creationId xmlns:a16="http://schemas.microsoft.com/office/drawing/2014/main" id="{D3B7A422-AB7E-46BD-9CF8-6159F9032693}"/>
            </a:ext>
          </a:extLst>
        </xdr:cNvPr>
        <xdr:cNvSpPr/>
      </xdr:nvSpPr>
      <xdr:spPr>
        <a:xfrm>
          <a:off x="8803822" y="10042071"/>
          <a:ext cx="407763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19</xdr:col>
      <xdr:colOff>261258</xdr:colOff>
      <xdr:row>52</xdr:row>
      <xdr:rowOff>152400</xdr:rowOff>
    </xdr:from>
    <xdr:to>
      <xdr:col>20</xdr:col>
      <xdr:colOff>56700</xdr:colOff>
      <xdr:row>57</xdr:row>
      <xdr:rowOff>73025</xdr:rowOff>
    </xdr:to>
    <xdr:sp macro="" textlink="">
      <xdr:nvSpPr>
        <xdr:cNvPr id="155" name="Rectangle 154">
          <a:extLst>
            <a:ext uri="{FF2B5EF4-FFF2-40B4-BE49-F238E27FC236}">
              <a16:creationId xmlns:a16="http://schemas.microsoft.com/office/drawing/2014/main" id="{08C04853-0C22-4562-96F0-39BC0726587A}"/>
            </a:ext>
          </a:extLst>
        </xdr:cNvPr>
        <xdr:cNvSpPr/>
      </xdr:nvSpPr>
      <xdr:spPr>
        <a:xfrm>
          <a:off x="12317187" y="10058400"/>
          <a:ext cx="407763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*</a:t>
          </a:r>
        </a:p>
      </xdr:txBody>
    </xdr:sp>
    <xdr:clientData/>
  </xdr:twoCellAnchor>
  <xdr:twoCellAnchor>
    <xdr:from>
      <xdr:col>20</xdr:col>
      <xdr:colOff>288924</xdr:colOff>
      <xdr:row>52</xdr:row>
      <xdr:rowOff>141515</xdr:rowOff>
    </xdr:from>
    <xdr:to>
      <xdr:col>22</xdr:col>
      <xdr:colOff>1036865</xdr:colOff>
      <xdr:row>57</xdr:row>
      <xdr:rowOff>62140</xdr:rowOff>
    </xdr:to>
    <xdr:sp macro="" textlink="">
      <xdr:nvSpPr>
        <xdr:cNvPr id="156" name="Rectangle 155">
          <a:extLst>
            <a:ext uri="{FF2B5EF4-FFF2-40B4-BE49-F238E27FC236}">
              <a16:creationId xmlns:a16="http://schemas.microsoft.com/office/drawing/2014/main" id="{42750221-8B6D-4CD4-9D37-A375F904F302}"/>
            </a:ext>
          </a:extLst>
        </xdr:cNvPr>
        <xdr:cNvSpPr/>
      </xdr:nvSpPr>
      <xdr:spPr>
        <a:xfrm>
          <a:off x="12957174" y="10047515"/>
          <a:ext cx="2720977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Probability of needing second component</a:t>
          </a:r>
        </a:p>
      </xdr:txBody>
    </xdr:sp>
    <xdr:clientData/>
  </xdr:twoCellAnchor>
  <xdr:twoCellAnchor>
    <xdr:from>
      <xdr:col>10</xdr:col>
      <xdr:colOff>3173</xdr:colOff>
      <xdr:row>58</xdr:row>
      <xdr:rowOff>114301</xdr:rowOff>
    </xdr:from>
    <xdr:to>
      <xdr:col>13</xdr:col>
      <xdr:colOff>410936</xdr:colOff>
      <xdr:row>63</xdr:row>
      <xdr:rowOff>34926</xdr:rowOff>
    </xdr:to>
    <xdr:sp macro="" textlink="">
      <xdr:nvSpPr>
        <xdr:cNvPr id="157" name="Rectangle 156">
          <a:extLst>
            <a:ext uri="{FF2B5EF4-FFF2-40B4-BE49-F238E27FC236}">
              <a16:creationId xmlns:a16="http://schemas.microsoft.com/office/drawing/2014/main" id="{2138A03B-C5E5-4729-B708-7C6C7DBFE50A}"/>
            </a:ext>
          </a:extLst>
        </xdr:cNvPr>
        <xdr:cNvSpPr/>
      </xdr:nvSpPr>
      <xdr:spPr>
        <a:xfrm>
          <a:off x="5963102" y="11163301"/>
          <a:ext cx="2720977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.8</a:t>
          </a:r>
        </a:p>
      </xdr:txBody>
    </xdr:sp>
    <xdr:clientData/>
  </xdr:twoCellAnchor>
  <xdr:twoCellAnchor>
    <xdr:from>
      <xdr:col>13</xdr:col>
      <xdr:colOff>574222</xdr:colOff>
      <xdr:row>58</xdr:row>
      <xdr:rowOff>97971</xdr:rowOff>
    </xdr:from>
    <xdr:to>
      <xdr:col>14</xdr:col>
      <xdr:colOff>260807</xdr:colOff>
      <xdr:row>63</xdr:row>
      <xdr:rowOff>18596</xdr:rowOff>
    </xdr:to>
    <xdr:sp macro="" textlink="">
      <xdr:nvSpPr>
        <xdr:cNvPr id="158" name="Rectangle 157">
          <a:extLst>
            <a:ext uri="{FF2B5EF4-FFF2-40B4-BE49-F238E27FC236}">
              <a16:creationId xmlns:a16="http://schemas.microsoft.com/office/drawing/2014/main" id="{4A0AD6E7-BDA8-450E-83F6-CA93367DF407}"/>
            </a:ext>
          </a:extLst>
        </xdr:cNvPr>
        <xdr:cNvSpPr/>
      </xdr:nvSpPr>
      <xdr:spPr>
        <a:xfrm>
          <a:off x="8847365" y="11146971"/>
          <a:ext cx="407763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+</a:t>
          </a:r>
        </a:p>
      </xdr:txBody>
    </xdr:sp>
    <xdr:clientData/>
  </xdr:twoCellAnchor>
  <xdr:twoCellAnchor>
    <xdr:from>
      <xdr:col>14</xdr:col>
      <xdr:colOff>530679</xdr:colOff>
      <xdr:row>58</xdr:row>
      <xdr:rowOff>81642</xdr:rowOff>
    </xdr:from>
    <xdr:to>
      <xdr:col>19</xdr:col>
      <xdr:colOff>190048</xdr:colOff>
      <xdr:row>63</xdr:row>
      <xdr:rowOff>2267</xdr:rowOff>
    </xdr:to>
    <xdr:sp macro="" textlink="">
      <xdr:nvSpPr>
        <xdr:cNvPr id="159" name="Rectangle 158">
          <a:extLst>
            <a:ext uri="{FF2B5EF4-FFF2-40B4-BE49-F238E27FC236}">
              <a16:creationId xmlns:a16="http://schemas.microsoft.com/office/drawing/2014/main" id="{FCBD420A-CBA1-434F-A037-03391774ECA8}"/>
            </a:ext>
          </a:extLst>
        </xdr:cNvPr>
        <xdr:cNvSpPr/>
      </xdr:nvSpPr>
      <xdr:spPr>
        <a:xfrm>
          <a:off x="9525000" y="11130642"/>
          <a:ext cx="2720977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.8</a:t>
          </a:r>
        </a:p>
      </xdr:txBody>
    </xdr:sp>
    <xdr:clientData/>
  </xdr:twoCellAnchor>
  <xdr:twoCellAnchor>
    <xdr:from>
      <xdr:col>19</xdr:col>
      <xdr:colOff>285750</xdr:colOff>
      <xdr:row>58</xdr:row>
      <xdr:rowOff>81643</xdr:rowOff>
    </xdr:from>
    <xdr:to>
      <xdr:col>20</xdr:col>
      <xdr:colOff>81192</xdr:colOff>
      <xdr:row>63</xdr:row>
      <xdr:rowOff>2268</xdr:rowOff>
    </xdr:to>
    <xdr:sp macro="" textlink="">
      <xdr:nvSpPr>
        <xdr:cNvPr id="160" name="Rectangle 159">
          <a:extLst>
            <a:ext uri="{FF2B5EF4-FFF2-40B4-BE49-F238E27FC236}">
              <a16:creationId xmlns:a16="http://schemas.microsoft.com/office/drawing/2014/main" id="{B061C9E2-0585-4E4E-BA05-4BC20DFAEB22}"/>
            </a:ext>
          </a:extLst>
        </xdr:cNvPr>
        <xdr:cNvSpPr/>
      </xdr:nvSpPr>
      <xdr:spPr>
        <a:xfrm>
          <a:off x="12341679" y="11130643"/>
          <a:ext cx="407763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*</a:t>
          </a:r>
        </a:p>
      </xdr:txBody>
    </xdr:sp>
    <xdr:clientData/>
  </xdr:twoCellAnchor>
  <xdr:twoCellAnchor>
    <xdr:from>
      <xdr:col>20</xdr:col>
      <xdr:colOff>272142</xdr:colOff>
      <xdr:row>58</xdr:row>
      <xdr:rowOff>81643</xdr:rowOff>
    </xdr:from>
    <xdr:to>
      <xdr:col>22</xdr:col>
      <xdr:colOff>1010558</xdr:colOff>
      <xdr:row>63</xdr:row>
      <xdr:rowOff>2268</xdr:rowOff>
    </xdr:to>
    <xdr:sp macro="" textlink="">
      <xdr:nvSpPr>
        <xdr:cNvPr id="161" name="Rectangle 160">
          <a:extLst>
            <a:ext uri="{FF2B5EF4-FFF2-40B4-BE49-F238E27FC236}">
              <a16:creationId xmlns:a16="http://schemas.microsoft.com/office/drawing/2014/main" id="{D485C844-B846-49AC-AF0F-C07F29416A98}"/>
            </a:ext>
          </a:extLst>
        </xdr:cNvPr>
        <xdr:cNvSpPr/>
      </xdr:nvSpPr>
      <xdr:spPr>
        <a:xfrm>
          <a:off x="12940392" y="11130643"/>
          <a:ext cx="2711452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(1 - .8)</a:t>
          </a:r>
        </a:p>
      </xdr:txBody>
    </xdr:sp>
    <xdr:clientData/>
  </xdr:twoCellAnchor>
  <xdr:twoCellAnchor>
    <xdr:from>
      <xdr:col>14</xdr:col>
      <xdr:colOff>285750</xdr:colOff>
      <xdr:row>50</xdr:row>
      <xdr:rowOff>95250</xdr:rowOff>
    </xdr:from>
    <xdr:to>
      <xdr:col>14</xdr:col>
      <xdr:colOff>544286</xdr:colOff>
      <xdr:row>64</xdr:row>
      <xdr:rowOff>68036</xdr:rowOff>
    </xdr:to>
    <xdr:sp macro="" textlink="">
      <xdr:nvSpPr>
        <xdr:cNvPr id="162" name="Left Brace 161">
          <a:extLst>
            <a:ext uri="{FF2B5EF4-FFF2-40B4-BE49-F238E27FC236}">
              <a16:creationId xmlns:a16="http://schemas.microsoft.com/office/drawing/2014/main" id="{26312CA5-392A-485F-8DF0-CED2EFFE6DF8}"/>
            </a:ext>
          </a:extLst>
        </xdr:cNvPr>
        <xdr:cNvSpPr/>
      </xdr:nvSpPr>
      <xdr:spPr>
        <a:xfrm>
          <a:off x="9280071" y="9620250"/>
          <a:ext cx="258536" cy="263978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1</xdr:colOff>
      <xdr:row>51</xdr:row>
      <xdr:rowOff>40821</xdr:rowOff>
    </xdr:from>
    <xdr:to>
      <xdr:col>23</xdr:col>
      <xdr:colOff>258537</xdr:colOff>
      <xdr:row>65</xdr:row>
      <xdr:rowOff>13607</xdr:rowOff>
    </xdr:to>
    <xdr:sp macro="" textlink="">
      <xdr:nvSpPr>
        <xdr:cNvPr id="164" name="Left Brace 163">
          <a:extLst>
            <a:ext uri="{FF2B5EF4-FFF2-40B4-BE49-F238E27FC236}">
              <a16:creationId xmlns:a16="http://schemas.microsoft.com/office/drawing/2014/main" id="{95B71486-289C-4441-B15A-C8CDB31148EB}"/>
            </a:ext>
          </a:extLst>
        </xdr:cNvPr>
        <xdr:cNvSpPr/>
      </xdr:nvSpPr>
      <xdr:spPr>
        <a:xfrm rot="10800000">
          <a:off x="15770680" y="9756321"/>
          <a:ext cx="258536" cy="263978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598714</xdr:colOff>
      <xdr:row>52</xdr:row>
      <xdr:rowOff>108857</xdr:rowOff>
    </xdr:from>
    <xdr:to>
      <xdr:col>3</xdr:col>
      <xdr:colOff>204107</xdr:colOff>
      <xdr:row>56</xdr:row>
      <xdr:rowOff>149678</xdr:rowOff>
    </xdr:to>
    <xdr:sp macro="" textlink="">
      <xdr:nvSpPr>
        <xdr:cNvPr id="165" name="Rectangle 164">
          <a:extLst>
            <a:ext uri="{FF2B5EF4-FFF2-40B4-BE49-F238E27FC236}">
              <a16:creationId xmlns:a16="http://schemas.microsoft.com/office/drawing/2014/main" id="{E10681EB-F78E-490E-9281-13136EC0E419}"/>
            </a:ext>
          </a:extLst>
        </xdr:cNvPr>
        <xdr:cNvSpPr/>
      </xdr:nvSpPr>
      <xdr:spPr>
        <a:xfrm>
          <a:off x="598714" y="10014857"/>
          <a:ext cx="1347107" cy="80282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Back up</a:t>
          </a:r>
        </a:p>
      </xdr:txBody>
    </xdr:sp>
    <xdr:clientData/>
  </xdr:twoCellAnchor>
  <xdr:twoCellAnchor>
    <xdr:from>
      <xdr:col>1</xdr:col>
      <xdr:colOff>13607</xdr:colOff>
      <xdr:row>60</xdr:row>
      <xdr:rowOff>95251</xdr:rowOff>
    </xdr:from>
    <xdr:to>
      <xdr:col>3</xdr:col>
      <xdr:colOff>367393</xdr:colOff>
      <xdr:row>64</xdr:row>
      <xdr:rowOff>163286</xdr:rowOff>
    </xdr:to>
    <xdr:sp macro="" textlink="">
      <xdr:nvSpPr>
        <xdr:cNvPr id="166" name="Rectangle 165">
          <a:extLst>
            <a:ext uri="{FF2B5EF4-FFF2-40B4-BE49-F238E27FC236}">
              <a16:creationId xmlns:a16="http://schemas.microsoft.com/office/drawing/2014/main" id="{F7761C6E-82A3-4500-8286-7489697B371F}"/>
            </a:ext>
          </a:extLst>
        </xdr:cNvPr>
        <xdr:cNvSpPr/>
      </xdr:nvSpPr>
      <xdr:spPr>
        <a:xfrm>
          <a:off x="625928" y="11525251"/>
          <a:ext cx="1483179" cy="83003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Original</a:t>
          </a:r>
        </a:p>
      </xdr:txBody>
    </xdr:sp>
    <xdr:clientData/>
  </xdr:twoCellAnchor>
  <xdr:twoCellAnchor>
    <xdr:from>
      <xdr:col>4</xdr:col>
      <xdr:colOff>163739</xdr:colOff>
      <xdr:row>86</xdr:row>
      <xdr:rowOff>16328</xdr:rowOff>
    </xdr:from>
    <xdr:to>
      <xdr:col>8</xdr:col>
      <xdr:colOff>370114</xdr:colOff>
      <xdr:row>90</xdr:row>
      <xdr:rowOff>127453</xdr:rowOff>
    </xdr:to>
    <xdr:sp macro="" textlink="">
      <xdr:nvSpPr>
        <xdr:cNvPr id="169" name="Rectangle 168">
          <a:extLst>
            <a:ext uri="{FF2B5EF4-FFF2-40B4-BE49-F238E27FC236}">
              <a16:creationId xmlns:a16="http://schemas.microsoft.com/office/drawing/2014/main" id="{94AAA05E-3322-4113-9FBC-465C4E5C3160}"/>
            </a:ext>
          </a:extLst>
        </xdr:cNvPr>
        <xdr:cNvSpPr/>
      </xdr:nvSpPr>
      <xdr:spPr>
        <a:xfrm>
          <a:off x="2381703" y="16399328"/>
          <a:ext cx="2274661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A*D*G*J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Final Report</a:t>
          </a:r>
        </a:p>
      </xdr:txBody>
    </xdr:sp>
    <xdr:clientData/>
  </xdr:twoCellAnchor>
  <xdr:twoCellAnchor>
    <xdr:from>
      <xdr:col>4</xdr:col>
      <xdr:colOff>73025</xdr:colOff>
      <xdr:row>92</xdr:row>
      <xdr:rowOff>95705</xdr:rowOff>
    </xdr:from>
    <xdr:to>
      <xdr:col>8</xdr:col>
      <xdr:colOff>279400</xdr:colOff>
      <xdr:row>97</xdr:row>
      <xdr:rowOff>16330</xdr:rowOff>
    </xdr:to>
    <xdr:sp macro="" textlink="">
      <xdr:nvSpPr>
        <xdr:cNvPr id="171" name="Rectangle 170">
          <a:extLst>
            <a:ext uri="{FF2B5EF4-FFF2-40B4-BE49-F238E27FC236}">
              <a16:creationId xmlns:a16="http://schemas.microsoft.com/office/drawing/2014/main" id="{F56D3803-27DB-4E78-9538-985003A8824A}"/>
            </a:ext>
          </a:extLst>
        </xdr:cNvPr>
        <xdr:cNvSpPr/>
      </xdr:nvSpPr>
      <xdr:spPr>
        <a:xfrm>
          <a:off x="2290989" y="17621705"/>
          <a:ext cx="2274661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E*H*B*I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Pricing and Forecast</a:t>
          </a:r>
        </a:p>
      </xdr:txBody>
    </xdr:sp>
    <xdr:clientData/>
  </xdr:twoCellAnchor>
  <xdr:twoCellAnchor>
    <xdr:from>
      <xdr:col>8</xdr:col>
      <xdr:colOff>519793</xdr:colOff>
      <xdr:row>52</xdr:row>
      <xdr:rowOff>111578</xdr:rowOff>
    </xdr:from>
    <xdr:to>
      <xdr:col>9</xdr:col>
      <xdr:colOff>408214</xdr:colOff>
      <xdr:row>57</xdr:row>
      <xdr:rowOff>54429</xdr:rowOff>
    </xdr:to>
    <xdr:sp macro="" textlink="">
      <xdr:nvSpPr>
        <xdr:cNvPr id="172" name="Rectangle 171">
          <a:extLst>
            <a:ext uri="{FF2B5EF4-FFF2-40B4-BE49-F238E27FC236}">
              <a16:creationId xmlns:a16="http://schemas.microsoft.com/office/drawing/2014/main" id="{4C294C5A-D8D7-4072-8A69-F196AE66AC08}"/>
            </a:ext>
          </a:extLst>
        </xdr:cNvPr>
        <xdr:cNvSpPr/>
      </xdr:nvSpPr>
      <xdr:spPr>
        <a:xfrm>
          <a:off x="4806043" y="10017578"/>
          <a:ext cx="813707" cy="89535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8</xdr:col>
      <xdr:colOff>530679</xdr:colOff>
      <xdr:row>60</xdr:row>
      <xdr:rowOff>54428</xdr:rowOff>
    </xdr:from>
    <xdr:to>
      <xdr:col>9</xdr:col>
      <xdr:colOff>419100</xdr:colOff>
      <xdr:row>64</xdr:row>
      <xdr:rowOff>187779</xdr:rowOff>
    </xdr:to>
    <xdr:sp macro="" textlink="">
      <xdr:nvSpPr>
        <xdr:cNvPr id="173" name="Rectangle 172">
          <a:extLst>
            <a:ext uri="{FF2B5EF4-FFF2-40B4-BE49-F238E27FC236}">
              <a16:creationId xmlns:a16="http://schemas.microsoft.com/office/drawing/2014/main" id="{0BC6BB1E-7C53-42F4-8692-5E3420746982}"/>
            </a:ext>
          </a:extLst>
        </xdr:cNvPr>
        <xdr:cNvSpPr/>
      </xdr:nvSpPr>
      <xdr:spPr>
        <a:xfrm>
          <a:off x="4816929" y="11484428"/>
          <a:ext cx="813707" cy="89535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8</xdr:col>
      <xdr:colOff>557893</xdr:colOff>
      <xdr:row>68</xdr:row>
      <xdr:rowOff>163286</xdr:rowOff>
    </xdr:from>
    <xdr:to>
      <xdr:col>9</xdr:col>
      <xdr:colOff>446314</xdr:colOff>
      <xdr:row>73</xdr:row>
      <xdr:rowOff>106137</xdr:rowOff>
    </xdr:to>
    <xdr:sp macro="" textlink="">
      <xdr:nvSpPr>
        <xdr:cNvPr id="175" name="Rectangle 174">
          <a:extLst>
            <a:ext uri="{FF2B5EF4-FFF2-40B4-BE49-F238E27FC236}">
              <a16:creationId xmlns:a16="http://schemas.microsoft.com/office/drawing/2014/main" id="{3B4A730E-F57A-4BF8-ADA7-0BFF05ABE6F7}"/>
            </a:ext>
          </a:extLst>
        </xdr:cNvPr>
        <xdr:cNvSpPr/>
      </xdr:nvSpPr>
      <xdr:spPr>
        <a:xfrm>
          <a:off x="4844143" y="13117286"/>
          <a:ext cx="813707" cy="89535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742042</xdr:colOff>
      <xdr:row>1</xdr:row>
      <xdr:rowOff>147411</xdr:rowOff>
    </xdr:from>
    <xdr:to>
      <xdr:col>22</xdr:col>
      <xdr:colOff>47625</xdr:colOff>
      <xdr:row>5</xdr:row>
      <xdr:rowOff>174625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23792" y="337911"/>
          <a:ext cx="6703333" cy="78921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rgbClr val="FFC000"/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tx1"/>
              </a:solidFill>
            </a:rPr>
            <a:t>Process</a:t>
          </a:r>
          <a:r>
            <a:rPr lang="en-US" sz="3200" b="1" baseline="0">
              <a:solidFill>
                <a:schemeClr val="tx1"/>
              </a:solidFill>
            </a:rPr>
            <a:t> Management  Problem</a:t>
          </a:r>
          <a:endParaRPr lang="en-US" sz="32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365125</xdr:colOff>
      <xdr:row>48</xdr:row>
      <xdr:rowOff>127000</xdr:rowOff>
    </xdr:from>
    <xdr:to>
      <xdr:col>28</xdr:col>
      <xdr:colOff>269875</xdr:colOff>
      <xdr:row>48</xdr:row>
      <xdr:rowOff>127000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571625" y="9271000"/>
          <a:ext cx="189071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434974</xdr:colOff>
      <xdr:row>2</xdr:row>
      <xdr:rowOff>38553</xdr:rowOff>
    </xdr:from>
    <xdr:to>
      <xdr:col>9</xdr:col>
      <xdr:colOff>206375</xdr:colOff>
      <xdr:row>8</xdr:row>
      <xdr:rowOff>15875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71849" y="419553"/>
          <a:ext cx="1549401" cy="1120322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6</xdr:col>
      <xdr:colOff>79375</xdr:colOff>
      <xdr:row>75</xdr:row>
      <xdr:rowOff>0</xdr:rowOff>
    </xdr:from>
    <xdr:to>
      <xdr:col>8</xdr:col>
      <xdr:colOff>31750</xdr:colOff>
      <xdr:row>78</xdr:row>
      <xdr:rowOff>190502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V="1">
          <a:off x="3492500" y="15001875"/>
          <a:ext cx="1000125" cy="96837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80</xdr:row>
      <xdr:rowOff>0</xdr:rowOff>
    </xdr:from>
    <xdr:to>
      <xdr:col>8</xdr:col>
      <xdr:colOff>381000</xdr:colOff>
      <xdr:row>80</xdr:row>
      <xdr:rowOff>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 flipV="1">
          <a:off x="4333875" y="5540375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444500</xdr:colOff>
      <xdr:row>79</xdr:row>
      <xdr:rowOff>254000</xdr:rowOff>
    </xdr:from>
    <xdr:to>
      <xdr:col>5</xdr:col>
      <xdr:colOff>15875</xdr:colOff>
      <xdr:row>80</xdr:row>
      <xdr:rowOff>111125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2254250" y="5524500"/>
          <a:ext cx="698500" cy="1270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80</xdr:row>
      <xdr:rowOff>111125</xdr:rowOff>
    </xdr:from>
    <xdr:to>
      <xdr:col>8</xdr:col>
      <xdr:colOff>47625</xdr:colOff>
      <xdr:row>88</xdr:row>
      <xdr:rowOff>31750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2270125" y="15446375"/>
          <a:ext cx="2238375" cy="19526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79375</xdr:colOff>
      <xdr:row>85</xdr:row>
      <xdr:rowOff>31751</xdr:rowOff>
    </xdr:from>
    <xdr:to>
      <xdr:col>14</xdr:col>
      <xdr:colOff>31750</xdr:colOff>
      <xdr:row>88</xdr:row>
      <xdr:rowOff>15875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6461125" y="17668876"/>
          <a:ext cx="2254250" cy="666749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80</xdr:row>
      <xdr:rowOff>222251</xdr:rowOff>
    </xdr:from>
    <xdr:to>
      <xdr:col>21</xdr:col>
      <xdr:colOff>508000</xdr:colOff>
      <xdr:row>83</xdr:row>
      <xdr:rowOff>285750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flipV="1">
          <a:off x="12573000" y="15557501"/>
          <a:ext cx="1111250" cy="809624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74</xdr:row>
      <xdr:rowOff>238125</xdr:rowOff>
    </xdr:from>
    <xdr:to>
      <xdr:col>21</xdr:col>
      <xdr:colOff>587375</xdr:colOff>
      <xdr:row>79</xdr:row>
      <xdr:rowOff>158750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>
          <a:off x="9477375" y="14033500"/>
          <a:ext cx="4286250" cy="11906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15875</xdr:colOff>
      <xdr:row>80</xdr:row>
      <xdr:rowOff>15876</xdr:rowOff>
    </xdr:from>
    <xdr:to>
      <xdr:col>21</xdr:col>
      <xdr:colOff>571500</xdr:colOff>
      <xdr:row>80</xdr:row>
      <xdr:rowOff>79375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10175875" y="15351126"/>
          <a:ext cx="3571875" cy="63499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714375</xdr:colOff>
      <xdr:row>79</xdr:row>
      <xdr:rowOff>238125</xdr:rowOff>
    </xdr:from>
    <xdr:to>
      <xdr:col>12</xdr:col>
      <xdr:colOff>762000</xdr:colOff>
      <xdr:row>79</xdr:row>
      <xdr:rowOff>254000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>
          <a:off x="7096125" y="16256000"/>
          <a:ext cx="793750" cy="158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587375</xdr:colOff>
      <xdr:row>75</xdr:row>
      <xdr:rowOff>0</xdr:rowOff>
    </xdr:from>
    <xdr:to>
      <xdr:col>12</xdr:col>
      <xdr:colOff>15875</xdr:colOff>
      <xdr:row>75</xdr:row>
      <xdr:rowOff>15875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>
          <a:off x="5905500" y="4254500"/>
          <a:ext cx="635000" cy="158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460375</xdr:colOff>
      <xdr:row>81</xdr:row>
      <xdr:rowOff>0</xdr:rowOff>
    </xdr:from>
    <xdr:to>
      <xdr:col>8</xdr:col>
      <xdr:colOff>381000</xdr:colOff>
      <xdr:row>83</xdr:row>
      <xdr:rowOff>285750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>
          <a:off x="3397250" y="5794375"/>
          <a:ext cx="1301750" cy="7778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84</xdr:row>
      <xdr:rowOff>15875</xdr:rowOff>
    </xdr:from>
    <xdr:to>
      <xdr:col>13</xdr:col>
      <xdr:colOff>15875</xdr:colOff>
      <xdr:row>84</xdr:row>
      <xdr:rowOff>15875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V="1">
          <a:off x="6667500" y="16398875"/>
          <a:ext cx="8255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84</xdr:row>
      <xdr:rowOff>15875</xdr:rowOff>
    </xdr:from>
    <xdr:to>
      <xdr:col>17</xdr:col>
      <xdr:colOff>15875</xdr:colOff>
      <xdr:row>84</xdr:row>
      <xdr:rowOff>15875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>
          <a:off x="8937625" y="6604000"/>
          <a:ext cx="619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</xdr:colOff>
      <xdr:row>79</xdr:row>
      <xdr:rowOff>222250</xdr:rowOff>
    </xdr:from>
    <xdr:to>
      <xdr:col>26</xdr:col>
      <xdr:colOff>47625</xdr:colOff>
      <xdr:row>81</xdr:row>
      <xdr:rowOff>79375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>
          <a:off x="11382375" y="5492750"/>
          <a:ext cx="619125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79375</xdr:colOff>
      <xdr:row>64</xdr:row>
      <xdr:rowOff>95250</xdr:rowOff>
    </xdr:from>
    <xdr:to>
      <xdr:col>20</xdr:col>
      <xdr:colOff>390525</xdr:colOff>
      <xdr:row>66</xdr:row>
      <xdr:rowOff>9398</xdr:rowOff>
    </xdr:to>
    <xdr:sp macro="" textlink="">
      <xdr:nvSpPr>
        <xdr:cNvPr id="69" name="Rounded Rectangular Callout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11588750" y="2571750"/>
          <a:ext cx="914400" cy="517398"/>
        </a:xfrm>
        <a:prstGeom prst="wedgeRoundRectCallout">
          <a:avLst>
            <a:gd name="adj1" fmla="val 32986"/>
            <a:gd name="adj2" fmla="val 17909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Step</a:t>
          </a:r>
        </a:p>
      </xdr:txBody>
    </xdr:sp>
    <xdr:clientData/>
  </xdr:twoCellAnchor>
  <xdr:twoCellAnchor>
    <xdr:from>
      <xdr:col>16</xdr:col>
      <xdr:colOff>222250</xdr:colOff>
      <xdr:row>64</xdr:row>
      <xdr:rowOff>142875</xdr:rowOff>
    </xdr:from>
    <xdr:to>
      <xdr:col>18</xdr:col>
      <xdr:colOff>533400</xdr:colOff>
      <xdr:row>67</xdr:row>
      <xdr:rowOff>120523</xdr:rowOff>
    </xdr:to>
    <xdr:sp macro="" textlink="">
      <xdr:nvSpPr>
        <xdr:cNvPr id="70" name="Rounded Rectangular Callout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9921875" y="2619375"/>
          <a:ext cx="1517650" cy="771398"/>
        </a:xfrm>
        <a:prstGeom prst="wedgeRoundRectCallout">
          <a:avLst>
            <a:gd name="adj1" fmla="val 98471"/>
            <a:gd name="adj2" fmla="val 156344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Duration of the Step</a:t>
          </a:r>
        </a:p>
      </xdr:txBody>
    </xdr:sp>
    <xdr:clientData/>
  </xdr:twoCellAnchor>
  <xdr:twoCellAnchor>
    <xdr:from>
      <xdr:col>20</xdr:col>
      <xdr:colOff>381000</xdr:colOff>
      <xdr:row>59</xdr:row>
      <xdr:rowOff>127000</xdr:rowOff>
    </xdr:from>
    <xdr:to>
      <xdr:col>22</xdr:col>
      <xdr:colOff>304800</xdr:colOff>
      <xdr:row>64</xdr:row>
      <xdr:rowOff>225297</xdr:rowOff>
    </xdr:to>
    <xdr:sp macro="" textlink="">
      <xdr:nvSpPr>
        <xdr:cNvPr id="71" name="Rounded Rectangular Callout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2493625" y="1651000"/>
          <a:ext cx="1130300" cy="1050797"/>
        </a:xfrm>
        <a:prstGeom prst="wedgeRoundRectCallout">
          <a:avLst>
            <a:gd name="adj1" fmla="val -11236"/>
            <a:gd name="adj2" fmla="val 157828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Earliest</a:t>
          </a:r>
          <a:r>
            <a:rPr lang="en-US" sz="1800" baseline="0">
              <a:solidFill>
                <a:schemeClr val="tx1"/>
              </a:solidFill>
            </a:rPr>
            <a:t> Start Time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558800</xdr:colOff>
      <xdr:row>60</xdr:row>
      <xdr:rowOff>63500</xdr:rowOff>
    </xdr:from>
    <xdr:to>
      <xdr:col>24</xdr:col>
      <xdr:colOff>508000</xdr:colOff>
      <xdr:row>65</xdr:row>
      <xdr:rowOff>44323</xdr:rowOff>
    </xdr:to>
    <xdr:sp macro="" textlink="">
      <xdr:nvSpPr>
        <xdr:cNvPr id="72" name="Rounded Rectangular Callout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13877925" y="1778000"/>
          <a:ext cx="1155700" cy="1044448"/>
        </a:xfrm>
        <a:prstGeom prst="wedgeRoundRectCallout">
          <a:avLst>
            <a:gd name="adj1" fmla="val -66697"/>
            <a:gd name="adj2" fmla="val 141892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Earliest</a:t>
          </a:r>
          <a:r>
            <a:rPr lang="en-US" sz="1800" baseline="0">
              <a:solidFill>
                <a:schemeClr val="tx1"/>
              </a:solidFill>
            </a:rPr>
            <a:t> Finish Time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190500</xdr:colOff>
      <xdr:row>73</xdr:row>
      <xdr:rowOff>31750</xdr:rowOff>
    </xdr:from>
    <xdr:to>
      <xdr:col>20</xdr:col>
      <xdr:colOff>352425</xdr:colOff>
      <xdr:row>76</xdr:row>
      <xdr:rowOff>82423</xdr:rowOff>
    </xdr:to>
    <xdr:sp macro="" textlink="">
      <xdr:nvSpPr>
        <xdr:cNvPr id="73" name="Rounded Rectangular Callout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1096625" y="4270375"/>
          <a:ext cx="1368425" cy="796798"/>
        </a:xfrm>
        <a:prstGeom prst="wedgeRoundRectCallout">
          <a:avLst>
            <a:gd name="adj1" fmla="val 99720"/>
            <a:gd name="adj2" fmla="val -122348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Latest Start Time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57150</xdr:colOff>
      <xdr:row>74</xdr:row>
      <xdr:rowOff>168275</xdr:rowOff>
    </xdr:from>
    <xdr:to>
      <xdr:col>23</xdr:col>
      <xdr:colOff>555625</xdr:colOff>
      <xdr:row>77</xdr:row>
      <xdr:rowOff>203073</xdr:rowOff>
    </xdr:to>
    <xdr:sp macro="" textlink="">
      <xdr:nvSpPr>
        <xdr:cNvPr id="74" name="Rounded Rectangular Callout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12773025" y="4629150"/>
          <a:ext cx="1704975" cy="796798"/>
        </a:xfrm>
        <a:prstGeom prst="wedgeRoundRectCallout">
          <a:avLst>
            <a:gd name="adj1" fmla="val 853"/>
            <a:gd name="adj2" fmla="val -172156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Latest Finish Time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444500</xdr:colOff>
      <xdr:row>31</xdr:row>
      <xdr:rowOff>0</xdr:rowOff>
    </xdr:from>
    <xdr:to>
      <xdr:col>7</xdr:col>
      <xdr:colOff>412750</xdr:colOff>
      <xdr:row>35</xdr:row>
      <xdr:rowOff>111125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2254250" y="5905500"/>
          <a:ext cx="2016125" cy="873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Start</a:t>
          </a:r>
        </a:p>
      </xdr:txBody>
    </xdr:sp>
    <xdr:clientData/>
  </xdr:twoCellAnchor>
  <xdr:twoCellAnchor>
    <xdr:from>
      <xdr:col>7</xdr:col>
      <xdr:colOff>422275</xdr:colOff>
      <xdr:row>21</xdr:row>
      <xdr:rowOff>184150</xdr:rowOff>
    </xdr:from>
    <xdr:to>
      <xdr:col>11</xdr:col>
      <xdr:colOff>374650</xdr:colOff>
      <xdr:row>26</xdr:row>
      <xdr:rowOff>104775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4279900" y="4184650"/>
          <a:ext cx="20161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</a:rPr>
            <a:t>A</a:t>
          </a:r>
          <a:r>
            <a:rPr lang="en-US" sz="1800" baseline="0">
              <a:solidFill>
                <a:schemeClr val="tx1"/>
              </a:solidFill>
            </a:rPr>
            <a:t>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Prepare Design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288925</xdr:colOff>
      <xdr:row>21</xdr:row>
      <xdr:rowOff>177800</xdr:rowOff>
    </xdr:from>
    <xdr:to>
      <xdr:col>15</xdr:col>
      <xdr:colOff>3175</xdr:colOff>
      <xdr:row>26</xdr:row>
      <xdr:rowOff>98425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6956425" y="4178300"/>
          <a:ext cx="20161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D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Prototype</a:t>
          </a:r>
        </a:p>
      </xdr:txBody>
    </xdr:sp>
    <xdr:clientData/>
  </xdr:twoCellAnchor>
  <xdr:twoCellAnchor>
    <xdr:from>
      <xdr:col>15</xdr:col>
      <xdr:colOff>663575</xdr:colOff>
      <xdr:row>21</xdr:row>
      <xdr:rowOff>171450</xdr:rowOff>
    </xdr:from>
    <xdr:to>
      <xdr:col>19</xdr:col>
      <xdr:colOff>139700</xdr:colOff>
      <xdr:row>26</xdr:row>
      <xdr:rowOff>92075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9632950" y="4171950"/>
          <a:ext cx="20161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G</a:t>
          </a:r>
          <a:r>
            <a:rPr lang="en-US" sz="1800" b="1" baseline="0">
              <a:solidFill>
                <a:schemeClr val="tx1"/>
              </a:solidFill>
            </a:rPr>
            <a:t>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Testing</a:t>
          </a:r>
        </a:p>
      </xdr:txBody>
    </xdr:sp>
    <xdr:clientData/>
  </xdr:twoCellAnchor>
  <xdr:twoCellAnchor>
    <xdr:from>
      <xdr:col>20</xdr:col>
      <xdr:colOff>174625</xdr:colOff>
      <xdr:row>22</xdr:row>
      <xdr:rowOff>0</xdr:rowOff>
    </xdr:from>
    <xdr:to>
      <xdr:col>23</xdr:col>
      <xdr:colOff>381000</xdr:colOff>
      <xdr:row>26</xdr:row>
      <xdr:rowOff>111125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12287250" y="4191000"/>
          <a:ext cx="20161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J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Final Report</a:t>
          </a:r>
        </a:p>
      </xdr:txBody>
    </xdr:sp>
    <xdr:clientData/>
  </xdr:twoCellAnchor>
  <xdr:twoCellAnchor>
    <xdr:from>
      <xdr:col>10</xdr:col>
      <xdr:colOff>590550</xdr:colOff>
      <xdr:row>12</xdr:row>
      <xdr:rowOff>114300</xdr:rowOff>
    </xdr:from>
    <xdr:to>
      <xdr:col>13</xdr:col>
      <xdr:colOff>447675</xdr:colOff>
      <xdr:row>17</xdr:row>
      <xdr:rowOff>34925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5908675" y="2400300"/>
          <a:ext cx="20161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C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Routing</a:t>
          </a:r>
        </a:p>
      </xdr:txBody>
    </xdr:sp>
    <xdr:clientData/>
  </xdr:twoCellAnchor>
  <xdr:twoCellAnchor>
    <xdr:from>
      <xdr:col>14</xdr:col>
      <xdr:colOff>555625</xdr:colOff>
      <xdr:row>12</xdr:row>
      <xdr:rowOff>95250</xdr:rowOff>
    </xdr:from>
    <xdr:to>
      <xdr:col>17</xdr:col>
      <xdr:colOff>492125</xdr:colOff>
      <xdr:row>17</xdr:row>
      <xdr:rowOff>15875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8778875" y="2381250"/>
          <a:ext cx="20161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F</a:t>
          </a:r>
          <a:r>
            <a:rPr lang="en-US" sz="1800" baseline="0">
              <a:solidFill>
                <a:schemeClr val="tx1"/>
              </a:solidFill>
            </a:rPr>
            <a:t>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Cost Estimates</a:t>
          </a:r>
        </a:p>
      </xdr:txBody>
    </xdr:sp>
    <xdr:clientData/>
  </xdr:twoCellAnchor>
  <xdr:twoCellAnchor>
    <xdr:from>
      <xdr:col>24</xdr:col>
      <xdr:colOff>79375</xdr:colOff>
      <xdr:row>22</xdr:row>
      <xdr:rowOff>0</xdr:rowOff>
    </xdr:from>
    <xdr:to>
      <xdr:col>26</xdr:col>
      <xdr:colOff>206375</xdr:colOff>
      <xdr:row>26</xdr:row>
      <xdr:rowOff>111125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15367000" y="4191000"/>
          <a:ext cx="2333625" cy="873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Finish</a:t>
          </a:r>
        </a:p>
      </xdr:txBody>
    </xdr:sp>
    <xdr:clientData/>
  </xdr:twoCellAnchor>
  <xdr:twoCellAnchor>
    <xdr:from>
      <xdr:col>12</xdr:col>
      <xdr:colOff>330200</xdr:colOff>
      <xdr:row>31</xdr:row>
      <xdr:rowOff>107950</xdr:rowOff>
    </xdr:from>
    <xdr:to>
      <xdr:col>15</xdr:col>
      <xdr:colOff>44450</xdr:colOff>
      <xdr:row>36</xdr:row>
      <xdr:rowOff>142875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7458075" y="6013450"/>
          <a:ext cx="2016125" cy="9874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E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Marketing Brochure</a:t>
          </a:r>
        </a:p>
      </xdr:txBody>
    </xdr:sp>
    <xdr:clientData/>
  </xdr:twoCellAnchor>
  <xdr:twoCellAnchor>
    <xdr:from>
      <xdr:col>16</xdr:col>
      <xdr:colOff>69850</xdr:colOff>
      <xdr:row>32</xdr:row>
      <xdr:rowOff>6350</xdr:rowOff>
    </xdr:from>
    <xdr:to>
      <xdr:col>19</xdr:col>
      <xdr:colOff>276225</xdr:colOff>
      <xdr:row>36</xdr:row>
      <xdr:rowOff>117475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9769475" y="6102350"/>
          <a:ext cx="20161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H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Market Survey</a:t>
          </a:r>
        </a:p>
      </xdr:txBody>
    </xdr:sp>
    <xdr:clientData/>
  </xdr:twoCellAnchor>
  <xdr:twoCellAnchor>
    <xdr:from>
      <xdr:col>20</xdr:col>
      <xdr:colOff>301625</xdr:colOff>
      <xdr:row>31</xdr:row>
      <xdr:rowOff>174625</xdr:rowOff>
    </xdr:from>
    <xdr:to>
      <xdr:col>23</xdr:col>
      <xdr:colOff>508000</xdr:colOff>
      <xdr:row>36</xdr:row>
      <xdr:rowOff>95250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12414250" y="6080125"/>
          <a:ext cx="20161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I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Pricing and Forecast</a:t>
          </a:r>
        </a:p>
      </xdr:txBody>
    </xdr:sp>
    <xdr:clientData/>
  </xdr:twoCellAnchor>
  <xdr:twoCellAnchor>
    <xdr:from>
      <xdr:col>8</xdr:col>
      <xdr:colOff>209550</xdr:colOff>
      <xdr:row>40</xdr:row>
      <xdr:rowOff>114300</xdr:rowOff>
    </xdr:from>
    <xdr:to>
      <xdr:col>11</xdr:col>
      <xdr:colOff>622300</xdr:colOff>
      <xdr:row>45</xdr:row>
      <xdr:rowOff>34925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4670425" y="7734300"/>
          <a:ext cx="2333625" cy="873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 baseline="0">
              <a:solidFill>
                <a:srgbClr val="C00000"/>
              </a:solidFill>
            </a:rPr>
            <a:t>B</a:t>
          </a:r>
          <a:r>
            <a:rPr lang="en-US" sz="1800" baseline="0">
              <a:solidFill>
                <a:schemeClr val="tx1"/>
              </a:solidFill>
            </a:rPr>
            <a:t>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Market Research</a:t>
          </a:r>
        </a:p>
      </xdr:txBody>
    </xdr:sp>
    <xdr:clientData/>
  </xdr:twoCellAnchor>
  <xdr:twoCellAnchor>
    <xdr:from>
      <xdr:col>5</xdr:col>
      <xdr:colOff>325438</xdr:colOff>
      <xdr:row>24</xdr:row>
      <xdr:rowOff>49214</xdr:rowOff>
    </xdr:from>
    <xdr:to>
      <xdr:col>7</xdr:col>
      <xdr:colOff>422275</xdr:colOff>
      <xdr:row>31</xdr:row>
      <xdr:rowOff>1</xdr:rowOff>
    </xdr:to>
    <xdr:cxnSp macro="">
      <xdr:nvCxnSpPr>
        <xdr:cNvPr id="92" name="Shap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CxnSpPr>
          <a:stCxn id="76" idx="0"/>
          <a:endCxn id="77" idx="1"/>
        </xdr:cNvCxnSpPr>
      </xdr:nvCxnSpPr>
      <xdr:spPr>
        <a:xfrm rot="5400000" flipH="1" flipV="1">
          <a:off x="3128963" y="4754564"/>
          <a:ext cx="1284287" cy="1017587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374650</xdr:colOff>
      <xdr:row>24</xdr:row>
      <xdr:rowOff>42863</xdr:rowOff>
    </xdr:from>
    <xdr:to>
      <xdr:col>12</xdr:col>
      <xdr:colOff>288925</xdr:colOff>
      <xdr:row>24</xdr:row>
      <xdr:rowOff>42863</xdr:rowOff>
    </xdr:to>
    <xdr:cxnSp macro="">
      <xdr:nvCxnSpPr>
        <xdr:cNvPr id="94" name="Straight Arrow Connector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CxnSpPr>
          <a:stCxn id="77" idx="3"/>
          <a:endCxn id="80" idx="1"/>
        </xdr:cNvCxnSpPr>
      </xdr:nvCxnSpPr>
      <xdr:spPr>
        <a:xfrm flipV="1">
          <a:off x="6296025" y="4614863"/>
          <a:ext cx="6604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3175</xdr:colOff>
      <xdr:row>24</xdr:row>
      <xdr:rowOff>36513</xdr:rowOff>
    </xdr:from>
    <xdr:to>
      <xdr:col>15</xdr:col>
      <xdr:colOff>663575</xdr:colOff>
      <xdr:row>24</xdr:row>
      <xdr:rowOff>36513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CxnSpPr>
          <a:stCxn id="80" idx="3"/>
          <a:endCxn id="81" idx="1"/>
        </xdr:cNvCxnSpPr>
      </xdr:nvCxnSpPr>
      <xdr:spPr>
        <a:xfrm flipV="1">
          <a:off x="8972550" y="4608513"/>
          <a:ext cx="6604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139700</xdr:colOff>
      <xdr:row>24</xdr:row>
      <xdr:rowOff>36513</xdr:rowOff>
    </xdr:from>
    <xdr:to>
      <xdr:col>20</xdr:col>
      <xdr:colOff>174625</xdr:colOff>
      <xdr:row>24</xdr:row>
      <xdr:rowOff>36513</xdr:rowOff>
    </xdr:to>
    <xdr:cxnSp macro="">
      <xdr:nvCxnSpPr>
        <xdr:cNvPr id="98" name="Straight Arrow Connector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CxnSpPr>
          <a:stCxn id="81" idx="3"/>
          <a:endCxn id="83" idx="1"/>
        </xdr:cNvCxnSpPr>
      </xdr:nvCxnSpPr>
      <xdr:spPr>
        <a:xfrm>
          <a:off x="11649075" y="4608513"/>
          <a:ext cx="6381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573089</xdr:colOff>
      <xdr:row>14</xdr:row>
      <xdr:rowOff>169863</xdr:rowOff>
    </xdr:from>
    <xdr:to>
      <xdr:col>10</xdr:col>
      <xdr:colOff>590551</xdr:colOff>
      <xdr:row>21</xdr:row>
      <xdr:rowOff>184150</xdr:rowOff>
    </xdr:to>
    <xdr:cxnSp macro="">
      <xdr:nvCxnSpPr>
        <xdr:cNvPr id="100" name="Shap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CxnSpPr>
          <a:stCxn id="77" idx="0"/>
          <a:endCxn id="84" idx="1"/>
        </xdr:cNvCxnSpPr>
      </xdr:nvCxnSpPr>
      <xdr:spPr>
        <a:xfrm rot="5400000" flipH="1" flipV="1">
          <a:off x="4924426" y="3200401"/>
          <a:ext cx="1347787" cy="620712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447675</xdr:colOff>
      <xdr:row>14</xdr:row>
      <xdr:rowOff>150813</xdr:rowOff>
    </xdr:from>
    <xdr:to>
      <xdr:col>14</xdr:col>
      <xdr:colOff>555625</xdr:colOff>
      <xdr:row>14</xdr:row>
      <xdr:rowOff>150813</xdr:rowOff>
    </xdr:to>
    <xdr:cxnSp macro="">
      <xdr:nvCxnSpPr>
        <xdr:cNvPr id="102" name="Straight Arrow Connector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CxnSpPr>
          <a:stCxn id="84" idx="3"/>
          <a:endCxn id="85" idx="1"/>
        </xdr:cNvCxnSpPr>
      </xdr:nvCxnSpPr>
      <xdr:spPr>
        <a:xfrm flipV="1">
          <a:off x="7924800" y="2817813"/>
          <a:ext cx="8540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492125</xdr:colOff>
      <xdr:row>14</xdr:row>
      <xdr:rowOff>150813</xdr:rowOff>
    </xdr:from>
    <xdr:to>
      <xdr:col>21</xdr:col>
      <xdr:colOff>579438</xdr:colOff>
      <xdr:row>22</xdr:row>
      <xdr:rowOff>0</xdr:rowOff>
    </xdr:to>
    <xdr:cxnSp macro="">
      <xdr:nvCxnSpPr>
        <xdr:cNvPr id="104" name="Shap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CxnSpPr>
          <a:stCxn id="85" idx="3"/>
          <a:endCxn id="83" idx="0"/>
        </xdr:cNvCxnSpPr>
      </xdr:nvCxnSpPr>
      <xdr:spPr>
        <a:xfrm>
          <a:off x="10795000" y="2817813"/>
          <a:ext cx="2500313" cy="1373187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381000</xdr:colOff>
      <xdr:row>24</xdr:row>
      <xdr:rowOff>55563</xdr:rowOff>
    </xdr:from>
    <xdr:to>
      <xdr:col>24</xdr:col>
      <xdr:colOff>63500</xdr:colOff>
      <xdr:row>24</xdr:row>
      <xdr:rowOff>63500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>
          <a:stCxn id="83" idx="3"/>
        </xdr:cNvCxnSpPr>
      </xdr:nvCxnSpPr>
      <xdr:spPr>
        <a:xfrm>
          <a:off x="14541500" y="4627563"/>
          <a:ext cx="809625" cy="793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57149</xdr:colOff>
      <xdr:row>26</xdr:row>
      <xdr:rowOff>104775</xdr:rowOff>
    </xdr:from>
    <xdr:to>
      <xdr:col>12</xdr:col>
      <xdr:colOff>330199</xdr:colOff>
      <xdr:row>34</xdr:row>
      <xdr:rowOff>30163</xdr:rowOff>
    </xdr:to>
    <xdr:cxnSp macro="">
      <xdr:nvCxnSpPr>
        <xdr:cNvPr id="108" name="Shap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CxnSpPr>
          <a:stCxn id="77" idx="2"/>
          <a:endCxn id="87" idx="1"/>
        </xdr:cNvCxnSpPr>
      </xdr:nvCxnSpPr>
      <xdr:spPr>
        <a:xfrm rot="16200000" flipH="1">
          <a:off x="5763418" y="4812506"/>
          <a:ext cx="1449388" cy="1939925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44450</xdr:colOff>
      <xdr:row>34</xdr:row>
      <xdr:rowOff>30163</xdr:rowOff>
    </xdr:from>
    <xdr:to>
      <xdr:col>16</xdr:col>
      <xdr:colOff>69850</xdr:colOff>
      <xdr:row>34</xdr:row>
      <xdr:rowOff>30163</xdr:rowOff>
    </xdr:to>
    <xdr:cxnSp macro="">
      <xdr:nvCxnSpPr>
        <xdr:cNvPr id="111" name="Straight Arrow Connector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CxnSpPr>
          <a:stCxn id="87" idx="3"/>
          <a:endCxn id="88" idx="1"/>
        </xdr:cNvCxnSpPr>
      </xdr:nvCxnSpPr>
      <xdr:spPr>
        <a:xfrm>
          <a:off x="9474200" y="6507163"/>
          <a:ext cx="7556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276225</xdr:colOff>
      <xdr:row>34</xdr:row>
      <xdr:rowOff>39688</xdr:rowOff>
    </xdr:from>
    <xdr:to>
      <xdr:col>20</xdr:col>
      <xdr:colOff>301625</xdr:colOff>
      <xdr:row>34</xdr:row>
      <xdr:rowOff>39688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CxnSpPr>
          <a:stCxn id="88" idx="3"/>
          <a:endCxn id="89" idx="1"/>
        </xdr:cNvCxnSpPr>
      </xdr:nvCxnSpPr>
      <xdr:spPr>
        <a:xfrm flipV="1">
          <a:off x="11785600" y="6516688"/>
          <a:ext cx="6286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26</xdr:row>
      <xdr:rowOff>111125</xdr:rowOff>
    </xdr:from>
    <xdr:to>
      <xdr:col>22</xdr:col>
      <xdr:colOff>95250</xdr:colOff>
      <xdr:row>31</xdr:row>
      <xdr:rowOff>174625</xdr:rowOff>
    </xdr:to>
    <xdr:cxnSp macro="">
      <xdr:nvCxnSpPr>
        <xdr:cNvPr id="115" name="Straight Arrow Connector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CxnSpPr>
          <a:stCxn id="89" idx="0"/>
          <a:endCxn id="83" idx="2"/>
        </xdr:cNvCxnSpPr>
      </xdr:nvCxnSpPr>
      <xdr:spPr>
        <a:xfrm flipH="1" flipV="1">
          <a:off x="13874750" y="5064125"/>
          <a:ext cx="0" cy="10160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325438</xdr:colOff>
      <xdr:row>35</xdr:row>
      <xdr:rowOff>111125</xdr:rowOff>
    </xdr:from>
    <xdr:to>
      <xdr:col>8</xdr:col>
      <xdr:colOff>209550</xdr:colOff>
      <xdr:row>42</xdr:row>
      <xdr:rowOff>169863</xdr:rowOff>
    </xdr:to>
    <xdr:cxnSp macro="">
      <xdr:nvCxnSpPr>
        <xdr:cNvPr id="117" name="Shap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CxnSpPr>
          <a:stCxn id="76" idx="2"/>
          <a:endCxn id="90" idx="1"/>
        </xdr:cNvCxnSpPr>
      </xdr:nvCxnSpPr>
      <xdr:spPr>
        <a:xfrm rot="16200000" flipH="1">
          <a:off x="3270250" y="6770688"/>
          <a:ext cx="1392238" cy="1408112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622300</xdr:colOff>
      <xdr:row>36</xdr:row>
      <xdr:rowOff>117475</xdr:rowOff>
    </xdr:from>
    <xdr:to>
      <xdr:col>17</xdr:col>
      <xdr:colOff>474663</xdr:colOff>
      <xdr:row>42</xdr:row>
      <xdr:rowOff>169863</xdr:rowOff>
    </xdr:to>
    <xdr:cxnSp macro="">
      <xdr:nvCxnSpPr>
        <xdr:cNvPr id="119" name="Shap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CxnSpPr>
          <a:stCxn id="90" idx="3"/>
          <a:endCxn id="88" idx="2"/>
        </xdr:cNvCxnSpPr>
      </xdr:nvCxnSpPr>
      <xdr:spPr>
        <a:xfrm flipV="1">
          <a:off x="7004050" y="6975475"/>
          <a:ext cx="4233863" cy="1195388"/>
        </a:xfrm>
        <a:prstGeom prst="bentConnector2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90</xdr:row>
      <xdr:rowOff>9525</xdr:rowOff>
    </xdr:from>
    <xdr:to>
      <xdr:col>27</xdr:col>
      <xdr:colOff>587375</xdr:colOff>
      <xdr:row>90</xdr:row>
      <xdr:rowOff>31750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CxnSpPr/>
      </xdr:nvCxnSpPr>
      <xdr:spPr>
        <a:xfrm>
          <a:off x="993775" y="17868900"/>
          <a:ext cx="15928975" cy="222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412751</xdr:colOff>
      <xdr:row>116</xdr:row>
      <xdr:rowOff>142875</xdr:rowOff>
    </xdr:from>
    <xdr:to>
      <xdr:col>19</xdr:col>
      <xdr:colOff>149679</xdr:colOff>
      <xdr:row>121</xdr:row>
      <xdr:rowOff>95250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379108" y="26894518"/>
          <a:ext cx="8826500" cy="10137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/>
            <a:t>Critical Path: </a:t>
          </a:r>
          <a:r>
            <a:rPr lang="en-US" sz="2400"/>
            <a:t>A-E-H-I-J</a:t>
          </a:r>
        </a:p>
        <a:p>
          <a:r>
            <a:rPr lang="en-US" sz="2400"/>
            <a:t>The</a:t>
          </a:r>
          <a:r>
            <a:rPr lang="en-US" sz="2400" baseline="0"/>
            <a:t> expected</a:t>
          </a:r>
          <a:r>
            <a:rPr lang="en-US" sz="2400"/>
            <a:t> completion</a:t>
          </a:r>
          <a:r>
            <a:rPr lang="en-US" sz="2400" baseline="0"/>
            <a:t> time is </a:t>
          </a:r>
          <a:r>
            <a:rPr lang="en-US" sz="2400" b="1" baseline="0">
              <a:solidFill>
                <a:srgbClr val="FF0000"/>
              </a:solidFill>
            </a:rPr>
            <a:t>17 weeks</a:t>
          </a:r>
          <a:r>
            <a:rPr lang="en-US" sz="2400" baseline="0"/>
            <a:t>.</a:t>
          </a:r>
          <a:endParaRPr lang="en-US" sz="2400"/>
        </a:p>
      </xdr:txBody>
    </xdr:sp>
    <xdr:clientData/>
  </xdr:twoCellAnchor>
  <xdr:twoCellAnchor>
    <xdr:from>
      <xdr:col>5</xdr:col>
      <xdr:colOff>460375</xdr:colOff>
      <xdr:row>122</xdr:row>
      <xdr:rowOff>0</xdr:rowOff>
    </xdr:from>
    <xdr:to>
      <xdr:col>19</xdr:col>
      <xdr:colOff>174624</xdr:colOff>
      <xdr:row>133</xdr:row>
      <xdr:rowOff>158750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3397250" y="25908000"/>
          <a:ext cx="8286749" cy="234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/>
            <a:t>Variance </a:t>
          </a:r>
          <a:r>
            <a:rPr lang="en-US" sz="2400"/>
            <a:t>= ((b-a)/6)^2</a:t>
          </a:r>
        </a:p>
        <a:p>
          <a:r>
            <a:rPr lang="en-US" sz="2400"/>
            <a:t>b = pessimistic</a:t>
          </a:r>
        </a:p>
        <a:p>
          <a:r>
            <a:rPr lang="en-US" sz="2400"/>
            <a:t>a = optimistic</a:t>
          </a:r>
        </a:p>
        <a:p>
          <a:r>
            <a:rPr lang="en-US" sz="2400"/>
            <a:t>m = most</a:t>
          </a:r>
          <a:r>
            <a:rPr lang="en-US" sz="2400" baseline="0"/>
            <a:t> likely</a:t>
          </a:r>
          <a:endParaRPr lang="en-US" sz="2400"/>
        </a:p>
        <a:p>
          <a:endParaRPr lang="en-US" sz="2400"/>
        </a:p>
        <a:p>
          <a:r>
            <a:rPr lang="en-US" sz="2400" b="1"/>
            <a:t>Total Critical</a:t>
          </a:r>
          <a:r>
            <a:rPr lang="en-US" sz="2400" b="1" baseline="0"/>
            <a:t> Path Variance = 1.78 + 0.11 + 0.69 + 0.03 + 0.11 = </a:t>
          </a:r>
          <a:r>
            <a:rPr lang="en-US" sz="2400" b="1" baseline="0">
              <a:solidFill>
                <a:srgbClr val="FF0000"/>
              </a:solidFill>
            </a:rPr>
            <a:t>2.72</a:t>
          </a:r>
          <a:endParaRPr lang="en-US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508000</xdr:colOff>
      <xdr:row>99</xdr:row>
      <xdr:rowOff>254000</xdr:rowOff>
    </xdr:from>
    <xdr:to>
      <xdr:col>22</xdr:col>
      <xdr:colOff>15875</xdr:colOff>
      <xdr:row>100</xdr:row>
      <xdr:rowOff>95250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>
          <a:off x="10810875" y="19669125"/>
          <a:ext cx="2524125" cy="6985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571500</xdr:colOff>
      <xdr:row>103</xdr:row>
      <xdr:rowOff>127000</xdr:rowOff>
    </xdr:from>
    <xdr:to>
      <xdr:col>21</xdr:col>
      <xdr:colOff>571500</xdr:colOff>
      <xdr:row>104</xdr:row>
      <xdr:rowOff>142875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>
          <a:off x="10874375" y="21304250"/>
          <a:ext cx="2413000" cy="3175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555625</xdr:colOff>
      <xdr:row>106</xdr:row>
      <xdr:rowOff>174625</xdr:rowOff>
    </xdr:from>
    <xdr:to>
      <xdr:col>22</xdr:col>
      <xdr:colOff>0</xdr:colOff>
      <xdr:row>107</xdr:row>
      <xdr:rowOff>127000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>
          <a:off x="10858500" y="22256750"/>
          <a:ext cx="2460625" cy="2540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587375</xdr:colOff>
      <xdr:row>107</xdr:row>
      <xdr:rowOff>190500</xdr:rowOff>
    </xdr:from>
    <xdr:to>
      <xdr:col>22</xdr:col>
      <xdr:colOff>47625</xdr:colOff>
      <xdr:row>108</xdr:row>
      <xdr:rowOff>142875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/>
      </xdr:nvCxnSpPr>
      <xdr:spPr>
        <a:xfrm>
          <a:off x="11350625" y="23558500"/>
          <a:ext cx="2476500" cy="3016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539750</xdr:colOff>
      <xdr:row>108</xdr:row>
      <xdr:rowOff>127000</xdr:rowOff>
    </xdr:from>
    <xdr:to>
      <xdr:col>21</xdr:col>
      <xdr:colOff>587375</xdr:colOff>
      <xdr:row>109</xdr:row>
      <xdr:rowOff>158750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>
          <a:off x="10842625" y="22812375"/>
          <a:ext cx="2460625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87313</xdr:colOff>
      <xdr:row>109</xdr:row>
      <xdr:rowOff>269876</xdr:rowOff>
    </xdr:from>
    <xdr:to>
      <xdr:col>27</xdr:col>
      <xdr:colOff>47625</xdr:colOff>
      <xdr:row>111</xdr:row>
      <xdr:rowOff>269875</xdr:rowOff>
    </xdr:to>
    <xdr:sp macro="" textlink="">
      <xdr:nvSpPr>
        <xdr:cNvPr id="91" name="Right Brac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 rot="5400000">
          <a:off x="18561845" y="23927594"/>
          <a:ext cx="682624" cy="1500187"/>
        </a:xfrm>
        <a:prstGeom prst="rightBrac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4</xdr:colOff>
      <xdr:row>111</xdr:row>
      <xdr:rowOff>238127</xdr:rowOff>
    </xdr:from>
    <xdr:to>
      <xdr:col>26</xdr:col>
      <xdr:colOff>857251</xdr:colOff>
      <xdr:row>131</xdr:row>
      <xdr:rowOff>111123</xdr:rowOff>
    </xdr:to>
    <xdr:cxnSp macro="">
      <xdr:nvCxnSpPr>
        <xdr:cNvPr id="95" name="Elbow Connector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CxnSpPr/>
      </xdr:nvCxnSpPr>
      <xdr:spPr>
        <a:xfrm rot="10800000" flipV="1">
          <a:off x="13176254" y="24987252"/>
          <a:ext cx="5746747" cy="4841871"/>
        </a:xfrm>
        <a:prstGeom prst="bentConnector3">
          <a:avLst>
            <a:gd name="adj1" fmla="val 552"/>
          </a:avLst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460375</xdr:colOff>
      <xdr:row>134</xdr:row>
      <xdr:rowOff>158750</xdr:rowOff>
    </xdr:from>
    <xdr:to>
      <xdr:col>19</xdr:col>
      <xdr:colOff>190500</xdr:colOff>
      <xdr:row>139</xdr:row>
      <xdr:rowOff>79375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3426732" y="30557107"/>
          <a:ext cx="8819697" cy="981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/>
            <a:t>Standard deviation </a:t>
          </a:r>
          <a:r>
            <a:rPr lang="en-US" sz="2400"/>
            <a:t>= </a:t>
          </a:r>
          <a:r>
            <a:rPr lang="el-GR" sz="2400"/>
            <a:t>σ</a:t>
          </a:r>
          <a:r>
            <a:rPr lang="en-US" sz="2400"/>
            <a:t>=sqrt</a:t>
          </a:r>
          <a:r>
            <a:rPr lang="en-US" sz="2400" baseline="0"/>
            <a:t>(Variance)</a:t>
          </a:r>
        </a:p>
        <a:p>
          <a:r>
            <a:rPr lang="en-US" sz="2400" baseline="0"/>
            <a:t>σ=sqrt(2.72)=</a:t>
          </a:r>
          <a:r>
            <a:rPr lang="en-US" sz="2400" b="1" baseline="0">
              <a:solidFill>
                <a:srgbClr val="FF0000"/>
              </a:solidFill>
            </a:rPr>
            <a:t>1.65</a:t>
          </a:r>
          <a:endParaRPr lang="en-US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428625</xdr:colOff>
      <xdr:row>141</xdr:row>
      <xdr:rowOff>15875</xdr:rowOff>
    </xdr:from>
    <xdr:to>
      <xdr:col>19</xdr:col>
      <xdr:colOff>149678</xdr:colOff>
      <xdr:row>145</xdr:row>
      <xdr:rowOff>63500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394982" y="31856589"/>
          <a:ext cx="8810625" cy="891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/>
            <a:t>z</a:t>
          </a:r>
          <a:r>
            <a:rPr lang="en-US" sz="2400"/>
            <a:t> = (20-17)/1.65</a:t>
          </a:r>
        </a:p>
        <a:p>
          <a:r>
            <a:rPr lang="en-US" sz="2400" b="1"/>
            <a:t>z</a:t>
          </a:r>
          <a:r>
            <a:rPr lang="en-US" sz="2400"/>
            <a:t> = </a:t>
          </a:r>
          <a:r>
            <a:rPr lang="en-US" sz="2400" b="1">
              <a:solidFill>
                <a:srgbClr val="FF0000"/>
              </a:solidFill>
            </a:rPr>
            <a:t>1.82</a:t>
          </a:r>
        </a:p>
      </xdr:txBody>
    </xdr:sp>
    <xdr:clientData/>
  </xdr:twoCellAnchor>
  <xdr:twoCellAnchor>
    <xdr:from>
      <xdr:col>6</xdr:col>
      <xdr:colOff>38553</xdr:colOff>
      <xdr:row>146</xdr:row>
      <xdr:rowOff>138339</xdr:rowOff>
    </xdr:from>
    <xdr:to>
      <xdr:col>19</xdr:col>
      <xdr:colOff>149678</xdr:colOff>
      <xdr:row>151</xdr:row>
      <xdr:rowOff>154214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481160" y="33013196"/>
          <a:ext cx="8724447" cy="11180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/>
            <a:t>The probability </a:t>
          </a:r>
          <a:r>
            <a:rPr lang="en-US" sz="2400" baseline="0"/>
            <a:t>of the project meeting the 20 week deadline is  </a:t>
          </a:r>
          <a:r>
            <a:rPr lang="en-US" sz="2400" b="1" baseline="0">
              <a:solidFill>
                <a:srgbClr val="FF0000"/>
              </a:solidFill>
            </a:rPr>
            <a:t>0.96562</a:t>
          </a:r>
          <a:endParaRPr lang="en-US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317500</xdr:colOff>
      <xdr:row>149</xdr:row>
      <xdr:rowOff>95251</xdr:rowOff>
    </xdr:from>
    <xdr:to>
      <xdr:col>19</xdr:col>
      <xdr:colOff>555625</xdr:colOff>
      <xdr:row>149</xdr:row>
      <xdr:rowOff>95251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CxnSpPr/>
      </xdr:nvCxnSpPr>
      <xdr:spPr>
        <a:xfrm flipV="1">
          <a:off x="10477500" y="33543876"/>
          <a:ext cx="20478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984250</xdr:colOff>
      <xdr:row>79</xdr:row>
      <xdr:rowOff>79375</xdr:rowOff>
    </xdr:from>
    <xdr:to>
      <xdr:col>24</xdr:col>
      <xdr:colOff>984250</xdr:colOff>
      <xdr:row>80</xdr:row>
      <xdr:rowOff>142875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6732250" y="16097250"/>
          <a:ext cx="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80</xdr:row>
      <xdr:rowOff>111125</xdr:rowOff>
    </xdr:from>
    <xdr:to>
      <xdr:col>10</xdr:col>
      <xdr:colOff>190500</xdr:colOff>
      <xdr:row>84</xdr:row>
      <xdr:rowOff>95250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 flipV="1">
          <a:off x="4286250" y="16398875"/>
          <a:ext cx="1365250" cy="1031875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428625</xdr:colOff>
      <xdr:row>79</xdr:row>
      <xdr:rowOff>127000</xdr:rowOff>
    </xdr:from>
    <xdr:to>
      <xdr:col>23</xdr:col>
      <xdr:colOff>349250</xdr:colOff>
      <xdr:row>83</xdr:row>
      <xdr:rowOff>127000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12398375" y="15192375"/>
          <a:ext cx="2571750" cy="1016000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79375</xdr:colOff>
      <xdr:row>55</xdr:row>
      <xdr:rowOff>47625</xdr:rowOff>
    </xdr:from>
    <xdr:to>
      <xdr:col>26</xdr:col>
      <xdr:colOff>79375</xdr:colOff>
      <xdr:row>78</xdr:row>
      <xdr:rowOff>79375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509125" y="10525125"/>
          <a:ext cx="8636000" cy="533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825500</xdr:colOff>
      <xdr:row>66</xdr:row>
      <xdr:rowOff>95250</xdr:rowOff>
    </xdr:from>
    <xdr:to>
      <xdr:col>25</xdr:col>
      <xdr:colOff>488950</xdr:colOff>
      <xdr:row>70</xdr:row>
      <xdr:rowOff>266573</xdr:rowOff>
    </xdr:to>
    <xdr:sp macro="" textlink="">
      <xdr:nvSpPr>
        <xdr:cNvPr id="79" name="Rounded Rectangular Callout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5446375" y="12890500"/>
          <a:ext cx="1917700" cy="1044448"/>
        </a:xfrm>
        <a:prstGeom prst="wedgeRoundRectCallout">
          <a:avLst>
            <a:gd name="adj1" fmla="val -13717"/>
            <a:gd name="adj2" fmla="val 41576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Example</a:t>
          </a:r>
        </a:p>
      </xdr:txBody>
    </xdr:sp>
    <xdr:clientData/>
  </xdr:twoCellAnchor>
  <xdr:twoCellAnchor>
    <xdr:from>
      <xdr:col>2</xdr:col>
      <xdr:colOff>174625</xdr:colOff>
      <xdr:row>9</xdr:row>
      <xdr:rowOff>31750</xdr:rowOff>
    </xdr:from>
    <xdr:to>
      <xdr:col>28</xdr:col>
      <xdr:colOff>79375</xdr:colOff>
      <xdr:row>9</xdr:row>
      <xdr:rowOff>31750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CxnSpPr/>
      </xdr:nvCxnSpPr>
      <xdr:spPr>
        <a:xfrm>
          <a:off x="1381125" y="1746250"/>
          <a:ext cx="189071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301625</xdr:colOff>
      <xdr:row>11</xdr:row>
      <xdr:rowOff>47625</xdr:rowOff>
    </xdr:from>
    <xdr:to>
      <xdr:col>7</xdr:col>
      <xdr:colOff>492125</xdr:colOff>
      <xdr:row>15</xdr:row>
      <xdr:rowOff>63500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508125" y="2143125"/>
          <a:ext cx="2841625" cy="777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PERT</a:t>
          </a:r>
          <a:r>
            <a:rPr lang="en-US" sz="3200" baseline="0"/>
            <a:t> Chart</a:t>
          </a:r>
          <a:endParaRPr lang="en-US" sz="3200"/>
        </a:p>
      </xdr:txBody>
    </xdr:sp>
    <xdr:clientData/>
  </xdr:twoCellAnchor>
  <xdr:twoCellAnchor>
    <xdr:from>
      <xdr:col>4</xdr:col>
      <xdr:colOff>95249</xdr:colOff>
      <xdr:row>51</xdr:row>
      <xdr:rowOff>129268</xdr:rowOff>
    </xdr:from>
    <xdr:to>
      <xdr:col>12</xdr:col>
      <xdr:colOff>331107</xdr:colOff>
      <xdr:row>55</xdr:row>
      <xdr:rowOff>145143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2394856" y="9844768"/>
          <a:ext cx="5120822" cy="777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Backward</a:t>
          </a:r>
          <a:r>
            <a:rPr lang="en-US" sz="3200" baseline="0"/>
            <a:t> and Forward Pass</a:t>
          </a:r>
          <a:endParaRPr lang="en-US" sz="3200"/>
        </a:p>
      </xdr:txBody>
    </xdr:sp>
    <xdr:clientData/>
  </xdr:twoCellAnchor>
  <xdr:twoCellAnchor>
    <xdr:from>
      <xdr:col>4</xdr:col>
      <xdr:colOff>249917</xdr:colOff>
      <xdr:row>91</xdr:row>
      <xdr:rowOff>36739</xdr:rowOff>
    </xdr:from>
    <xdr:to>
      <xdr:col>12</xdr:col>
      <xdr:colOff>485775</xdr:colOff>
      <xdr:row>95</xdr:row>
      <xdr:rowOff>52614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2549524" y="19073132"/>
          <a:ext cx="5120822" cy="777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Critical</a:t>
          </a:r>
          <a:r>
            <a:rPr lang="en-US" sz="3200" baseline="0"/>
            <a:t> Path and Variance</a:t>
          </a:r>
          <a:endParaRPr lang="en-US" sz="3200"/>
        </a:p>
      </xdr:txBody>
    </xdr:sp>
    <xdr:clientData/>
  </xdr:twoCellAnchor>
  <xdr:twoCellAnchor>
    <xdr:from>
      <xdr:col>1</xdr:col>
      <xdr:colOff>495300</xdr:colOff>
      <xdr:row>111</xdr:row>
      <xdr:rowOff>320675</xdr:rowOff>
    </xdr:from>
    <xdr:to>
      <xdr:col>28</xdr:col>
      <xdr:colOff>88900</xdr:colOff>
      <xdr:row>112</xdr:row>
      <xdr:rowOff>9525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/>
      </xdr:nvCxnSpPr>
      <xdr:spPr>
        <a:xfrm>
          <a:off x="1098550" y="25069800"/>
          <a:ext cx="19199225" cy="222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440872</xdr:colOff>
      <xdr:row>112</xdr:row>
      <xdr:rowOff>80282</xdr:rowOff>
    </xdr:from>
    <xdr:to>
      <xdr:col>13</xdr:col>
      <xdr:colOff>517979</xdr:colOff>
      <xdr:row>115</xdr:row>
      <xdr:rowOff>143782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407229" y="25920246"/>
          <a:ext cx="5111750" cy="78467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Solution</a:t>
          </a:r>
        </a:p>
      </xdr:txBody>
    </xdr:sp>
    <xdr:clientData/>
  </xdr:twoCellAnchor>
  <xdr:twoCellAnchor>
    <xdr:from>
      <xdr:col>23</xdr:col>
      <xdr:colOff>365125</xdr:colOff>
      <xdr:row>1</xdr:row>
      <xdr:rowOff>111125</xdr:rowOff>
    </xdr:from>
    <xdr:to>
      <xdr:col>25</xdr:col>
      <xdr:colOff>1063625</xdr:colOff>
      <xdr:row>6</xdr:row>
      <xdr:rowOff>63500</xdr:rowOff>
    </xdr:to>
    <xdr:sp macro="" textlink="">
      <xdr:nvSpPr>
        <xdr:cNvPr id="5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986000" y="301625"/>
          <a:ext cx="2952750" cy="904875"/>
        </a:xfrm>
        <a:prstGeom prst="roundRect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Glossary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1129390</xdr:colOff>
      <xdr:row>1</xdr:row>
      <xdr:rowOff>163287</xdr:rowOff>
    </xdr:from>
    <xdr:to>
      <xdr:col>7</xdr:col>
      <xdr:colOff>1347105</xdr:colOff>
      <xdr:row>6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66354" y="353787"/>
          <a:ext cx="7116537" cy="88446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rgbClr val="FFC000"/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 baseline="0">
              <a:solidFill>
                <a:schemeClr val="tx1"/>
              </a:solidFill>
            </a:rPr>
            <a:t>Process Management Problem</a:t>
          </a:r>
          <a:endParaRPr lang="en-US" sz="28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122465</xdr:colOff>
      <xdr:row>8</xdr:row>
      <xdr:rowOff>122465</xdr:rowOff>
    </xdr:from>
    <xdr:to>
      <xdr:col>8</xdr:col>
      <xdr:colOff>1020536</xdr:colOff>
      <xdr:row>16</xdr:row>
      <xdr:rowOff>333375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25715" y="1646465"/>
          <a:ext cx="9819821" cy="2020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H.S. Daugherty Company has manufactured industrial vacuum cleaning systems for many years. Recently, a member of the company's new-product research team submitted a report suggesting that the company consider manufacturing a cordless vacuum cleaner.  The new, referred  to as Porta-Vac, could contribute to Daugherty's expansion into the household market. Management hopes that it can be manufactured at a reasonable cost and that its portability and no-cord convenience will make it extremely attractive. The activity list for the Porta-Vac project is shown below:</a:t>
          </a:r>
        </a:p>
      </xdr:txBody>
    </xdr:sp>
    <xdr:clientData/>
  </xdr:twoCellAnchor>
  <xdr:twoCellAnchor>
    <xdr:from>
      <xdr:col>9</xdr:col>
      <xdr:colOff>571500</xdr:colOff>
      <xdr:row>1</xdr:row>
      <xdr:rowOff>95248</xdr:rowOff>
    </xdr:from>
    <xdr:to>
      <xdr:col>9</xdr:col>
      <xdr:colOff>571502</xdr:colOff>
      <xdr:row>61</xdr:row>
      <xdr:rowOff>111125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1842750" y="285748"/>
          <a:ext cx="2" cy="1978025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124731</xdr:colOff>
      <xdr:row>2</xdr:row>
      <xdr:rowOff>99786</xdr:rowOff>
    </xdr:from>
    <xdr:to>
      <xdr:col>13</xdr:col>
      <xdr:colOff>396876</xdr:colOff>
      <xdr:row>6</xdr:row>
      <xdr:rowOff>58964</xdr:rowOff>
    </xdr:to>
    <xdr:sp macro="" textlink="">
      <xdr:nvSpPr>
        <xdr:cNvPr id="6" name="Rounded 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656910" y="480786"/>
          <a:ext cx="1496787" cy="721178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</a:rPr>
            <a:t>Check</a:t>
          </a:r>
        </a:p>
      </xdr:txBody>
    </xdr:sp>
    <xdr:clientData/>
  </xdr:twoCellAnchor>
  <xdr:twoCellAnchor>
    <xdr:from>
      <xdr:col>3</xdr:col>
      <xdr:colOff>127000</xdr:colOff>
      <xdr:row>51</xdr:row>
      <xdr:rowOff>47626</xdr:rowOff>
    </xdr:from>
    <xdr:to>
      <xdr:col>8</xdr:col>
      <xdr:colOff>0</xdr:colOff>
      <xdr:row>60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936750" y="18097501"/>
          <a:ext cx="8112125" cy="1666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/>
            <a:t>a) Calculate the Critical Path</a:t>
          </a:r>
          <a:r>
            <a:rPr lang="en-US" sz="1800" baseline="0"/>
            <a:t> and an expected total project completion time.</a:t>
          </a:r>
        </a:p>
        <a:p>
          <a:endParaRPr lang="en-US" sz="1800" baseline="0"/>
        </a:p>
        <a:p>
          <a:r>
            <a:rPr lang="en-US" sz="1800" baseline="0"/>
            <a:t>b) What is the probability that the project will meet the 20 week completion deadline?</a:t>
          </a:r>
        </a:p>
        <a:p>
          <a:endParaRPr lang="en-US" sz="1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258536</xdr:colOff>
      <xdr:row>2</xdr:row>
      <xdr:rowOff>176892</xdr:rowOff>
    </xdr:from>
    <xdr:to>
      <xdr:col>18</xdr:col>
      <xdr:colOff>40821</xdr:colOff>
      <xdr:row>7</xdr:row>
      <xdr:rowOff>40821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57107" y="557892"/>
          <a:ext cx="5905500" cy="81642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rgbClr val="FFC000"/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Process Management Glossary</a:t>
          </a:r>
        </a:p>
      </xdr:txBody>
    </xdr:sp>
    <xdr:clientData/>
  </xdr:twoCellAnchor>
  <xdr:twoCellAnchor>
    <xdr:from>
      <xdr:col>19</xdr:col>
      <xdr:colOff>176892</xdr:colOff>
      <xdr:row>2</xdr:row>
      <xdr:rowOff>108858</xdr:rowOff>
    </xdr:from>
    <xdr:to>
      <xdr:col>21</xdr:col>
      <xdr:colOff>163286</xdr:colOff>
      <xdr:row>7</xdr:row>
      <xdr:rowOff>68036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810999" y="489858"/>
          <a:ext cx="1211037" cy="911678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2</xdr:col>
      <xdr:colOff>421820</xdr:colOff>
      <xdr:row>10</xdr:row>
      <xdr:rowOff>68036</xdr:rowOff>
    </xdr:from>
    <xdr:to>
      <xdr:col>13</xdr:col>
      <xdr:colOff>95249</xdr:colOff>
      <xdr:row>15</xdr:row>
      <xdr:rowOff>40822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646463" y="1973036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1. </a:t>
          </a:r>
          <a:r>
            <a:rPr lang="en-US" sz="1600" b="1"/>
            <a:t>PERT</a:t>
          </a:r>
          <a:r>
            <a:rPr lang="en-US" sz="1600"/>
            <a:t>-Program Evaluation and Review Technique. A network technique that allows three time estimates for each activity in a project.</a:t>
          </a:r>
        </a:p>
      </xdr:txBody>
    </xdr:sp>
    <xdr:clientData/>
  </xdr:twoCellAnchor>
  <xdr:twoCellAnchor>
    <xdr:from>
      <xdr:col>2</xdr:col>
      <xdr:colOff>421821</xdr:colOff>
      <xdr:row>16</xdr:row>
      <xdr:rowOff>68036</xdr:rowOff>
    </xdr:from>
    <xdr:to>
      <xdr:col>13</xdr:col>
      <xdr:colOff>95250</xdr:colOff>
      <xdr:row>21</xdr:row>
      <xdr:rowOff>40822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646464" y="3116036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2. </a:t>
          </a:r>
          <a:r>
            <a:rPr lang="en-US" sz="1600" b="1"/>
            <a:t>Activity</a:t>
          </a:r>
          <a:r>
            <a:rPr lang="en-US" sz="1600"/>
            <a:t>-A time</a:t>
          </a:r>
          <a:r>
            <a:rPr lang="en-US" sz="1600" baseline="0"/>
            <a:t> consuming job or task that is a key subpart of the total project.</a:t>
          </a:r>
          <a:endParaRPr lang="en-US" sz="1600"/>
        </a:p>
      </xdr:txBody>
    </xdr:sp>
    <xdr:clientData/>
  </xdr:twoCellAnchor>
  <xdr:twoCellAnchor>
    <xdr:from>
      <xdr:col>2</xdr:col>
      <xdr:colOff>424542</xdr:colOff>
      <xdr:row>22</xdr:row>
      <xdr:rowOff>84365</xdr:rowOff>
    </xdr:from>
    <xdr:to>
      <xdr:col>13</xdr:col>
      <xdr:colOff>97971</xdr:colOff>
      <xdr:row>27</xdr:row>
      <xdr:rowOff>57151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649185" y="4275365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3. </a:t>
          </a:r>
          <a:r>
            <a:rPr lang="en-US" sz="1600" b="1"/>
            <a:t>Event</a:t>
          </a:r>
          <a:r>
            <a:rPr lang="en-US" sz="1600"/>
            <a:t>-A point in time that mark the beginning or ending of an activity.</a:t>
          </a:r>
        </a:p>
      </xdr:txBody>
    </xdr:sp>
    <xdr:clientData/>
  </xdr:twoCellAnchor>
  <xdr:twoCellAnchor>
    <xdr:from>
      <xdr:col>2</xdr:col>
      <xdr:colOff>421821</xdr:colOff>
      <xdr:row>28</xdr:row>
      <xdr:rowOff>108857</xdr:rowOff>
    </xdr:from>
    <xdr:to>
      <xdr:col>13</xdr:col>
      <xdr:colOff>95250</xdr:colOff>
      <xdr:row>33</xdr:row>
      <xdr:rowOff>81643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646464" y="5442857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/>
            <a:t>4. </a:t>
          </a:r>
          <a:r>
            <a:rPr lang="en-US" sz="1600" b="1"/>
            <a:t>Immediate Predecessor </a:t>
          </a:r>
          <a:r>
            <a:rPr lang="en-US" sz="1600"/>
            <a:t>-An activity that must be completed before activity</a:t>
          </a:r>
          <a:r>
            <a:rPr lang="en-US" sz="1600" baseline="0"/>
            <a:t> can be started.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410935</xdr:colOff>
      <xdr:row>34</xdr:row>
      <xdr:rowOff>138793</xdr:rowOff>
    </xdr:from>
    <xdr:to>
      <xdr:col>13</xdr:col>
      <xdr:colOff>84364</xdr:colOff>
      <xdr:row>39</xdr:row>
      <xdr:rowOff>111579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635578" y="6615793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/>
            <a:t>5. </a:t>
          </a:r>
          <a:r>
            <a:rPr lang="en-US" sz="1600" b="1"/>
            <a:t>Network</a:t>
          </a:r>
          <a:r>
            <a:rPr lang="en-US" sz="1600"/>
            <a:t>-A graphical display of a project that</a:t>
          </a:r>
          <a:r>
            <a:rPr lang="en-US" sz="1600" baseline="0"/>
            <a:t> contains both activities and events.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2</xdr:col>
      <xdr:colOff>381000</xdr:colOff>
      <xdr:row>40</xdr:row>
      <xdr:rowOff>136071</xdr:rowOff>
    </xdr:from>
    <xdr:to>
      <xdr:col>13</xdr:col>
      <xdr:colOff>54429</xdr:colOff>
      <xdr:row>45</xdr:row>
      <xdr:rowOff>108857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605643" y="7756071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/>
            <a:t>6.  </a:t>
          </a:r>
          <a:r>
            <a:rPr lang="en-US" sz="1600" b="1"/>
            <a:t>Activity Time Estimates </a:t>
          </a:r>
          <a:r>
            <a:rPr lang="en-US" sz="1600"/>
            <a:t>-Three time estimates that are used in determining the expected completion time and variance for an activity in a PERT network.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342901</xdr:colOff>
      <xdr:row>46</xdr:row>
      <xdr:rowOff>152399</xdr:rowOff>
    </xdr:from>
    <xdr:to>
      <xdr:col>13</xdr:col>
      <xdr:colOff>16330</xdr:colOff>
      <xdr:row>51</xdr:row>
      <xdr:rowOff>43542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567544" y="8915399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/>
            <a:t>7. </a:t>
          </a:r>
          <a:r>
            <a:rPr lang="en-US" sz="1600" b="1"/>
            <a:t>Optimistic</a:t>
          </a:r>
          <a:r>
            <a:rPr lang="en-US" sz="1600" b="1" baseline="0"/>
            <a:t> Time(a) </a:t>
          </a:r>
          <a:r>
            <a:rPr lang="en-US" sz="1600" baseline="0"/>
            <a:t>-The shortest amount time that could be required to complete the activity.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2</xdr:col>
      <xdr:colOff>359231</xdr:colOff>
      <xdr:row>52</xdr:row>
      <xdr:rowOff>100691</xdr:rowOff>
    </xdr:from>
    <xdr:to>
      <xdr:col>13</xdr:col>
      <xdr:colOff>32660</xdr:colOff>
      <xdr:row>57</xdr:row>
      <xdr:rowOff>73477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583874" y="10088334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/>
            <a:t>8. </a:t>
          </a:r>
          <a:r>
            <a:rPr lang="en-US" sz="1600" b="1"/>
            <a:t>Pessimistic time (b</a:t>
          </a:r>
          <a:r>
            <a:rPr lang="en-US" sz="1600"/>
            <a:t>) -The greatest amount</a:t>
          </a:r>
          <a:r>
            <a:rPr lang="en-US" sz="1600" baseline="0"/>
            <a:t> of time that could be required to complete the activity.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2</xdr:col>
      <xdr:colOff>361953</xdr:colOff>
      <xdr:row>58</xdr:row>
      <xdr:rowOff>48984</xdr:rowOff>
    </xdr:from>
    <xdr:to>
      <xdr:col>13</xdr:col>
      <xdr:colOff>35382</xdr:colOff>
      <xdr:row>63</xdr:row>
      <xdr:rowOff>21770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586596" y="11179627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/>
            <a:t>9. </a:t>
          </a:r>
          <a:r>
            <a:rPr lang="en-US" sz="1600" b="1"/>
            <a:t>Most Likely</a:t>
          </a:r>
          <a:r>
            <a:rPr lang="en-US" sz="1600" b="1" baseline="0"/>
            <a:t> Time (m) </a:t>
          </a:r>
          <a:r>
            <a:rPr lang="en-US" sz="1600" baseline="0"/>
            <a:t>-The amount of time that would be expected it would take to complete the activity.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2</xdr:col>
      <xdr:colOff>381000</xdr:colOff>
      <xdr:row>64</xdr:row>
      <xdr:rowOff>81642</xdr:rowOff>
    </xdr:from>
    <xdr:to>
      <xdr:col>13</xdr:col>
      <xdr:colOff>54429</xdr:colOff>
      <xdr:row>69</xdr:row>
      <xdr:rowOff>54428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605643" y="12355285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/>
            <a:t>10. </a:t>
          </a:r>
          <a:r>
            <a:rPr lang="en-US" sz="1600" b="1"/>
            <a:t>Expected Activity Time </a:t>
          </a:r>
          <a:r>
            <a:rPr lang="en-US" sz="1600"/>
            <a:t>-The average time it should</a:t>
          </a:r>
          <a:r>
            <a:rPr lang="en-US" sz="1600" baseline="0"/>
            <a:t> take to complete an activity, t=(a+4m+b)/6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14</xdr:col>
      <xdr:colOff>57149</xdr:colOff>
      <xdr:row>10</xdr:row>
      <xdr:rowOff>57150</xdr:rowOff>
    </xdr:from>
    <xdr:to>
      <xdr:col>24</xdr:col>
      <xdr:colOff>342900</xdr:colOff>
      <xdr:row>15</xdr:row>
      <xdr:rowOff>29936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629649" y="1962150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11. </a:t>
          </a:r>
          <a:r>
            <a:rPr lang="en-US" sz="1600" b="1"/>
            <a:t>Earliest</a:t>
          </a:r>
          <a:r>
            <a:rPr lang="en-US" sz="1600" b="1" baseline="0"/>
            <a:t> Start Time (ES) </a:t>
          </a:r>
          <a:r>
            <a:rPr lang="en-US" sz="1600" baseline="0"/>
            <a:t>-The</a:t>
          </a:r>
          <a:r>
            <a:rPr lang="en-US" sz="1600"/>
            <a:t> earliest time</a:t>
          </a:r>
          <a:r>
            <a:rPr lang="en-US" sz="1600" baseline="0"/>
            <a:t> an activity can start without violation of precedence requirements.</a:t>
          </a:r>
          <a:endParaRPr lang="en-US" sz="1600"/>
        </a:p>
      </xdr:txBody>
    </xdr:sp>
    <xdr:clientData/>
  </xdr:twoCellAnchor>
  <xdr:twoCellAnchor>
    <xdr:from>
      <xdr:col>14</xdr:col>
      <xdr:colOff>59870</xdr:colOff>
      <xdr:row>16</xdr:row>
      <xdr:rowOff>87085</xdr:rowOff>
    </xdr:from>
    <xdr:to>
      <xdr:col>24</xdr:col>
      <xdr:colOff>345621</xdr:colOff>
      <xdr:row>21</xdr:row>
      <xdr:rowOff>59871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632370" y="3135085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12. </a:t>
          </a:r>
          <a:r>
            <a:rPr lang="en-US" sz="1600" b="1"/>
            <a:t>Earliest Finish Time (EF) </a:t>
          </a:r>
          <a:r>
            <a:rPr lang="en-US" sz="1600"/>
            <a:t>-The earliest time that an activity can be finished without violation of precedence requirements.</a:t>
          </a:r>
        </a:p>
      </xdr:txBody>
    </xdr:sp>
    <xdr:clientData/>
  </xdr:twoCellAnchor>
  <xdr:twoCellAnchor>
    <xdr:from>
      <xdr:col>14</xdr:col>
      <xdr:colOff>62591</xdr:colOff>
      <xdr:row>22</xdr:row>
      <xdr:rowOff>117020</xdr:rowOff>
    </xdr:from>
    <xdr:to>
      <xdr:col>24</xdr:col>
      <xdr:colOff>348342</xdr:colOff>
      <xdr:row>27</xdr:row>
      <xdr:rowOff>89806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635091" y="4308020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13. </a:t>
          </a:r>
          <a:r>
            <a:rPr lang="en-US" sz="1600" b="1"/>
            <a:t>Latest Start time (LS) </a:t>
          </a:r>
          <a:r>
            <a:rPr lang="en-US" sz="1600"/>
            <a:t>-The latest time that an activity can be started without delaying the entire project.</a:t>
          </a:r>
        </a:p>
      </xdr:txBody>
    </xdr:sp>
    <xdr:clientData/>
  </xdr:twoCellAnchor>
  <xdr:twoCellAnchor>
    <xdr:from>
      <xdr:col>14</xdr:col>
      <xdr:colOff>65312</xdr:colOff>
      <xdr:row>28</xdr:row>
      <xdr:rowOff>146955</xdr:rowOff>
    </xdr:from>
    <xdr:to>
      <xdr:col>24</xdr:col>
      <xdr:colOff>351063</xdr:colOff>
      <xdr:row>33</xdr:row>
      <xdr:rowOff>119741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8637812" y="5480955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14. </a:t>
          </a:r>
          <a:r>
            <a:rPr lang="en-US" sz="1600" b="1"/>
            <a:t>Latest Finish Time (LF) </a:t>
          </a:r>
          <a:r>
            <a:rPr lang="en-US" sz="1600"/>
            <a:t>-The latest time that an activity can be finished without delaying the entire project.</a:t>
          </a:r>
        </a:p>
      </xdr:txBody>
    </xdr:sp>
    <xdr:clientData/>
  </xdr:twoCellAnchor>
  <xdr:twoCellAnchor>
    <xdr:from>
      <xdr:col>14</xdr:col>
      <xdr:colOff>68033</xdr:colOff>
      <xdr:row>34</xdr:row>
      <xdr:rowOff>176890</xdr:rowOff>
    </xdr:from>
    <xdr:to>
      <xdr:col>24</xdr:col>
      <xdr:colOff>353784</xdr:colOff>
      <xdr:row>39</xdr:row>
      <xdr:rowOff>149676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8640533" y="6653890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15. </a:t>
          </a:r>
          <a:r>
            <a:rPr lang="en-US" sz="1600" b="1"/>
            <a:t>Forward Pass </a:t>
          </a:r>
          <a:r>
            <a:rPr lang="en-US" sz="1600"/>
            <a:t>-A procedure that moves from the beginning of a network to the end of the network. It is used to determine the latest finish and start times.</a:t>
          </a:r>
        </a:p>
      </xdr:txBody>
    </xdr:sp>
    <xdr:clientData/>
  </xdr:twoCellAnchor>
  <xdr:twoCellAnchor>
    <xdr:from>
      <xdr:col>14</xdr:col>
      <xdr:colOff>57147</xdr:colOff>
      <xdr:row>40</xdr:row>
      <xdr:rowOff>138790</xdr:rowOff>
    </xdr:from>
    <xdr:to>
      <xdr:col>24</xdr:col>
      <xdr:colOff>342898</xdr:colOff>
      <xdr:row>45</xdr:row>
      <xdr:rowOff>111576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8629647" y="7758790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16</a:t>
          </a:r>
          <a:r>
            <a:rPr lang="en-US" sz="1600" b="1"/>
            <a:t>. Slack Time </a:t>
          </a:r>
          <a:r>
            <a:rPr lang="en-US" sz="1600"/>
            <a:t>-</a:t>
          </a:r>
          <a:r>
            <a:rPr lang="en-US" sz="1600" baseline="0"/>
            <a:t> A amount of time that an activity can be delayed without delaying the entire project. Slack is equal to the latest start time-the earliest start time, or the latest finish time minus the earliest finish time.</a:t>
          </a:r>
          <a:endParaRPr lang="en-US" sz="1600"/>
        </a:p>
      </xdr:txBody>
    </xdr:sp>
    <xdr:clientData/>
  </xdr:twoCellAnchor>
  <xdr:twoCellAnchor>
    <xdr:from>
      <xdr:col>14</xdr:col>
      <xdr:colOff>59868</xdr:colOff>
      <xdr:row>46</xdr:row>
      <xdr:rowOff>182332</xdr:rowOff>
    </xdr:from>
    <xdr:to>
      <xdr:col>24</xdr:col>
      <xdr:colOff>345619</xdr:colOff>
      <xdr:row>51</xdr:row>
      <xdr:rowOff>73475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8632368" y="8945332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17. </a:t>
          </a:r>
          <a:r>
            <a:rPr lang="en-US" sz="1600" b="1"/>
            <a:t>Critical Path </a:t>
          </a:r>
          <a:r>
            <a:rPr lang="en-US" sz="1600"/>
            <a:t>-The series of activities that have</a:t>
          </a:r>
          <a:r>
            <a:rPr lang="en-US" sz="1600" baseline="0"/>
            <a:t> a zero slack. it is the longest time path through the network. A delay for any activity that is on the critical path will delay the completion of the entire project.</a:t>
          </a:r>
          <a:endParaRPr lang="en-US" sz="1600"/>
        </a:p>
      </xdr:txBody>
    </xdr:sp>
    <xdr:clientData/>
  </xdr:twoCellAnchor>
  <xdr:twoCellAnchor>
    <xdr:from>
      <xdr:col>14</xdr:col>
      <xdr:colOff>62589</xdr:colOff>
      <xdr:row>52</xdr:row>
      <xdr:rowOff>103410</xdr:rowOff>
    </xdr:from>
    <xdr:to>
      <xdr:col>24</xdr:col>
      <xdr:colOff>348340</xdr:colOff>
      <xdr:row>57</xdr:row>
      <xdr:rowOff>76196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8635089" y="10091053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18. </a:t>
          </a:r>
          <a:r>
            <a:rPr lang="en-US" sz="1600" b="1"/>
            <a:t>Dummy Activity </a:t>
          </a:r>
          <a:r>
            <a:rPr lang="en-US" sz="1600"/>
            <a:t>-</a:t>
          </a:r>
          <a:r>
            <a:rPr lang="en-US" sz="1600" baseline="0"/>
            <a:t> a fictitious activity that consumes no time and is inserted into a network to make the network display the proper predecessor relationship between activities.</a:t>
          </a:r>
          <a:endParaRPr lang="en-US" sz="1600"/>
        </a:p>
      </xdr:txBody>
    </xdr:sp>
    <xdr:clientData/>
  </xdr:twoCellAnchor>
  <xdr:twoCellAnchor>
    <xdr:from>
      <xdr:col>14</xdr:col>
      <xdr:colOff>38096</xdr:colOff>
      <xdr:row>58</xdr:row>
      <xdr:rowOff>51703</xdr:rowOff>
    </xdr:from>
    <xdr:to>
      <xdr:col>24</xdr:col>
      <xdr:colOff>323847</xdr:colOff>
      <xdr:row>63</xdr:row>
      <xdr:rowOff>24489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8610596" y="11182346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19. </a:t>
          </a:r>
          <a:r>
            <a:rPr lang="en-US" sz="1600" b="1"/>
            <a:t>CPM</a:t>
          </a:r>
          <a:r>
            <a:rPr lang="en-US" sz="1600"/>
            <a:t> - A deterministic network technique</a:t>
          </a:r>
          <a:r>
            <a:rPr lang="en-US" sz="1600" baseline="0"/>
            <a:t> that is similar to PERT but allows for project crashing.</a:t>
          </a:r>
          <a:endParaRPr lang="en-US" sz="1600"/>
        </a:p>
      </xdr:txBody>
    </xdr:sp>
    <xdr:clientData/>
  </xdr:twoCellAnchor>
  <xdr:twoCellAnchor>
    <xdr:from>
      <xdr:col>14</xdr:col>
      <xdr:colOff>40818</xdr:colOff>
      <xdr:row>64</xdr:row>
      <xdr:rowOff>81639</xdr:rowOff>
    </xdr:from>
    <xdr:to>
      <xdr:col>24</xdr:col>
      <xdr:colOff>326569</xdr:colOff>
      <xdr:row>69</xdr:row>
      <xdr:rowOff>54425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8613318" y="12355282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20. </a:t>
          </a:r>
          <a:r>
            <a:rPr lang="en-US" sz="1600" b="1"/>
            <a:t>Crashing</a:t>
          </a:r>
          <a:r>
            <a:rPr lang="en-US" sz="1600"/>
            <a:t> -The process of reducing the total</a:t>
          </a:r>
          <a:r>
            <a:rPr lang="en-US" sz="1600" baseline="0"/>
            <a:t> time that it takes to complete a project by expanding additional funds.</a:t>
          </a:r>
          <a:endParaRPr lang="en-US" sz="1600"/>
        </a:p>
      </xdr:txBody>
    </xdr:sp>
    <xdr:clientData/>
  </xdr:twoCellAnchor>
  <xdr:twoCellAnchor>
    <xdr:from>
      <xdr:col>14</xdr:col>
      <xdr:colOff>16325</xdr:colOff>
      <xdr:row>70</xdr:row>
      <xdr:rowOff>179609</xdr:rowOff>
    </xdr:from>
    <xdr:to>
      <xdr:col>24</xdr:col>
      <xdr:colOff>302076</xdr:colOff>
      <xdr:row>75</xdr:row>
      <xdr:rowOff>152395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588825" y="13596252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22. </a:t>
          </a:r>
          <a:r>
            <a:rPr lang="en-US" sz="1600" b="1"/>
            <a:t>Variance</a:t>
          </a:r>
          <a:r>
            <a:rPr lang="en-US" sz="1600"/>
            <a:t> -</a:t>
          </a:r>
          <a:r>
            <a:rPr lang="en-US" sz="1600" baseline="0"/>
            <a:t> Calculated as ((b-a)/6)^2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opLeftCell="N1" zoomScale="70" zoomScaleNormal="70" workbookViewId="0">
      <selection activeCell="AE17" sqref="AE17"/>
    </sheetView>
  </sheetViews>
  <sheetFormatPr defaultRowHeight="15" x14ac:dyDescent="0.25"/>
  <cols>
    <col min="1" max="7" width="9.140625" style="1"/>
    <col min="8" max="8" width="25.28515625" style="1" customWidth="1"/>
    <col min="9" max="9" width="27.140625" style="1" customWidth="1"/>
    <col min="10" max="10" width="20.28515625" style="1" customWidth="1"/>
    <col min="11" max="11" width="19.5703125" style="1" customWidth="1"/>
    <col min="12" max="12" width="20.140625" style="1" customWidth="1"/>
    <col min="13" max="13" width="18.28515625" style="1" customWidth="1"/>
    <col min="14" max="14" width="25.140625" style="1" customWidth="1"/>
    <col min="15" max="16384" width="9.140625" style="1"/>
  </cols>
  <sheetData>
    <row r="1" spans="1:14" x14ac:dyDescent="0.25">
      <c r="A1" s="1">
        <v>0</v>
      </c>
    </row>
    <row r="9" spans="1:14" x14ac:dyDescent="0.25">
      <c r="M9" s="3">
        <v>79</v>
      </c>
    </row>
    <row r="10" spans="1:14" x14ac:dyDescent="0.25">
      <c r="I10" s="71" t="s">
        <v>0</v>
      </c>
      <c r="J10" s="71"/>
      <c r="L10" s="71" t="s">
        <v>1</v>
      </c>
      <c r="M10" s="71"/>
    </row>
    <row r="11" spans="1:14" ht="15" customHeight="1" x14ac:dyDescent="0.25">
      <c r="I11" s="71"/>
      <c r="J11" s="71"/>
      <c r="L11" s="71"/>
      <c r="M11" s="71"/>
    </row>
    <row r="13" spans="1:14" x14ac:dyDescent="0.25">
      <c r="I13" s="2"/>
      <c r="J13" s="2"/>
      <c r="K13" s="2"/>
    </row>
    <row r="14" spans="1:14" x14ac:dyDescent="0.25">
      <c r="I14" s="2"/>
      <c r="J14" s="2"/>
      <c r="K14" s="2"/>
    </row>
    <row r="15" spans="1:14" ht="26.25" customHeight="1" x14ac:dyDescent="0.25">
      <c r="I15" s="9"/>
      <c r="J15" s="72" t="s">
        <v>2</v>
      </c>
      <c r="K15" s="72"/>
    </row>
    <row r="16" spans="1:14" ht="26.25" x14ac:dyDescent="0.25">
      <c r="I16" s="9"/>
      <c r="J16" s="72"/>
      <c r="K16" s="72"/>
      <c r="N16" s="13" t="s">
        <v>6</v>
      </c>
    </row>
    <row r="17" spans="8:14" ht="42" customHeight="1" x14ac:dyDescent="0.25">
      <c r="I17" s="9"/>
      <c r="J17" s="9"/>
      <c r="K17" s="10"/>
    </row>
    <row r="18" spans="8:14" ht="44.25" customHeight="1" x14ac:dyDescent="0.25">
      <c r="H18" s="15" t="s">
        <v>3</v>
      </c>
      <c r="I18" s="9"/>
      <c r="J18" s="9"/>
      <c r="K18" s="10"/>
      <c r="L18" s="2"/>
      <c r="M18" s="2"/>
    </row>
    <row r="19" spans="8:14" ht="48.75" customHeight="1" x14ac:dyDescent="0.25">
      <c r="H19" s="2"/>
      <c r="I19" s="11"/>
      <c r="J19" s="11"/>
      <c r="K19" s="10"/>
      <c r="L19" s="19"/>
      <c r="M19" s="2"/>
    </row>
    <row r="20" spans="8:14" ht="24.75" customHeight="1" x14ac:dyDescent="0.25">
      <c r="H20" s="4"/>
      <c r="I20" s="4"/>
      <c r="J20" s="4"/>
      <c r="K20" s="4"/>
      <c r="L20" s="4"/>
      <c r="M20" s="2"/>
      <c r="N20" s="13" t="s">
        <v>7</v>
      </c>
    </row>
    <row r="21" spans="8:14" ht="55.5" customHeight="1" x14ac:dyDescent="0.25">
      <c r="H21" s="18"/>
      <c r="I21" s="18"/>
      <c r="J21" s="18"/>
      <c r="K21" s="18"/>
      <c r="L21" s="18"/>
      <c r="M21" s="2"/>
    </row>
    <row r="22" spans="8:14" ht="32.25" customHeight="1" x14ac:dyDescent="0.25">
      <c r="H22" s="16" t="s">
        <v>4</v>
      </c>
      <c r="I22" s="5"/>
      <c r="J22" s="6"/>
      <c r="K22" s="6"/>
      <c r="L22" s="7"/>
      <c r="M22" s="2"/>
    </row>
    <row r="23" spans="8:14" ht="34.5" customHeight="1" x14ac:dyDescent="0.25">
      <c r="H23" s="4"/>
      <c r="I23" s="8"/>
      <c r="J23" s="6"/>
      <c r="K23" s="6"/>
      <c r="L23" s="7"/>
      <c r="M23" s="2"/>
    </row>
    <row r="24" spans="8:14" ht="26.25" x14ac:dyDescent="0.35">
      <c r="H24" s="2"/>
      <c r="I24" s="9"/>
      <c r="J24" s="9"/>
      <c r="K24" s="9"/>
      <c r="L24" s="2"/>
      <c r="M24" s="2"/>
      <c r="N24" s="14" t="s">
        <v>8</v>
      </c>
    </row>
    <row r="25" spans="8:14" ht="26.25" x14ac:dyDescent="0.25">
      <c r="H25" s="2"/>
      <c r="I25" s="9"/>
      <c r="J25" s="9"/>
      <c r="K25" s="10"/>
      <c r="L25" s="2"/>
      <c r="M25" s="2"/>
    </row>
    <row r="26" spans="8:14" ht="26.25" x14ac:dyDescent="0.25">
      <c r="I26" s="9"/>
      <c r="J26" s="9"/>
      <c r="K26" s="10"/>
    </row>
    <row r="27" spans="8:14" ht="26.25" x14ac:dyDescent="0.25">
      <c r="I27" s="9"/>
      <c r="J27" s="9"/>
      <c r="K27" s="10"/>
    </row>
    <row r="28" spans="8:14" ht="26.25" x14ac:dyDescent="0.35">
      <c r="H28" s="17" t="s">
        <v>5</v>
      </c>
      <c r="I28" s="9"/>
      <c r="J28" s="9"/>
      <c r="K28" s="10"/>
    </row>
    <row r="29" spans="8:14" ht="26.25" x14ac:dyDescent="0.25">
      <c r="I29" s="11"/>
      <c r="J29" s="12"/>
      <c r="K29" s="10"/>
    </row>
    <row r="30" spans="8:14" ht="23.25" x14ac:dyDescent="0.35">
      <c r="I30" s="2"/>
      <c r="J30" s="2"/>
      <c r="K30" s="2"/>
      <c r="N30" s="14" t="s">
        <v>9</v>
      </c>
    </row>
    <row r="31" spans="8:14" x14ac:dyDescent="0.25">
      <c r="I31" s="2"/>
      <c r="J31" s="2"/>
      <c r="K31" s="2"/>
    </row>
    <row r="32" spans="8:14" x14ac:dyDescent="0.25">
      <c r="I32" s="2"/>
      <c r="J32" s="2"/>
      <c r="K32" s="2"/>
    </row>
    <row r="33" spans="9:11" x14ac:dyDescent="0.25">
      <c r="I33" s="2"/>
      <c r="J33" s="2"/>
      <c r="K33" s="2"/>
    </row>
  </sheetData>
  <mergeCells count="3">
    <mergeCell ref="I10:J11"/>
    <mergeCell ref="L10:M11"/>
    <mergeCell ref="J15:K1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9ADA-E54C-4436-89BB-397947D0A938}">
  <dimension ref="A1"/>
  <sheetViews>
    <sheetView tabSelected="1" topLeftCell="A49" zoomScale="70" zoomScaleNormal="70" workbookViewId="0">
      <selection activeCell="J70" sqref="J70"/>
    </sheetView>
  </sheetViews>
  <sheetFormatPr defaultRowHeight="15" x14ac:dyDescent="0.25"/>
  <cols>
    <col min="1" max="1" width="9.140625" style="1"/>
    <col min="2" max="2" width="7" style="1" customWidth="1"/>
    <col min="3" max="3" width="10" style="1" customWidth="1"/>
    <col min="4" max="4" width="7.140625" style="1" customWidth="1"/>
    <col min="5" max="5" width="6.7109375" style="1" customWidth="1"/>
    <col min="6" max="6" width="9.140625" style="1" customWidth="1"/>
    <col min="7" max="7" width="5.85546875" style="1" customWidth="1"/>
    <col min="8" max="8" width="9.140625" style="1"/>
    <col min="9" max="9" width="13.85546875" style="1" bestFit="1" customWidth="1"/>
    <col min="10" max="10" width="11.28515625" style="1" customWidth="1"/>
    <col min="11" max="11" width="12.140625" style="1" customWidth="1"/>
    <col min="12" max="13" width="11.28515625" style="1" customWidth="1"/>
    <col min="14" max="14" width="10.85546875" style="1" customWidth="1"/>
    <col min="15" max="20" width="9.140625" style="1"/>
    <col min="21" max="21" width="12.7109375" style="1" customWidth="1"/>
    <col min="22" max="22" width="17" style="1" customWidth="1"/>
    <col min="23" max="23" width="16.85546875" style="1" customWidth="1"/>
    <col min="24" max="24" width="17.85546875" style="1" customWidth="1"/>
    <col min="25" max="25" width="23" style="1" customWidth="1"/>
    <col min="26" max="16384" width="9.14062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2:AC150"/>
  <sheetViews>
    <sheetView topLeftCell="A55" zoomScale="70" zoomScaleNormal="70" workbookViewId="0">
      <selection activeCell="V55" sqref="U55:V55"/>
    </sheetView>
  </sheetViews>
  <sheetFormatPr defaultRowHeight="15" x14ac:dyDescent="0.25"/>
  <cols>
    <col min="1" max="3" width="9.140625" style="1"/>
    <col min="4" max="4" width="7" style="1" customWidth="1"/>
    <col min="5" max="5" width="10" style="1" customWidth="1"/>
    <col min="6" max="6" width="7.140625" style="1" customWidth="1"/>
    <col min="7" max="7" width="6.7109375" style="1" customWidth="1"/>
    <col min="8" max="8" width="9.140625" style="1" customWidth="1"/>
    <col min="9" max="9" width="5.85546875" style="1" customWidth="1"/>
    <col min="10" max="10" width="9.140625" style="1"/>
    <col min="11" max="11" width="13.85546875" style="1" bestFit="1" customWidth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22" width="9.140625" style="1"/>
    <col min="23" max="23" width="12.7109375" style="1" customWidth="1"/>
    <col min="24" max="24" width="17" style="1" customWidth="1"/>
    <col min="25" max="25" width="16.85546875" style="1" customWidth="1"/>
    <col min="26" max="26" width="17.85546875" style="1" customWidth="1"/>
    <col min="27" max="27" width="23" style="1" customWidth="1"/>
    <col min="28" max="16384" width="9.140625" style="1"/>
  </cols>
  <sheetData>
    <row r="62" spans="2:10" x14ac:dyDescent="0.25">
      <c r="B62" s="2"/>
      <c r="C62" s="2"/>
      <c r="D62" s="2"/>
      <c r="E62" s="2"/>
      <c r="F62" s="2"/>
      <c r="G62" s="2"/>
      <c r="H62" s="2"/>
      <c r="I62" s="20"/>
      <c r="J62" s="2"/>
    </row>
    <row r="63" spans="2:10" x14ac:dyDescent="0.25">
      <c r="B63" s="2"/>
      <c r="C63" s="2"/>
      <c r="D63" s="2"/>
      <c r="E63" s="2"/>
      <c r="F63" s="2"/>
      <c r="G63" s="2"/>
      <c r="H63" s="2"/>
      <c r="I63" s="20"/>
      <c r="J63" s="2"/>
    </row>
    <row r="64" spans="2:10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25" ht="23.25" customHeight="1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25" ht="23.25" customHeight="1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25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25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25" ht="13.5" customHeight="1" x14ac:dyDescent="0.25">
      <c r="B69" s="2"/>
      <c r="C69" s="2"/>
      <c r="D69" s="2"/>
      <c r="E69" s="9"/>
      <c r="F69" s="9"/>
      <c r="G69" s="9"/>
      <c r="H69" s="2"/>
      <c r="I69" s="2"/>
      <c r="J69" s="2"/>
    </row>
    <row r="70" spans="2:25" ht="25.5" customHeight="1" x14ac:dyDescent="0.25">
      <c r="B70" s="2"/>
      <c r="C70" s="2"/>
      <c r="D70" s="2"/>
      <c r="E70" s="9"/>
      <c r="F70" s="9"/>
      <c r="G70" s="10"/>
      <c r="H70" s="2"/>
      <c r="I70" s="2"/>
      <c r="J70" s="2"/>
      <c r="U70" s="60" t="s">
        <v>14</v>
      </c>
      <c r="V70" s="54">
        <v>6</v>
      </c>
      <c r="W70" s="55">
        <v>9</v>
      </c>
    </row>
    <row r="71" spans="2:25" ht="27.75" customHeight="1" x14ac:dyDescent="0.25">
      <c r="B71" s="2"/>
      <c r="C71" s="2"/>
      <c r="D71" s="2"/>
      <c r="E71" s="9"/>
      <c r="F71" s="9"/>
      <c r="G71" s="10"/>
      <c r="H71" s="2"/>
      <c r="I71" s="2"/>
      <c r="J71" s="2"/>
      <c r="U71" s="59">
        <v>3</v>
      </c>
      <c r="V71" s="54">
        <v>10</v>
      </c>
      <c r="W71" s="55">
        <v>13</v>
      </c>
    </row>
    <row r="72" spans="2:25" ht="19.5" customHeight="1" x14ac:dyDescent="0.25">
      <c r="B72" s="2"/>
      <c r="C72" s="2"/>
      <c r="D72" s="35"/>
      <c r="E72" s="9"/>
      <c r="F72" s="9"/>
      <c r="G72" s="10"/>
      <c r="H72" s="2"/>
      <c r="I72" s="2"/>
      <c r="J72" s="2"/>
    </row>
    <row r="73" spans="2:25" ht="20.25" customHeight="1" x14ac:dyDescent="0.25">
      <c r="B73" s="2"/>
      <c r="C73" s="2"/>
      <c r="D73" s="2"/>
      <c r="E73" s="11"/>
      <c r="F73" s="12"/>
      <c r="G73" s="10"/>
      <c r="H73" s="22"/>
      <c r="I73" s="2"/>
      <c r="J73" s="2"/>
    </row>
    <row r="74" spans="2:25" ht="17.25" customHeight="1" x14ac:dyDescent="0.25">
      <c r="B74" s="2"/>
      <c r="C74" s="2"/>
      <c r="D74" s="4"/>
      <c r="E74" s="4"/>
      <c r="F74" s="4"/>
      <c r="G74" s="4"/>
      <c r="H74" s="4"/>
      <c r="I74" s="2"/>
      <c r="J74" s="41"/>
      <c r="K74" s="44"/>
    </row>
    <row r="75" spans="2:25" ht="20.25" customHeight="1" x14ac:dyDescent="0.25">
      <c r="B75" s="2"/>
      <c r="C75" s="2"/>
      <c r="G75" s="21"/>
      <c r="H75" s="21"/>
      <c r="I75" s="60" t="s">
        <v>18</v>
      </c>
      <c r="J75" s="55">
        <v>6</v>
      </c>
      <c r="K75" s="55">
        <f>I76+J75</f>
        <v>9</v>
      </c>
      <c r="M75" s="60" t="s">
        <v>24</v>
      </c>
      <c r="N75" s="55">
        <f>K75</f>
        <v>9</v>
      </c>
      <c r="O75" s="57">
        <f>M76+N75</f>
        <v>11</v>
      </c>
    </row>
    <row r="76" spans="2:25" ht="21" customHeight="1" x14ac:dyDescent="0.25">
      <c r="B76" s="2"/>
      <c r="C76" s="2"/>
      <c r="G76" s="6"/>
      <c r="H76" s="7"/>
      <c r="I76" s="45">
        <f>PortaVac!I39</f>
        <v>3</v>
      </c>
      <c r="J76" s="56">
        <f>K76-I76</f>
        <v>10</v>
      </c>
      <c r="K76" s="55">
        <f>N76</f>
        <v>13</v>
      </c>
      <c r="M76" s="45">
        <f>PortaVac!I42</f>
        <v>2</v>
      </c>
      <c r="N76" s="55">
        <f>O76-M76</f>
        <v>13</v>
      </c>
      <c r="O76" s="55">
        <f>X81</f>
        <v>15</v>
      </c>
    </row>
    <row r="77" spans="2:25" ht="18.75" customHeight="1" x14ac:dyDescent="0.25">
      <c r="B77" s="2"/>
      <c r="C77" s="2"/>
      <c r="D77" s="4"/>
      <c r="E77" s="8"/>
      <c r="F77" s="6"/>
      <c r="G77" s="6"/>
      <c r="H77" s="7"/>
      <c r="I77" s="2"/>
      <c r="J77" s="2"/>
    </row>
    <row r="78" spans="2:25" ht="21" customHeight="1" x14ac:dyDescent="0.25">
      <c r="B78" s="2"/>
      <c r="C78" s="2"/>
      <c r="D78" s="2"/>
      <c r="E78" s="9"/>
      <c r="F78" s="9"/>
      <c r="G78" s="9"/>
      <c r="H78" s="2"/>
      <c r="I78" s="2"/>
      <c r="J78" s="2"/>
    </row>
    <row r="79" spans="2:25" ht="18.75" customHeight="1" x14ac:dyDescent="0.25">
      <c r="B79" s="2"/>
      <c r="C79" s="2"/>
      <c r="D79" s="2"/>
      <c r="E79" s="9"/>
      <c r="F79" s="9"/>
      <c r="G79" s="10"/>
      <c r="H79" s="2"/>
      <c r="I79" s="2"/>
      <c r="J79" s="2"/>
    </row>
    <row r="80" spans="2:25" ht="21" customHeight="1" x14ac:dyDescent="0.25">
      <c r="B80" s="78" t="s">
        <v>52</v>
      </c>
      <c r="C80" s="78"/>
      <c r="D80" s="78"/>
      <c r="E80" s="9"/>
      <c r="F80" s="60" t="s">
        <v>14</v>
      </c>
      <c r="G80" s="93">
        <v>0</v>
      </c>
      <c r="H80" s="55">
        <f>G80+F81</f>
        <v>6</v>
      </c>
      <c r="I80" s="2"/>
      <c r="J80" s="60" t="s">
        <v>20</v>
      </c>
      <c r="K80" s="55">
        <f>H80</f>
        <v>6</v>
      </c>
      <c r="L80" s="42">
        <f>J81+K80</f>
        <v>11</v>
      </c>
      <c r="N80" s="60" t="s">
        <v>26</v>
      </c>
      <c r="O80" s="55">
        <f>L80</f>
        <v>11</v>
      </c>
      <c r="P80" s="58">
        <f>O80+N81</f>
        <v>14</v>
      </c>
      <c r="W80" s="60" t="s">
        <v>33</v>
      </c>
      <c r="X80" s="93">
        <v>15</v>
      </c>
      <c r="Y80" s="55">
        <f>X80+W81</f>
        <v>17</v>
      </c>
    </row>
    <row r="81" spans="2:29" ht="20.25" customHeight="1" x14ac:dyDescent="0.25">
      <c r="B81" s="78"/>
      <c r="C81" s="78"/>
      <c r="D81" s="78"/>
      <c r="E81" s="9"/>
      <c r="F81" s="45">
        <f>PortaVac!I37</f>
        <v>6</v>
      </c>
      <c r="G81" s="93">
        <f>H81-F81</f>
        <v>0</v>
      </c>
      <c r="H81" s="56">
        <f>K85</f>
        <v>6</v>
      </c>
      <c r="I81" s="2"/>
      <c r="J81" s="45">
        <f>PortaVac!I40</f>
        <v>5</v>
      </c>
      <c r="K81" s="56">
        <f>L81-J81</f>
        <v>7</v>
      </c>
      <c r="L81" s="55">
        <f>O81</f>
        <v>12</v>
      </c>
      <c r="N81" s="45">
        <f>PortaVac!I43</f>
        <v>3</v>
      </c>
      <c r="O81" s="55">
        <f>P81-N81</f>
        <v>12</v>
      </c>
      <c r="P81" s="55">
        <f>X81</f>
        <v>15</v>
      </c>
      <c r="W81" s="45">
        <f>PortaVac!I46</f>
        <v>2</v>
      </c>
      <c r="X81" s="93">
        <f>Y81-W81</f>
        <v>15</v>
      </c>
      <c r="Y81" s="65">
        <f>Y80</f>
        <v>17</v>
      </c>
      <c r="AA81" s="78" t="s">
        <v>40</v>
      </c>
      <c r="AB81" s="78"/>
      <c r="AC81" s="78"/>
    </row>
    <row r="82" spans="2:29" ht="18.75" customHeight="1" x14ac:dyDescent="0.25">
      <c r="B82" s="78"/>
      <c r="C82" s="78"/>
      <c r="D82" s="78"/>
      <c r="E82" s="9"/>
      <c r="F82" s="9"/>
      <c r="G82" s="10"/>
      <c r="H82" s="2"/>
      <c r="I82" s="2"/>
      <c r="J82" s="2"/>
      <c r="AA82" s="78"/>
      <c r="AB82" s="78"/>
      <c r="AC82" s="78"/>
    </row>
    <row r="83" spans="2:29" ht="20.25" customHeight="1" x14ac:dyDescent="0.25">
      <c r="B83" s="2"/>
      <c r="C83" s="2"/>
      <c r="D83" s="2"/>
      <c r="E83" s="11"/>
      <c r="F83" s="12"/>
      <c r="G83" s="10"/>
      <c r="H83" s="2"/>
      <c r="I83" s="2"/>
      <c r="J83" s="2"/>
      <c r="AA83" s="78"/>
      <c r="AB83" s="78"/>
      <c r="AC83" s="78"/>
    </row>
    <row r="84" spans="2:29" ht="23.25" customHeight="1" x14ac:dyDescent="0.25">
      <c r="B84" s="2"/>
      <c r="C84" s="2"/>
      <c r="D84" s="2"/>
      <c r="E84" s="2"/>
      <c r="F84" s="2"/>
      <c r="G84" s="2"/>
      <c r="H84" s="2"/>
      <c r="I84" s="2"/>
      <c r="J84" s="60" t="s">
        <v>22</v>
      </c>
      <c r="K84" s="93">
        <f>H80</f>
        <v>6</v>
      </c>
      <c r="L84" s="55">
        <f>K84+J85</f>
        <v>9</v>
      </c>
      <c r="N84" s="60" t="s">
        <v>28</v>
      </c>
      <c r="O84" s="93">
        <v>9</v>
      </c>
      <c r="P84" s="55">
        <f>N85+O84</f>
        <v>13</v>
      </c>
      <c r="R84" s="60" t="s">
        <v>31</v>
      </c>
      <c r="S84" s="93">
        <v>13</v>
      </c>
      <c r="T84" s="57">
        <f>R85+S84</f>
        <v>15</v>
      </c>
    </row>
    <row r="85" spans="2:29" ht="23.25" customHeight="1" x14ac:dyDescent="0.25">
      <c r="B85" s="2"/>
      <c r="C85" s="2"/>
      <c r="D85" s="2"/>
      <c r="E85" s="2"/>
      <c r="F85" s="2"/>
      <c r="G85" s="2"/>
      <c r="H85" s="2"/>
      <c r="I85" s="2"/>
      <c r="J85" s="45">
        <f>PortaVac!I41</f>
        <v>3</v>
      </c>
      <c r="K85" s="93">
        <f>L85-J85</f>
        <v>6</v>
      </c>
      <c r="L85" s="55">
        <f>O85</f>
        <v>9</v>
      </c>
      <c r="N85" s="45">
        <f>PortaVac!I44</f>
        <v>4</v>
      </c>
      <c r="O85" s="93">
        <f>P85-N85</f>
        <v>9</v>
      </c>
      <c r="P85" s="55">
        <f>S85</f>
        <v>13</v>
      </c>
      <c r="R85" s="45">
        <f>PortaVac!I45</f>
        <v>2</v>
      </c>
      <c r="S85" s="93">
        <f>T85-R85</f>
        <v>13</v>
      </c>
      <c r="T85" s="55">
        <f>X81</f>
        <v>15</v>
      </c>
    </row>
    <row r="86" spans="2:29" x14ac:dyDescent="0.25">
      <c r="B86" s="2"/>
      <c r="C86" s="2"/>
      <c r="D86" s="2"/>
      <c r="E86" s="2"/>
      <c r="F86" s="2"/>
      <c r="G86" s="2"/>
      <c r="H86" s="2"/>
      <c r="I86" s="2"/>
      <c r="J86" s="2"/>
    </row>
    <row r="87" spans="2:29" x14ac:dyDescent="0.25">
      <c r="B87" s="2"/>
      <c r="C87" s="2"/>
      <c r="D87" s="2"/>
      <c r="E87" s="2"/>
      <c r="F87" s="2"/>
      <c r="G87" s="2"/>
      <c r="H87" s="2"/>
      <c r="I87" s="2"/>
      <c r="J87" s="2"/>
    </row>
    <row r="88" spans="2:29" ht="23.25" x14ac:dyDescent="0.25">
      <c r="B88" s="2"/>
      <c r="C88" s="2"/>
      <c r="D88" s="2"/>
      <c r="E88" s="2"/>
      <c r="F88" s="2"/>
      <c r="G88" s="2"/>
      <c r="H88" s="2"/>
      <c r="I88" s="60" t="s">
        <v>16</v>
      </c>
      <c r="J88" s="55">
        <v>0</v>
      </c>
      <c r="K88" s="55">
        <f>I89+J88</f>
        <v>2</v>
      </c>
    </row>
    <row r="89" spans="2:29" ht="23.25" customHeight="1" x14ac:dyDescent="0.25">
      <c r="B89" s="2"/>
      <c r="C89" s="2"/>
      <c r="D89" s="2"/>
      <c r="E89" s="2"/>
      <c r="F89" s="2"/>
      <c r="G89" s="2"/>
      <c r="H89" s="2"/>
      <c r="I89" s="45">
        <f>PortaVac!I38</f>
        <v>2</v>
      </c>
      <c r="J89" s="56">
        <f>K89-I89</f>
        <v>7</v>
      </c>
      <c r="K89" s="55">
        <f>O85</f>
        <v>9</v>
      </c>
    </row>
    <row r="90" spans="2:29" x14ac:dyDescent="0.25">
      <c r="B90" s="2"/>
      <c r="C90" s="2"/>
      <c r="D90" s="2"/>
      <c r="E90" s="2"/>
      <c r="F90" s="2"/>
      <c r="G90" s="2"/>
      <c r="H90" s="2"/>
      <c r="I90" s="2"/>
      <c r="J90" s="2"/>
    </row>
    <row r="91" spans="2:29" x14ac:dyDescent="0.25">
      <c r="B91" s="2"/>
      <c r="C91" s="2"/>
      <c r="D91" s="2"/>
      <c r="E91" s="2"/>
      <c r="F91" s="2"/>
      <c r="G91" s="2"/>
      <c r="H91" s="2"/>
      <c r="I91" s="2"/>
      <c r="J91" s="2"/>
    </row>
    <row r="92" spans="2:29" x14ac:dyDescent="0.25">
      <c r="B92" s="2"/>
      <c r="C92" s="2"/>
      <c r="D92" s="2"/>
      <c r="E92" s="2"/>
      <c r="F92" s="2"/>
      <c r="G92" s="2"/>
      <c r="H92" s="2"/>
      <c r="I92" s="2"/>
      <c r="J92" s="2"/>
    </row>
    <row r="93" spans="2:29" x14ac:dyDescent="0.25">
      <c r="B93" s="2"/>
      <c r="C93" s="2"/>
      <c r="D93" s="2"/>
      <c r="E93" s="2"/>
      <c r="F93" s="2"/>
      <c r="G93" s="2"/>
      <c r="H93" s="2"/>
      <c r="I93" s="2"/>
      <c r="J93" s="2"/>
    </row>
    <row r="94" spans="2:29" x14ac:dyDescent="0.25">
      <c r="B94" s="2"/>
      <c r="C94" s="2"/>
      <c r="D94" s="2"/>
      <c r="E94" s="2"/>
      <c r="F94" s="2"/>
      <c r="G94" s="2"/>
      <c r="H94" s="2"/>
      <c r="I94" s="2"/>
      <c r="J94" s="2"/>
    </row>
    <row r="95" spans="2:29" x14ac:dyDescent="0.25">
      <c r="B95" s="2"/>
      <c r="C95" s="2"/>
      <c r="D95" s="2"/>
      <c r="E95" s="2"/>
      <c r="F95" s="2"/>
      <c r="G95" s="2"/>
      <c r="H95" s="2"/>
      <c r="I95" s="2"/>
      <c r="J95" s="2"/>
    </row>
    <row r="96" spans="2:29" x14ac:dyDescent="0.25">
      <c r="B96" s="2"/>
      <c r="C96" s="2"/>
      <c r="D96" s="2"/>
      <c r="E96" s="2"/>
      <c r="F96" s="2"/>
      <c r="G96" s="2"/>
      <c r="H96" s="2"/>
      <c r="I96" s="2"/>
      <c r="J96" s="2"/>
    </row>
    <row r="97" spans="12:29" ht="15.75" thickBot="1" x14ac:dyDescent="0.3"/>
    <row r="98" spans="12:29" ht="29.25" customHeight="1" x14ac:dyDescent="0.25">
      <c r="L98" s="81" t="s">
        <v>12</v>
      </c>
      <c r="M98" s="79" t="s">
        <v>41</v>
      </c>
      <c r="N98" s="79" t="s">
        <v>42</v>
      </c>
      <c r="O98" s="79" t="s">
        <v>49</v>
      </c>
      <c r="P98" s="79" t="s">
        <v>43</v>
      </c>
      <c r="Q98" s="46" t="s">
        <v>44</v>
      </c>
      <c r="R98" s="47" t="s">
        <v>46</v>
      </c>
      <c r="S98" s="83"/>
      <c r="T98" s="83"/>
      <c r="W98" s="84" t="s">
        <v>36</v>
      </c>
      <c r="X98" s="85"/>
      <c r="Y98" s="85"/>
      <c r="Z98" s="86"/>
      <c r="AA98" s="76" t="s">
        <v>54</v>
      </c>
      <c r="AB98" s="2"/>
      <c r="AC98" s="2"/>
    </row>
    <row r="99" spans="12:29" ht="42.75" customHeight="1" thickBot="1" x14ac:dyDescent="0.3">
      <c r="L99" s="82"/>
      <c r="M99" s="80"/>
      <c r="N99" s="80"/>
      <c r="O99" s="80"/>
      <c r="P99" s="80"/>
      <c r="Q99" s="48" t="s">
        <v>45</v>
      </c>
      <c r="R99" s="49" t="s">
        <v>47</v>
      </c>
      <c r="S99" s="83"/>
      <c r="T99" s="83"/>
      <c r="W99" s="87"/>
      <c r="X99" s="88"/>
      <c r="Y99" s="88"/>
      <c r="Z99" s="89"/>
      <c r="AA99" s="77"/>
      <c r="AB99" s="2"/>
      <c r="AC99" s="2"/>
    </row>
    <row r="100" spans="12:29" ht="67.5" customHeight="1" thickBot="1" x14ac:dyDescent="0.3">
      <c r="L100" s="40" t="s">
        <v>14</v>
      </c>
      <c r="M100" s="24">
        <v>0</v>
      </c>
      <c r="N100" s="24">
        <v>0</v>
      </c>
      <c r="O100" s="24">
        <v>6</v>
      </c>
      <c r="P100" s="24">
        <v>6</v>
      </c>
      <c r="Q100" s="52">
        <v>0</v>
      </c>
      <c r="R100" s="94" t="s">
        <v>48</v>
      </c>
      <c r="S100" s="75"/>
      <c r="T100" s="75"/>
      <c r="W100" s="50" t="s">
        <v>12</v>
      </c>
      <c r="X100" s="51" t="s">
        <v>37</v>
      </c>
      <c r="Y100" s="51" t="s">
        <v>38</v>
      </c>
      <c r="Z100" s="51" t="s">
        <v>39</v>
      </c>
      <c r="AA100" s="64" t="s">
        <v>51</v>
      </c>
      <c r="AB100" s="2"/>
      <c r="AC100" s="2"/>
    </row>
    <row r="101" spans="12:29" ht="27" thickBot="1" x14ac:dyDescent="0.3">
      <c r="L101" s="29" t="s">
        <v>16</v>
      </c>
      <c r="M101" s="24">
        <v>0</v>
      </c>
      <c r="N101" s="24">
        <v>7</v>
      </c>
      <c r="O101" s="24">
        <v>2</v>
      </c>
      <c r="P101" s="24">
        <v>9</v>
      </c>
      <c r="Q101" s="24">
        <v>7</v>
      </c>
      <c r="R101" s="37"/>
      <c r="S101" s="75"/>
      <c r="T101" s="75"/>
      <c r="W101" s="95" t="s">
        <v>14</v>
      </c>
      <c r="X101" s="63">
        <v>4</v>
      </c>
      <c r="Y101" s="63">
        <v>5</v>
      </c>
      <c r="Z101" s="63">
        <v>12</v>
      </c>
      <c r="AA101" s="61">
        <f>((Z101-X101)/6)^2</f>
        <v>1.7777777777777777</v>
      </c>
      <c r="AB101" s="2"/>
      <c r="AC101" s="2"/>
    </row>
    <row r="102" spans="12:29" ht="24" thickBot="1" x14ac:dyDescent="0.3">
      <c r="L102" s="29" t="s">
        <v>18</v>
      </c>
      <c r="M102" s="24">
        <v>6</v>
      </c>
      <c r="N102" s="24">
        <v>10</v>
      </c>
      <c r="O102" s="24">
        <v>9</v>
      </c>
      <c r="P102" s="24">
        <v>13</v>
      </c>
      <c r="Q102" s="24">
        <v>4</v>
      </c>
      <c r="R102" s="37"/>
      <c r="S102" s="75"/>
      <c r="T102" s="75"/>
      <c r="W102" s="37" t="s">
        <v>16</v>
      </c>
      <c r="X102" s="24">
        <v>1</v>
      </c>
      <c r="Y102" s="24">
        <v>1.5</v>
      </c>
      <c r="Z102" s="24">
        <v>5</v>
      </c>
      <c r="AA102" s="39"/>
      <c r="AB102" s="2"/>
      <c r="AC102" s="2"/>
    </row>
    <row r="103" spans="12:29" ht="24" thickBot="1" x14ac:dyDescent="0.3">
      <c r="L103" s="29" t="s">
        <v>20</v>
      </c>
      <c r="M103" s="24">
        <v>6</v>
      </c>
      <c r="N103" s="24">
        <v>7</v>
      </c>
      <c r="O103" s="24">
        <v>11</v>
      </c>
      <c r="P103" s="24">
        <v>12</v>
      </c>
      <c r="Q103" s="24">
        <v>1</v>
      </c>
      <c r="R103" s="37"/>
      <c r="S103" s="75"/>
      <c r="T103" s="75"/>
      <c r="W103" s="37" t="s">
        <v>18</v>
      </c>
      <c r="X103" s="24">
        <v>2</v>
      </c>
      <c r="Y103" s="24">
        <v>3</v>
      </c>
      <c r="Z103" s="24">
        <v>4</v>
      </c>
      <c r="AA103" s="39"/>
      <c r="AB103" s="2"/>
      <c r="AC103" s="2"/>
    </row>
    <row r="104" spans="12:29" ht="24" thickBot="1" x14ac:dyDescent="0.3">
      <c r="L104" s="40" t="s">
        <v>22</v>
      </c>
      <c r="M104" s="24">
        <v>6</v>
      </c>
      <c r="N104" s="24">
        <v>6</v>
      </c>
      <c r="O104" s="24">
        <v>9</v>
      </c>
      <c r="P104" s="24">
        <v>9</v>
      </c>
      <c r="Q104" s="53">
        <v>0</v>
      </c>
      <c r="R104" s="95" t="s">
        <v>48</v>
      </c>
      <c r="S104" s="75"/>
      <c r="T104" s="75"/>
      <c r="W104" s="37" t="s">
        <v>20</v>
      </c>
      <c r="X104" s="24">
        <v>3</v>
      </c>
      <c r="Y104" s="24">
        <v>4</v>
      </c>
      <c r="Z104" s="24">
        <v>11</v>
      </c>
      <c r="AA104" s="39"/>
      <c r="AB104" s="2"/>
      <c r="AC104" s="2"/>
    </row>
    <row r="105" spans="12:29" ht="27" thickBot="1" x14ac:dyDescent="0.3">
      <c r="L105" s="29" t="s">
        <v>24</v>
      </c>
      <c r="M105" s="24">
        <v>9</v>
      </c>
      <c r="N105" s="24">
        <v>13</v>
      </c>
      <c r="O105" s="24">
        <v>11</v>
      </c>
      <c r="P105" s="24">
        <v>15</v>
      </c>
      <c r="Q105" s="24">
        <v>4</v>
      </c>
      <c r="R105" s="37"/>
      <c r="S105" s="75"/>
      <c r="T105" s="75"/>
      <c r="W105" s="95" t="s">
        <v>22</v>
      </c>
      <c r="X105" s="63">
        <v>2</v>
      </c>
      <c r="Y105" s="63">
        <v>3</v>
      </c>
      <c r="Z105" s="63">
        <v>4</v>
      </c>
      <c r="AA105" s="61">
        <f>((Z105-X105)/6)^2</f>
        <v>0.1111111111111111</v>
      </c>
      <c r="AB105" s="2"/>
      <c r="AC105" s="2"/>
    </row>
    <row r="106" spans="12:29" ht="24" thickBot="1" x14ac:dyDescent="0.3">
      <c r="L106" s="29" t="s">
        <v>26</v>
      </c>
      <c r="M106" s="24">
        <v>11</v>
      </c>
      <c r="N106" s="24">
        <v>12</v>
      </c>
      <c r="O106" s="24">
        <v>14</v>
      </c>
      <c r="P106" s="24">
        <v>15</v>
      </c>
      <c r="Q106" s="24">
        <v>1</v>
      </c>
      <c r="R106" s="37"/>
      <c r="S106" s="75"/>
      <c r="T106" s="75"/>
      <c r="W106" s="37" t="s">
        <v>24</v>
      </c>
      <c r="X106" s="24">
        <v>1.5</v>
      </c>
      <c r="Y106" s="24">
        <v>2</v>
      </c>
      <c r="Z106" s="24">
        <v>2.5</v>
      </c>
      <c r="AA106" s="39"/>
      <c r="AB106" s="2"/>
      <c r="AC106" s="2"/>
    </row>
    <row r="107" spans="12:29" ht="24" thickBot="1" x14ac:dyDescent="0.3">
      <c r="L107" s="40" t="s">
        <v>28</v>
      </c>
      <c r="M107" s="24">
        <v>9</v>
      </c>
      <c r="N107" s="24">
        <v>9</v>
      </c>
      <c r="O107" s="24">
        <v>13</v>
      </c>
      <c r="P107" s="24">
        <v>13</v>
      </c>
      <c r="Q107" s="53">
        <v>0</v>
      </c>
      <c r="R107" s="95" t="s">
        <v>48</v>
      </c>
      <c r="S107" s="75"/>
      <c r="T107" s="75"/>
      <c r="W107" s="37" t="s">
        <v>26</v>
      </c>
      <c r="X107" s="24">
        <v>1.5</v>
      </c>
      <c r="Y107" s="24">
        <v>3</v>
      </c>
      <c r="Z107" s="24">
        <v>4.5</v>
      </c>
      <c r="AA107" s="39"/>
      <c r="AB107" s="2"/>
      <c r="AC107" s="2"/>
    </row>
    <row r="108" spans="12:29" ht="27" thickBot="1" x14ac:dyDescent="0.3">
      <c r="L108" s="40" t="s">
        <v>31</v>
      </c>
      <c r="M108" s="24">
        <v>13</v>
      </c>
      <c r="N108" s="24">
        <v>13</v>
      </c>
      <c r="O108" s="24">
        <v>15</v>
      </c>
      <c r="P108" s="24">
        <v>15</v>
      </c>
      <c r="Q108" s="53">
        <v>0</v>
      </c>
      <c r="R108" s="95" t="s">
        <v>48</v>
      </c>
      <c r="S108" s="75"/>
      <c r="T108" s="75"/>
      <c r="W108" s="95" t="s">
        <v>28</v>
      </c>
      <c r="X108" s="63">
        <v>2.5</v>
      </c>
      <c r="Y108" s="63">
        <v>3.5</v>
      </c>
      <c r="Z108" s="63">
        <v>7.5</v>
      </c>
      <c r="AA108" s="61">
        <f t="shared" ref="AA108:AA110" si="0">((Z108-X108)/6)^2</f>
        <v>0.69444444444444453</v>
      </c>
      <c r="AB108" s="2"/>
      <c r="AC108" s="2"/>
    </row>
    <row r="109" spans="12:29" ht="27" thickBot="1" x14ac:dyDescent="0.3">
      <c r="L109" s="40" t="s">
        <v>33</v>
      </c>
      <c r="M109" s="24">
        <v>15</v>
      </c>
      <c r="N109" s="24">
        <v>15</v>
      </c>
      <c r="O109" s="24">
        <v>17</v>
      </c>
      <c r="P109" s="24">
        <v>17</v>
      </c>
      <c r="Q109" s="53">
        <v>0</v>
      </c>
      <c r="R109" s="95" t="s">
        <v>48</v>
      </c>
      <c r="S109" s="75"/>
      <c r="T109" s="75"/>
      <c r="W109" s="95" t="s">
        <v>31</v>
      </c>
      <c r="X109" s="63">
        <v>1.5</v>
      </c>
      <c r="Y109" s="63">
        <v>2</v>
      </c>
      <c r="Z109" s="63">
        <v>2.5</v>
      </c>
      <c r="AA109" s="61">
        <f t="shared" si="0"/>
        <v>2.7777777777777776E-2</v>
      </c>
      <c r="AB109" s="2"/>
      <c r="AC109" s="2"/>
    </row>
    <row r="110" spans="12:29" ht="27" thickBot="1" x14ac:dyDescent="0.3">
      <c r="W110" s="95" t="s">
        <v>33</v>
      </c>
      <c r="X110" s="63">
        <v>1</v>
      </c>
      <c r="Y110" s="63">
        <v>2</v>
      </c>
      <c r="Z110" s="63">
        <v>3</v>
      </c>
      <c r="AA110" s="61">
        <f t="shared" si="0"/>
        <v>0.1111111111111111</v>
      </c>
      <c r="AB110" s="2"/>
      <c r="AC110" s="2"/>
    </row>
    <row r="111" spans="12:29" ht="26.25" x14ac:dyDescent="0.25">
      <c r="W111" s="43"/>
      <c r="X111" s="43"/>
      <c r="Y111" s="43"/>
      <c r="Z111" s="43"/>
      <c r="AA111" s="62"/>
      <c r="AB111" s="2"/>
      <c r="AC111" s="2"/>
    </row>
    <row r="112" spans="12:29" ht="26.25" x14ac:dyDescent="0.25">
      <c r="W112" s="43"/>
      <c r="X112" s="43"/>
      <c r="Y112" s="43"/>
      <c r="Z112" s="43"/>
      <c r="AA112" s="62"/>
      <c r="AB112" s="2"/>
      <c r="AC112" s="2"/>
    </row>
    <row r="113" spans="21:29" ht="26.25" x14ac:dyDescent="0.25">
      <c r="W113" s="43"/>
      <c r="X113" s="43"/>
      <c r="Y113" s="43"/>
      <c r="Z113" s="43"/>
      <c r="AA113" s="62"/>
      <c r="AB113" s="2"/>
      <c r="AC113" s="2"/>
    </row>
    <row r="120" spans="21:29" ht="23.25" x14ac:dyDescent="0.25">
      <c r="U120" s="66">
        <f>Y80</f>
        <v>17</v>
      </c>
    </row>
    <row r="132" spans="21:21" ht="23.25" x14ac:dyDescent="0.25">
      <c r="U132" s="67">
        <f>AA101+AA105+AA108+AA109+AA110</f>
        <v>2.7222222222222223</v>
      </c>
    </row>
    <row r="137" spans="21:21" ht="23.25" x14ac:dyDescent="0.25">
      <c r="U137" s="68">
        <f>SQRT(U132)</f>
        <v>1.6499158227686108</v>
      </c>
    </row>
    <row r="143" spans="21:21" ht="21" x14ac:dyDescent="0.25">
      <c r="U143" s="69">
        <f>(20-17)/1.65</f>
        <v>1.8181818181818183</v>
      </c>
    </row>
    <row r="148" spans="21:24" ht="26.25" x14ac:dyDescent="0.25">
      <c r="U148" s="73">
        <f>NORMSDIST(1.82)</f>
        <v>0.96562049755411006</v>
      </c>
      <c r="V148" s="74"/>
    </row>
    <row r="150" spans="21:24" x14ac:dyDescent="0.25">
      <c r="X150" s="38"/>
    </row>
  </sheetData>
  <mergeCells count="21">
    <mergeCell ref="AA98:AA99"/>
    <mergeCell ref="B80:D82"/>
    <mergeCell ref="AA81:AC83"/>
    <mergeCell ref="M98:M99"/>
    <mergeCell ref="N98:N99"/>
    <mergeCell ref="O98:O99"/>
    <mergeCell ref="P98:P99"/>
    <mergeCell ref="L98:L99"/>
    <mergeCell ref="S98:T99"/>
    <mergeCell ref="W98:Z99"/>
    <mergeCell ref="S100:T100"/>
    <mergeCell ref="S101:T101"/>
    <mergeCell ref="S102:T102"/>
    <mergeCell ref="S103:T103"/>
    <mergeCell ref="S104:T104"/>
    <mergeCell ref="U148:V148"/>
    <mergeCell ref="S105:T105"/>
    <mergeCell ref="S106:T106"/>
    <mergeCell ref="S107:T107"/>
    <mergeCell ref="S108:T108"/>
    <mergeCell ref="S109:T10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6"/>
  <sheetViews>
    <sheetView showRowColHeaders="0" zoomScale="70" zoomScaleNormal="70" workbookViewId="0"/>
  </sheetViews>
  <sheetFormatPr defaultRowHeight="15" x14ac:dyDescent="0.25"/>
  <cols>
    <col min="1" max="3" width="9.140625" style="1"/>
    <col min="4" max="4" width="25.28515625" style="1" customWidth="1"/>
    <col min="5" max="5" width="27.140625" style="1" customWidth="1"/>
    <col min="6" max="6" width="28.140625" style="1" customWidth="1"/>
    <col min="7" max="7" width="22.85546875" style="1" customWidth="1"/>
    <col min="8" max="8" width="20.140625" style="1" customWidth="1"/>
    <col min="9" max="9" width="18.28515625" style="1" customWidth="1"/>
    <col min="10" max="16384" width="9.140625" style="1"/>
  </cols>
  <sheetData>
    <row r="1" spans="1:9" x14ac:dyDescent="0.25">
      <c r="A1" s="1" t="s">
        <v>50</v>
      </c>
    </row>
    <row r="9" spans="1:9" x14ac:dyDescent="0.25">
      <c r="I9" s="3">
        <v>79</v>
      </c>
    </row>
    <row r="14" spans="1:9" x14ac:dyDescent="0.25">
      <c r="D14" s="2"/>
      <c r="E14" s="2"/>
      <c r="F14" s="2"/>
      <c r="G14" s="2"/>
      <c r="H14" s="2"/>
      <c r="I14" s="2"/>
    </row>
    <row r="15" spans="1:9" ht="26.25" x14ac:dyDescent="0.25">
      <c r="D15" s="2"/>
      <c r="E15" s="9"/>
      <c r="F15" s="9"/>
      <c r="G15" s="9"/>
      <c r="H15" s="2"/>
      <c r="I15" s="2"/>
    </row>
    <row r="16" spans="1:9" ht="26.25" x14ac:dyDescent="0.25">
      <c r="D16" s="2"/>
      <c r="E16" s="9"/>
      <c r="F16" s="9"/>
      <c r="G16" s="10"/>
      <c r="H16" s="2"/>
      <c r="I16" s="2"/>
    </row>
    <row r="17" spans="3:9" ht="42" customHeight="1" thickBot="1" x14ac:dyDescent="0.3">
      <c r="D17" s="2"/>
      <c r="E17" s="9"/>
      <c r="F17" s="9"/>
      <c r="G17" s="10"/>
      <c r="H17" s="2"/>
      <c r="I17" s="2"/>
    </row>
    <row r="18" spans="3:9" ht="63" customHeight="1" thickBot="1" x14ac:dyDescent="0.3">
      <c r="C18" s="2"/>
      <c r="D18" s="30"/>
      <c r="E18" s="34" t="s">
        <v>12</v>
      </c>
      <c r="F18" s="26" t="s">
        <v>11</v>
      </c>
      <c r="G18" s="26" t="s">
        <v>13</v>
      </c>
      <c r="H18" s="33"/>
      <c r="I18" s="2"/>
    </row>
    <row r="19" spans="3:9" ht="48.75" customHeight="1" thickBot="1" x14ac:dyDescent="0.3">
      <c r="C19" s="2"/>
      <c r="D19" s="31"/>
      <c r="E19" s="29" t="s">
        <v>14</v>
      </c>
      <c r="F19" s="25" t="s">
        <v>15</v>
      </c>
      <c r="G19" s="24" t="s">
        <v>10</v>
      </c>
      <c r="H19" s="31"/>
      <c r="I19" s="2"/>
    </row>
    <row r="20" spans="3:9" ht="49.5" customHeight="1" thickBot="1" x14ac:dyDescent="0.3">
      <c r="C20" s="2"/>
      <c r="D20" s="31"/>
      <c r="E20" s="29" t="s">
        <v>16</v>
      </c>
      <c r="F20" s="25" t="s">
        <v>17</v>
      </c>
      <c r="G20" s="24" t="s">
        <v>10</v>
      </c>
      <c r="H20" s="32"/>
      <c r="I20" s="2"/>
    </row>
    <row r="21" spans="3:9" ht="55.5" customHeight="1" thickBot="1" x14ac:dyDescent="0.3">
      <c r="C21" s="2"/>
      <c r="D21" s="31"/>
      <c r="E21" s="29" t="s">
        <v>18</v>
      </c>
      <c r="F21" s="25" t="s">
        <v>19</v>
      </c>
      <c r="G21" s="24" t="s">
        <v>14</v>
      </c>
      <c r="H21" s="32"/>
      <c r="I21" s="2"/>
    </row>
    <row r="22" spans="3:9" ht="48.75" customHeight="1" thickBot="1" x14ac:dyDescent="0.3">
      <c r="C22" s="2"/>
      <c r="D22" s="31"/>
      <c r="E22" s="29" t="s">
        <v>20</v>
      </c>
      <c r="F22" s="25" t="s">
        <v>21</v>
      </c>
      <c r="G22" s="24" t="s">
        <v>14</v>
      </c>
      <c r="H22" s="32"/>
      <c r="I22" s="2"/>
    </row>
    <row r="23" spans="3:9" ht="62.25" customHeight="1" thickBot="1" x14ac:dyDescent="0.3">
      <c r="C23" s="2"/>
      <c r="D23" s="31"/>
      <c r="E23" s="29" t="s">
        <v>22</v>
      </c>
      <c r="F23" s="25" t="s">
        <v>23</v>
      </c>
      <c r="G23" s="24" t="s">
        <v>14</v>
      </c>
      <c r="H23" s="32"/>
      <c r="I23" s="2"/>
    </row>
    <row r="24" spans="3:9" ht="93.75" thickBot="1" x14ac:dyDescent="0.3">
      <c r="C24" s="2"/>
      <c r="D24" s="2"/>
      <c r="E24" s="29" t="s">
        <v>24</v>
      </c>
      <c r="F24" s="25" t="s">
        <v>25</v>
      </c>
      <c r="G24" s="24" t="s">
        <v>18</v>
      </c>
      <c r="H24" s="2"/>
      <c r="I24" s="2"/>
    </row>
    <row r="25" spans="3:9" ht="47.25" thickBot="1" x14ac:dyDescent="0.3">
      <c r="D25" s="2"/>
      <c r="E25" s="29" t="s">
        <v>26</v>
      </c>
      <c r="F25" s="25" t="s">
        <v>27</v>
      </c>
      <c r="G25" s="24" t="s">
        <v>20</v>
      </c>
      <c r="H25" s="2"/>
      <c r="I25" s="2"/>
    </row>
    <row r="26" spans="3:9" ht="47.25" thickBot="1" x14ac:dyDescent="0.3">
      <c r="D26" s="2"/>
      <c r="E26" s="29" t="s">
        <v>28</v>
      </c>
      <c r="F26" s="25" t="s">
        <v>29</v>
      </c>
      <c r="G26" s="24" t="s">
        <v>30</v>
      </c>
      <c r="H26" s="2"/>
      <c r="I26" s="2"/>
    </row>
    <row r="27" spans="3:9" ht="47.25" thickBot="1" x14ac:dyDescent="0.3">
      <c r="D27" s="2"/>
      <c r="E27" s="29" t="s">
        <v>31</v>
      </c>
      <c r="F27" s="25" t="s">
        <v>32</v>
      </c>
      <c r="G27" s="24" t="s">
        <v>28</v>
      </c>
      <c r="H27" s="2"/>
      <c r="I27" s="2"/>
    </row>
    <row r="28" spans="3:9" ht="47.25" thickBot="1" x14ac:dyDescent="0.3">
      <c r="D28" s="2"/>
      <c r="E28" s="29" t="s">
        <v>33</v>
      </c>
      <c r="F28" s="25" t="s">
        <v>34</v>
      </c>
      <c r="G28" s="24" t="s">
        <v>35</v>
      </c>
      <c r="H28" s="2"/>
      <c r="I28" s="2"/>
    </row>
    <row r="29" spans="3:9" ht="26.25" x14ac:dyDescent="0.25">
      <c r="D29" s="2"/>
      <c r="E29" s="11"/>
      <c r="F29" s="12"/>
      <c r="G29" s="10"/>
      <c r="H29" s="2"/>
      <c r="I29" s="2"/>
    </row>
    <row r="30" spans="3:9" x14ac:dyDescent="0.25">
      <c r="D30" s="2"/>
      <c r="E30" s="2"/>
      <c r="F30" s="2"/>
      <c r="G30" s="2"/>
      <c r="H30" s="2"/>
      <c r="I30" s="2"/>
    </row>
    <row r="31" spans="3:9" x14ac:dyDescent="0.25">
      <c r="D31" s="2"/>
      <c r="E31" s="2"/>
      <c r="F31" s="2"/>
      <c r="G31" s="2"/>
      <c r="H31" s="2"/>
      <c r="I31" s="2"/>
    </row>
    <row r="32" spans="3:9" x14ac:dyDescent="0.25">
      <c r="D32" s="2"/>
      <c r="E32" s="2"/>
      <c r="F32" s="2"/>
      <c r="G32" s="2"/>
      <c r="H32" s="2"/>
      <c r="I32" s="2"/>
    </row>
    <row r="33" spans="4:9" ht="15.75" thickBot="1" x14ac:dyDescent="0.3">
      <c r="D33" s="2"/>
      <c r="E33" s="2"/>
      <c r="F33" s="2"/>
      <c r="G33" s="2"/>
      <c r="H33" s="2"/>
      <c r="I33" s="2"/>
    </row>
    <row r="34" spans="4:9" ht="26.25" x14ac:dyDescent="0.25">
      <c r="D34" s="23"/>
      <c r="E34" s="84"/>
      <c r="F34" s="85"/>
      <c r="G34" s="85"/>
      <c r="H34" s="86"/>
      <c r="I34" s="90" t="s">
        <v>53</v>
      </c>
    </row>
    <row r="35" spans="4:9" ht="27" customHeight="1" thickBot="1" x14ac:dyDescent="0.3">
      <c r="D35" s="23"/>
      <c r="E35" s="87" t="s">
        <v>36</v>
      </c>
      <c r="F35" s="88"/>
      <c r="G35" s="88"/>
      <c r="H35" s="89"/>
      <c r="I35" s="91"/>
    </row>
    <row r="36" spans="4:9" ht="47.25" thickBot="1" x14ac:dyDescent="0.3">
      <c r="D36" s="23"/>
      <c r="E36" s="27" t="s">
        <v>12</v>
      </c>
      <c r="F36" s="28" t="s">
        <v>37</v>
      </c>
      <c r="G36" s="28" t="s">
        <v>38</v>
      </c>
      <c r="H36" s="28" t="s">
        <v>39</v>
      </c>
      <c r="I36" s="92"/>
    </row>
    <row r="37" spans="4:9" ht="27" thickBot="1" x14ac:dyDescent="0.3">
      <c r="D37" s="23"/>
      <c r="E37" s="29" t="s">
        <v>14</v>
      </c>
      <c r="F37" s="24">
        <v>4</v>
      </c>
      <c r="G37" s="24">
        <v>5</v>
      </c>
      <c r="H37" s="24">
        <v>12</v>
      </c>
      <c r="I37" s="70">
        <f>(F37+(4*5)+12)/6</f>
        <v>6</v>
      </c>
    </row>
    <row r="38" spans="4:9" ht="24" thickBot="1" x14ac:dyDescent="0.3">
      <c r="D38" s="2"/>
      <c r="E38" s="29" t="s">
        <v>16</v>
      </c>
      <c r="F38" s="24">
        <v>1</v>
      </c>
      <c r="G38" s="24">
        <v>1.5</v>
      </c>
      <c r="H38" s="24">
        <v>5</v>
      </c>
      <c r="I38" s="70">
        <f t="shared" ref="I38:I46" si="0">(F38+(4*G38)+H38)/6</f>
        <v>2</v>
      </c>
    </row>
    <row r="39" spans="4:9" ht="24" thickBot="1" x14ac:dyDescent="0.3">
      <c r="E39" s="29" t="s">
        <v>18</v>
      </c>
      <c r="F39" s="24">
        <v>2</v>
      </c>
      <c r="G39" s="24">
        <v>3</v>
      </c>
      <c r="H39" s="24">
        <v>4</v>
      </c>
      <c r="I39" s="70">
        <f t="shared" si="0"/>
        <v>3</v>
      </c>
    </row>
    <row r="40" spans="4:9" ht="24" thickBot="1" x14ac:dyDescent="0.3">
      <c r="E40" s="29" t="s">
        <v>20</v>
      </c>
      <c r="F40" s="24">
        <v>3</v>
      </c>
      <c r="G40" s="24">
        <v>4</v>
      </c>
      <c r="H40" s="24">
        <v>11</v>
      </c>
      <c r="I40" s="70">
        <f t="shared" si="0"/>
        <v>5</v>
      </c>
    </row>
    <row r="41" spans="4:9" ht="24" thickBot="1" x14ac:dyDescent="0.3">
      <c r="E41" s="29" t="s">
        <v>22</v>
      </c>
      <c r="F41" s="24">
        <v>2</v>
      </c>
      <c r="G41" s="24">
        <v>3</v>
      </c>
      <c r="H41" s="24">
        <v>4</v>
      </c>
      <c r="I41" s="70">
        <f t="shared" si="0"/>
        <v>3</v>
      </c>
    </row>
    <row r="42" spans="4:9" ht="24" thickBot="1" x14ac:dyDescent="0.3">
      <c r="E42" s="29" t="s">
        <v>24</v>
      </c>
      <c r="F42" s="24">
        <v>1.5</v>
      </c>
      <c r="G42" s="24">
        <v>2</v>
      </c>
      <c r="H42" s="24">
        <v>2.5</v>
      </c>
      <c r="I42" s="70">
        <f t="shared" si="0"/>
        <v>2</v>
      </c>
    </row>
    <row r="43" spans="4:9" ht="24" thickBot="1" x14ac:dyDescent="0.3">
      <c r="E43" s="29" t="s">
        <v>26</v>
      </c>
      <c r="F43" s="24">
        <v>1.5</v>
      </c>
      <c r="G43" s="24">
        <v>3</v>
      </c>
      <c r="H43" s="24">
        <v>4.5</v>
      </c>
      <c r="I43" s="70">
        <f t="shared" si="0"/>
        <v>3</v>
      </c>
    </row>
    <row r="44" spans="4:9" ht="24" thickBot="1" x14ac:dyDescent="0.3">
      <c r="E44" s="29" t="s">
        <v>28</v>
      </c>
      <c r="F44" s="24">
        <v>2.5</v>
      </c>
      <c r="G44" s="24">
        <v>3.5</v>
      </c>
      <c r="H44" s="24">
        <v>7.5</v>
      </c>
      <c r="I44" s="70">
        <f t="shared" si="0"/>
        <v>4</v>
      </c>
    </row>
    <row r="45" spans="4:9" ht="24" thickBot="1" x14ac:dyDescent="0.3">
      <c r="E45" s="29" t="s">
        <v>31</v>
      </c>
      <c r="F45" s="24">
        <v>1.5</v>
      </c>
      <c r="G45" s="24">
        <v>2</v>
      </c>
      <c r="H45" s="24">
        <v>2.5</v>
      </c>
      <c r="I45" s="70">
        <f t="shared" si="0"/>
        <v>2</v>
      </c>
    </row>
    <row r="46" spans="4:9" ht="24" thickBot="1" x14ac:dyDescent="0.3">
      <c r="E46" s="29" t="s">
        <v>33</v>
      </c>
      <c r="F46" s="24">
        <v>1</v>
      </c>
      <c r="G46" s="24">
        <v>2</v>
      </c>
      <c r="H46" s="24">
        <v>3</v>
      </c>
      <c r="I46" s="70">
        <f t="shared" si="0"/>
        <v>2</v>
      </c>
    </row>
  </sheetData>
  <mergeCells count="3">
    <mergeCell ref="E34:H34"/>
    <mergeCell ref="E35:H35"/>
    <mergeCell ref="I34:I36"/>
  </mergeCells>
  <pageMargins left="0.7" right="0.7" top="0.75" bottom="0.75" header="0.3" footer="0.3"/>
  <pageSetup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J50"/>
  <sheetViews>
    <sheetView showRowColHeaders="0" zoomScale="70" zoomScaleNormal="70" workbookViewId="0">
      <selection activeCell="X5" sqref="X5"/>
    </sheetView>
  </sheetViews>
  <sheetFormatPr defaultRowHeight="15" x14ac:dyDescent="0.25"/>
  <cols>
    <col min="1" max="16384" width="9.140625" style="1"/>
  </cols>
  <sheetData>
    <row r="50" spans="10:10" ht="21" x14ac:dyDescent="0.35">
      <c r="J50" s="36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CheckCarlston (2)</vt:lpstr>
      <vt:lpstr>System Quality</vt:lpstr>
      <vt:lpstr>CheckPortaVac</vt:lpstr>
      <vt:lpstr>PortaVac</vt:lpstr>
      <vt:lpstr>Glossary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RPH</cp:lastModifiedBy>
  <cp:lastPrinted>2014-07-18T14:47:17Z</cp:lastPrinted>
  <dcterms:created xsi:type="dcterms:W3CDTF">2012-10-05T00:08:49Z</dcterms:created>
  <dcterms:modified xsi:type="dcterms:W3CDTF">2017-12-12T20:55:44Z</dcterms:modified>
</cp:coreProperties>
</file>