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9498\Documents\"/>
    </mc:Choice>
  </mc:AlternateContent>
  <xr:revisionPtr revIDLastSave="0" documentId="8_{74924003-C431-4F14-BC14-D49256FFBB0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irstPage" sheetId="21" r:id="rId1"/>
    <sheet name="Exam Content " sheetId="70" r:id="rId2"/>
    <sheet name="Problem 1" sheetId="125" r:id="rId3"/>
    <sheet name="Check Problem 1 " sheetId="114" r:id="rId4"/>
    <sheet name="Problem 2" sheetId="126" r:id="rId5"/>
    <sheet name="Check Problem 2" sheetId="115" r:id="rId6"/>
    <sheet name="Problem 3" sheetId="127" r:id="rId7"/>
    <sheet name="Check Problem 3" sheetId="111" r:id="rId8"/>
    <sheet name="Problem 4" sheetId="128" r:id="rId9"/>
    <sheet name="Check Problem 4 " sheetId="108" r:id="rId10"/>
    <sheet name="Problem 5" sheetId="129" r:id="rId11"/>
    <sheet name="Check Problem 5" sheetId="117" r:id="rId12"/>
    <sheet name="Problem 6" sheetId="130" r:id="rId13"/>
    <sheet name="Check Problem 6 " sheetId="118" r:id="rId14"/>
    <sheet name="Problem 7" sheetId="131" r:id="rId15"/>
    <sheet name="Check Problem 7 " sheetId="119" r:id="rId16"/>
    <sheet name="Problem 8" sheetId="132" r:id="rId17"/>
    <sheet name="Check Problem 8 " sheetId="120" r:id="rId18"/>
    <sheet name="Problem 9" sheetId="133" r:id="rId19"/>
    <sheet name="Check Problem 9" sheetId="121" r:id="rId20"/>
    <sheet name="Problem 10" sheetId="134" r:id="rId21"/>
    <sheet name="Check Problem 10" sheetId="122" r:id="rId22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30" i="122" l="1"/>
  <c r="Z24" i="122"/>
  <c r="Q44" i="122" s="1"/>
  <c r="Q30" i="122"/>
  <c r="U54" i="122"/>
  <c r="Q47" i="122"/>
  <c r="Z27" i="122"/>
  <c r="Z26" i="122"/>
  <c r="Q46" i="122" s="1"/>
  <c r="Z25" i="122"/>
  <c r="Q45" i="122" s="1"/>
  <c r="X47" i="122"/>
  <c r="X46" i="122"/>
  <c r="X45" i="122"/>
  <c r="X44" i="122"/>
  <c r="X25" i="122"/>
  <c r="X26" i="122"/>
  <c r="X27" i="122"/>
  <c r="X24" i="122"/>
  <c r="Z51" i="134"/>
  <c r="Q51" i="134"/>
  <c r="Z31" i="134"/>
  <c r="C32" i="130"/>
  <c r="Z20" i="128"/>
  <c r="J30" i="118"/>
  <c r="J28" i="118"/>
  <c r="J26" i="118"/>
  <c r="J36" i="118"/>
  <c r="C38" i="118"/>
  <c r="F30" i="118" s="1"/>
  <c r="F38" i="118" s="1"/>
  <c r="C35" i="118"/>
  <c r="F28" i="118" s="1"/>
  <c r="C29" i="118"/>
  <c r="F26" i="118" s="1"/>
  <c r="H39" i="120"/>
  <c r="H38" i="120"/>
  <c r="H37" i="120"/>
  <c r="H36" i="120"/>
  <c r="Z44" i="122" l="1"/>
  <c r="Z46" i="122"/>
  <c r="Z45" i="122"/>
  <c r="Z47" i="122"/>
  <c r="J38" i="118"/>
  <c r="J40" i="118" s="1"/>
  <c r="F36" i="118"/>
  <c r="F40" i="118" s="1"/>
  <c r="H40" i="120" l="1"/>
  <c r="Q16" i="119"/>
  <c r="Q10" i="119"/>
  <c r="X19" i="108"/>
  <c r="X18" i="108"/>
  <c r="X17" i="108"/>
  <c r="X16" i="108"/>
  <c r="X20" i="108"/>
  <c r="Y20" i="108" s="1"/>
  <c r="Q28" i="111"/>
  <c r="Q27" i="111"/>
  <c r="Q26" i="111"/>
  <c r="Q19" i="111"/>
  <c r="Q18" i="111"/>
  <c r="Q17" i="111"/>
  <c r="Z50" i="122"/>
  <c r="Q50" i="122"/>
  <c r="M98" i="114"/>
  <c r="M94" i="114"/>
  <c r="B94" i="114"/>
  <c r="B81" i="114"/>
  <c r="M81" i="114"/>
  <c r="B99" i="114" l="1"/>
</calcChain>
</file>

<file path=xl/sharedStrings.xml><?xml version="1.0" encoding="utf-8"?>
<sst xmlns="http://schemas.openxmlformats.org/spreadsheetml/2006/main" count="292" uniqueCount="97">
  <si>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</si>
  <si>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</t>
  </si>
  <si>
    <t>B</t>
  </si>
  <si>
    <t>C</t>
  </si>
  <si>
    <t>D</t>
  </si>
  <si>
    <t>F</t>
  </si>
  <si>
    <t>E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</si>
  <si>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</si>
  <si>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</si>
  <si>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</si>
  <si>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</si>
  <si>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</si>
  <si>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</si>
  <si>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</si>
  <si>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</si>
  <si>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</si>
  <si>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</si>
  <si>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</si>
  <si>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</si>
  <si>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</si>
  <si>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</si>
  <si>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</si>
  <si>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</si>
  <si>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</si>
  <si>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</si>
  <si>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</si>
  <si>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</si>
  <si>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</si>
  <si>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</si>
  <si>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</si>
  <si>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</si>
  <si>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X Variable 2</t>
  </si>
  <si>
    <t>X Variable 3</t>
  </si>
  <si>
    <t>=</t>
  </si>
  <si>
    <t>Gold</t>
  </si>
  <si>
    <t>Bond</t>
  </si>
  <si>
    <t>Stock</t>
  </si>
  <si>
    <t>Large Gain</t>
  </si>
  <si>
    <t>Small Gain</t>
  </si>
  <si>
    <t>No Change</t>
  </si>
  <si>
    <t>Small Fall</t>
  </si>
  <si>
    <t>Investment Decisions and Payoffs</t>
  </si>
  <si>
    <t>Answer</t>
  </si>
  <si>
    <t>t</t>
  </si>
  <si>
    <t>Variable Cost per Copy</t>
  </si>
  <si>
    <t>Monthly Copier Space Rental Rate</t>
  </si>
  <si>
    <t>Monthly Lease Cost of Each Copier</t>
  </si>
  <si>
    <t>Monthly Coin Collection Labor Per Copier</t>
  </si>
  <si>
    <t>Other Monthly Fixed Costs per Copier</t>
  </si>
  <si>
    <t>Condition</t>
  </si>
  <si>
    <t>Selling Price ($)</t>
  </si>
  <si>
    <t>G</t>
  </si>
  <si>
    <t>M</t>
  </si>
  <si>
    <t>X Variable 4</t>
  </si>
  <si>
    <t>Square Footage X1</t>
  </si>
  <si>
    <t>Age (Yrs) X2</t>
  </si>
  <si>
    <t>Condition (Excellent) X3</t>
  </si>
  <si>
    <t>Condition (Mint)      X4</t>
  </si>
  <si>
    <t>C/D</t>
  </si>
  <si>
    <t>Probability</t>
  </si>
  <si>
    <t>LaPlace</t>
  </si>
  <si>
    <t>Large Gain in Market</t>
  </si>
  <si>
    <t>Small Gain in Market</t>
  </si>
  <si>
    <t>No Change in Market</t>
  </si>
  <si>
    <t>Small Fall in Market</t>
  </si>
  <si>
    <t>Certain Payoff</t>
  </si>
  <si>
    <t>Utility</t>
  </si>
  <si>
    <t>Givens</t>
  </si>
  <si>
    <t>Fixed Costs</t>
  </si>
  <si>
    <t>Model</t>
  </si>
  <si>
    <t>Production Volume</t>
  </si>
  <si>
    <t>Total Cost</t>
  </si>
  <si>
    <t>Total Revenue</t>
  </si>
  <si>
    <t>Total Profit (loss)</t>
  </si>
  <si>
    <t>Variable Cost Per Copy</t>
  </si>
  <si>
    <t>Paper Cost per copy</t>
  </si>
  <si>
    <t>Operator's Cost per copy</t>
  </si>
  <si>
    <t>Revenue Per Copy</t>
  </si>
  <si>
    <t>Break-even</t>
  </si>
  <si>
    <t>Profit of $17,345</t>
  </si>
  <si>
    <t>Hurwicz</t>
  </si>
  <si>
    <t>Small Gain in Market Value</t>
  </si>
  <si>
    <t>Large Gain in Market Value</t>
  </si>
  <si>
    <t>No Change in Market Value</t>
  </si>
  <si>
    <t>Small Fall in Market Value</t>
  </si>
  <si>
    <t>a) Maximin</t>
  </si>
  <si>
    <t>Base</t>
  </si>
  <si>
    <t>b) Maximax</t>
  </si>
  <si>
    <t>Age (Yrs.) X2</t>
  </si>
  <si>
    <t>Selling Price per Copy</t>
  </si>
  <si>
    <t>Investment Decisions and Payoffs (EMV)</t>
  </si>
  <si>
    <t>Large Fall in Market Value</t>
  </si>
  <si>
    <t>Investment Decisions and Payoffs (Utility)</t>
  </si>
  <si>
    <t>Investment Vehicle</t>
  </si>
  <si>
    <t>Utility Value</t>
  </si>
  <si>
    <t>Large Fall in Market</t>
  </si>
  <si>
    <t>Large Fall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</si>
</sst>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164" formatCode="0.0000"/>
    <numFmt numFmtId="165" formatCode="&quot;$&quot;#,##0.00"/>
    <numFmt numFmtId="166" formatCode="0.000"/>
    <numFmt numFmtId="167" formatCode="&quot;$&quot;#,##0"/>
  </numFmts>
  <fonts count="31" x14ac:knownFonts="1">
    <font>
      <sz val="11"/>
      <color theme="1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2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20"/>
      <color theme="1"/>
      <name val="Lucida Bright"/>
      <family val="1"/>
    </font>
    <font>
      <sz val="22"/>
      <color theme="1"/>
      <name val="Lucida Bright"/>
      <family val="1"/>
    </font>
    <font>
      <sz val="11"/>
      <color theme="1"/>
      <name val="Lucida Bright"/>
      <family val="1"/>
    </font>
    <font>
      <b/>
      <sz val="22"/>
      <color rgb="FFFFC000"/>
      <name val="Calibri"/>
      <family val="2"/>
      <scheme val="minor"/>
    </font>
    <font>
      <sz val="11"/>
      <color theme="1"/>
      <name val="Calibri"/>
      <family val="2"/>
      <scheme val="minor"/>
    </font>
    <font>
      <sz val="48"/>
      <color theme="5" tint="-0.499984740745262"/>
      <name val="Calibri"/>
      <family val="2"/>
      <scheme val="minor"/>
    </font>
    <font>
      <b/>
      <sz val="20"/>
      <color rgb="FFC00000"/>
      <name val="Calibri"/>
      <family val="2"/>
      <scheme val="minor"/>
    </font>
    <font>
      <b/>
      <sz val="28"/>
      <color rgb="FFC00000"/>
      <name val="Lucida Bright"/>
      <family val="1"/>
    </font>
    <font>
      <b/>
      <sz val="28"/>
      <color rgb="FFC00000"/>
      <name val="Calibri"/>
      <family val="2"/>
      <scheme val="minor"/>
    </font>
    <font>
      <sz val="22"/>
      <color rgb="FFFFFF00"/>
      <name val="Calibri"/>
      <family val="2"/>
      <scheme val="minor"/>
    </font>
    <font>
      <sz val="18"/>
      <color theme="1"/>
      <name val="Lucida Bright"/>
      <family val="1"/>
    </font>
    <font>
      <sz val="18"/>
      <color theme="1"/>
      <name val="Calibri"/>
      <family val="2"/>
      <scheme val="minor"/>
    </font>
    <font>
      <sz val="24"/>
      <color rgb="FFFFFF00"/>
      <name val="Lucida Bright"/>
      <family val="1"/>
    </font>
    <font>
      <sz val="22"/>
      <color rgb="FFFFFF00"/>
      <name val="Lucida Bright"/>
      <family val="1"/>
    </font>
    <font>
      <b/>
      <sz val="24"/>
      <color rgb="FFC00000"/>
      <name val="Lucida Bright"/>
      <family val="1"/>
    </font>
    <font>
      <b/>
      <sz val="22"/>
      <color rgb="FFC00000"/>
      <name val="Lucida Bright"/>
      <family val="1"/>
    </font>
    <font>
      <sz val="20"/>
      <color rgb="FFFFFF00"/>
      <name val="Lucida Bright"/>
      <family val="1"/>
    </font>
    <font>
      <b/>
      <sz val="20"/>
      <color rgb="FFFFFF00"/>
      <name val="Lucida Bright"/>
      <family val="1"/>
    </font>
    <font>
      <sz val="24"/>
      <color theme="1"/>
      <name val="Lucida Bright"/>
      <family val="1"/>
    </font>
    <font>
      <b/>
      <sz val="22"/>
      <color theme="1"/>
      <name val="Lucida Bright"/>
      <family val="1"/>
    </font>
    <font>
      <b/>
      <sz val="20"/>
      <color rgb="FFC00000"/>
      <name val="Lucida Bright"/>
      <family val="1"/>
    </font>
    <font>
      <b/>
      <sz val="22"/>
      <color rgb="FFFFFF00"/>
      <name val="Lucida Bright"/>
      <family val="1"/>
    </font>
    <font>
      <sz val="20"/>
      <name val="Lucida Bright"/>
      <family val="1"/>
    </font>
  </fonts>
  <fills count="1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48118533890809E-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2" borderId="0" xfId="0" applyFill="1"/>
    <xf numFmtId="0" fontId="10" fillId="2" borderId="0" xfId="0" applyFont="1" applyFill="1"/>
    <xf numFmtId="2" fontId="3" fillId="3" borderId="1" xfId="0" applyNumberFormat="1" applyFont="1" applyFill="1" applyBorder="1" applyAlignment="1">
      <alignment horizontal="center" vertical="center"/>
    </xf>
    <xf numFmtId="0" fontId="12" fillId="2" borderId="0" xfId="0" applyFont="1" applyFill="1"/>
    <xf numFmtId="0" fontId="0" fillId="4" borderId="0" xfId="0" applyFill="1"/>
    <xf numFmtId="0" fontId="0" fillId="4" borderId="0" xfId="0" applyFill="1" applyAlignment="1">
      <alignment horizontal="center" vertical="center"/>
    </xf>
    <xf numFmtId="0" fontId="0" fillId="4" borderId="0" xfId="0" applyFill="1" applyBorder="1" applyAlignment="1"/>
    <xf numFmtId="0" fontId="0" fillId="4" borderId="0" xfId="0" applyFill="1" applyProtection="1">
      <protection locked="0"/>
    </xf>
    <xf numFmtId="0" fontId="6" fillId="4" borderId="0" xfId="0" applyFont="1" applyFill="1" applyProtection="1">
      <protection locked="0"/>
    </xf>
    <xf numFmtId="0" fontId="1" fillId="4" borderId="0" xfId="0" applyFont="1" applyFill="1" applyProtection="1">
      <protection locked="0"/>
    </xf>
    <xf numFmtId="0" fontId="2" fillId="4" borderId="0" xfId="0" applyFont="1" applyFill="1" applyProtection="1"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/>
    </xf>
    <xf numFmtId="2" fontId="4" fillId="4" borderId="0" xfId="0" applyNumberFormat="1" applyFont="1" applyFill="1" applyAlignment="1">
      <alignment horizontal="center" vertical="center"/>
    </xf>
    <xf numFmtId="2" fontId="0" fillId="4" borderId="0" xfId="0" applyNumberFormat="1" applyFill="1"/>
    <xf numFmtId="164" fontId="14" fillId="4" borderId="1" xfId="0" applyNumberFormat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/>
    </xf>
    <xf numFmtId="0" fontId="10" fillId="4" borderId="0" xfId="0" applyFont="1" applyFill="1" applyProtection="1">
      <protection locked="0"/>
    </xf>
    <xf numFmtId="0" fontId="5" fillId="4" borderId="0" xfId="0" applyFont="1" applyFill="1" applyAlignment="1" applyProtection="1">
      <alignment horizontal="right" vertical="center"/>
      <protection locked="0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0" fillId="4" borderId="0" xfId="0" applyFill="1" applyBorder="1"/>
    <xf numFmtId="0" fontId="7" fillId="4" borderId="0" xfId="0" applyFont="1" applyFill="1" applyBorder="1" applyAlignment="1">
      <alignment horizontal="centerContinuous"/>
    </xf>
    <xf numFmtId="0" fontId="7" fillId="4" borderId="0" xfId="0" applyFont="1" applyFill="1" applyBorder="1" applyAlignment="1">
      <alignment horizontal="center"/>
    </xf>
    <xf numFmtId="2" fontId="8" fillId="4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/>
    <xf numFmtId="0" fontId="0" fillId="0" borderId="5" xfId="0" applyFill="1" applyBorder="1" applyAlignment="1"/>
    <xf numFmtId="0" fontId="7" fillId="0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Continuous"/>
    </xf>
    <xf numFmtId="0" fontId="10" fillId="4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 wrapText="1"/>
    </xf>
    <xf numFmtId="165" fontId="8" fillId="4" borderId="1" xfId="0" applyNumberFormat="1" applyFont="1" applyFill="1" applyBorder="1" applyAlignment="1" applyProtection="1">
      <alignment horizontal="center" vertical="center"/>
      <protection locked="0"/>
    </xf>
    <xf numFmtId="3" fontId="18" fillId="4" borderId="1" xfId="0" applyNumberFormat="1" applyFont="1" applyFill="1" applyBorder="1" applyAlignment="1" applyProtection="1">
      <alignment horizontal="center" vertical="center"/>
      <protection locked="0"/>
    </xf>
    <xf numFmtId="0" fontId="18" fillId="4" borderId="1" xfId="0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2" fontId="8" fillId="4" borderId="1" xfId="0" applyNumberFormat="1" applyFont="1" applyFill="1" applyBorder="1" applyAlignment="1">
      <alignment horizontal="center" vertical="center"/>
    </xf>
    <xf numFmtId="2" fontId="25" fillId="6" borderId="1" xfId="0" applyNumberFormat="1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2" fontId="8" fillId="8" borderId="1" xfId="0" applyNumberFormat="1" applyFont="1" applyFill="1" applyBorder="1" applyAlignment="1">
      <alignment horizontal="center" vertical="center"/>
    </xf>
    <xf numFmtId="0" fontId="24" fillId="6" borderId="1" xfId="0" applyFont="1" applyFill="1" applyBorder="1" applyAlignment="1">
      <alignment horizontal="center" vertical="center"/>
    </xf>
    <xf numFmtId="2" fontId="26" fillId="9" borderId="1" xfId="0" applyNumberFormat="1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left" vertical="top"/>
      <protection locked="0"/>
    </xf>
    <xf numFmtId="0" fontId="27" fillId="10" borderId="0" xfId="0" applyFont="1" applyFill="1"/>
    <xf numFmtId="0" fontId="9" fillId="10" borderId="0" xfId="0" applyFont="1" applyFill="1"/>
    <xf numFmtId="0" fontId="9" fillId="10" borderId="1" xfId="0" applyFont="1" applyFill="1" applyBorder="1"/>
    <xf numFmtId="6" fontId="9" fillId="10" borderId="1" xfId="0" applyNumberFormat="1" applyFont="1" applyFill="1" applyBorder="1" applyAlignment="1">
      <alignment horizontal="center" vertical="center"/>
    </xf>
    <xf numFmtId="0" fontId="9" fillId="10" borderId="0" xfId="0" applyFont="1" applyFill="1" applyAlignment="1">
      <alignment horizontal="center" vertical="center"/>
    </xf>
    <xf numFmtId="6" fontId="9" fillId="12" borderId="1" xfId="0" applyNumberFormat="1" applyFont="1" applyFill="1" applyBorder="1" applyAlignment="1">
      <alignment horizontal="center" vertical="center"/>
    </xf>
    <xf numFmtId="166" fontId="26" fillId="4" borderId="1" xfId="0" applyNumberFormat="1" applyFont="1" applyFill="1" applyBorder="1" applyAlignment="1" applyProtection="1">
      <alignment horizontal="center" vertical="center"/>
      <protection locked="0"/>
    </xf>
    <xf numFmtId="166" fontId="20" fillId="6" borderId="1" xfId="0" applyNumberFormat="1" applyFont="1" applyFill="1" applyBorder="1" applyAlignment="1" applyProtection="1">
      <alignment horizontal="center" vertical="center"/>
      <protection locked="0"/>
    </xf>
    <xf numFmtId="167" fontId="8" fillId="4" borderId="1" xfId="0" applyNumberFormat="1" applyFont="1" applyFill="1" applyBorder="1" applyAlignment="1" applyProtection="1">
      <alignment horizontal="center" vertical="center"/>
      <protection locked="0"/>
    </xf>
    <xf numFmtId="0" fontId="8" fillId="4" borderId="4" xfId="0" applyFont="1" applyFill="1" applyBorder="1" applyAlignment="1" applyProtection="1">
      <alignment horizontal="left" vertical="top"/>
      <protection locked="0"/>
    </xf>
    <xf numFmtId="165" fontId="22" fillId="3" borderId="1" xfId="0" applyNumberFormat="1" applyFont="1" applyFill="1" applyBorder="1" applyAlignment="1" applyProtection="1">
      <alignment horizontal="center" vertical="center"/>
      <protection locked="0"/>
    </xf>
    <xf numFmtId="2" fontId="9" fillId="10" borderId="1" xfId="0" applyNumberFormat="1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left" vertical="center"/>
    </xf>
    <xf numFmtId="165" fontId="9" fillId="10" borderId="1" xfId="0" applyNumberFormat="1" applyFont="1" applyFill="1" applyBorder="1" applyAlignment="1">
      <alignment horizontal="center" vertical="center"/>
    </xf>
    <xf numFmtId="0" fontId="9" fillId="10" borderId="7" xfId="0" applyFont="1" applyFill="1" applyBorder="1"/>
    <xf numFmtId="0" fontId="9" fillId="12" borderId="7" xfId="0" applyFont="1" applyFill="1" applyBorder="1" applyAlignment="1">
      <alignment horizontal="center" vertical="center"/>
    </xf>
    <xf numFmtId="0" fontId="9" fillId="10" borderId="7" xfId="0" applyFont="1" applyFill="1" applyBorder="1" applyAlignment="1">
      <alignment horizontal="center" vertical="center"/>
    </xf>
    <xf numFmtId="2" fontId="9" fillId="10" borderId="7" xfId="0" applyNumberFormat="1" applyFont="1" applyFill="1" applyBorder="1" applyAlignment="1">
      <alignment horizontal="center" vertical="center"/>
    </xf>
    <xf numFmtId="165" fontId="9" fillId="10" borderId="7" xfId="0" applyNumberFormat="1" applyFont="1" applyFill="1" applyBorder="1" applyAlignment="1">
      <alignment horizontal="center" vertical="center"/>
    </xf>
    <xf numFmtId="3" fontId="29" fillId="11" borderId="1" xfId="0" applyNumberFormat="1" applyFont="1" applyFill="1" applyBorder="1" applyAlignment="1">
      <alignment horizontal="center" vertical="center"/>
    </xf>
    <xf numFmtId="167" fontId="22" fillId="3" borderId="1" xfId="0" applyNumberFormat="1" applyFont="1" applyFill="1" applyBorder="1" applyAlignment="1" applyProtection="1">
      <alignment horizontal="center"/>
      <protection locked="0"/>
    </xf>
    <xf numFmtId="165" fontId="22" fillId="3" borderId="1" xfId="0" applyNumberFormat="1" applyFont="1" applyFill="1" applyBorder="1" applyAlignment="1" applyProtection="1">
      <alignment horizontal="center"/>
      <protection locked="0"/>
    </xf>
    <xf numFmtId="0" fontId="9" fillId="4" borderId="1" xfId="0" applyFont="1" applyFill="1" applyBorder="1" applyAlignment="1">
      <alignment horizontal="center" vertical="center"/>
    </xf>
    <xf numFmtId="0" fontId="30" fillId="4" borderId="1" xfId="0" applyFont="1" applyFill="1" applyBorder="1" applyAlignment="1">
      <alignment horizontal="center" vertical="center"/>
    </xf>
    <xf numFmtId="2" fontId="19" fillId="4" borderId="0" xfId="0" applyNumberFormat="1" applyFont="1" applyFill="1" applyAlignment="1">
      <alignment horizontal="center" vertical="center"/>
    </xf>
    <xf numFmtId="2" fontId="14" fillId="7" borderId="1" xfId="0" applyNumberFormat="1" applyFont="1" applyFill="1" applyBorder="1" applyAlignment="1">
      <alignment horizontal="center" vertical="center"/>
    </xf>
    <xf numFmtId="167" fontId="9" fillId="10" borderId="1" xfId="0" applyNumberFormat="1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/>
    </xf>
    <xf numFmtId="4" fontId="19" fillId="7" borderId="1" xfId="0" applyNumberFormat="1" applyFont="1" applyFill="1" applyBorder="1" applyAlignment="1"/>
    <xf numFmtId="0" fontId="28" fillId="4" borderId="1" xfId="0" applyFont="1" applyFill="1" applyBorder="1" applyAlignment="1" applyProtection="1">
      <alignment horizontal="left" vertical="top"/>
      <protection locked="0"/>
    </xf>
    <xf numFmtId="0" fontId="13" fillId="2" borderId="0" xfId="0" applyFont="1" applyFill="1" applyAlignment="1">
      <alignment horizontal="center" vertical="center"/>
    </xf>
    <xf numFmtId="4" fontId="15" fillId="4" borderId="0" xfId="0" applyNumberFormat="1" applyFont="1" applyFill="1" applyAlignment="1" applyProtection="1">
      <alignment horizontal="center" vertical="center"/>
      <protection locked="0"/>
    </xf>
    <xf numFmtId="4" fontId="16" fillId="4" borderId="0" xfId="0" applyNumberFormat="1" applyFont="1" applyFill="1" applyAlignment="1" applyProtection="1">
      <alignment horizontal="center" vertical="center"/>
      <protection locked="0"/>
    </xf>
    <xf numFmtId="4" fontId="23" fillId="3" borderId="0" xfId="0" applyNumberFormat="1" applyFont="1" applyFill="1" applyAlignment="1" applyProtection="1">
      <alignment horizontal="center" vertical="center"/>
      <protection locked="0"/>
    </xf>
    <xf numFmtId="4" fontId="21" fillId="6" borderId="0" xfId="0" applyNumberFormat="1" applyFont="1" applyFill="1" applyAlignment="1" applyProtection="1">
      <alignment horizontal="center" vertical="center"/>
      <protection locked="0"/>
    </xf>
    <xf numFmtId="0" fontId="9" fillId="4" borderId="2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27" fillId="10" borderId="0" xfId="0" applyFont="1" applyFill="1" applyAlignment="1">
      <alignment horizontal="left"/>
    </xf>
    <xf numFmtId="0" fontId="27" fillId="4" borderId="2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/>
      <protection locked="0"/>
    </xf>
    <xf numFmtId="0" fontId="27" fillId="4" borderId="3" xfId="0" applyFont="1" applyFill="1" applyBorder="1" applyAlignment="1" applyProtection="1">
      <alignment horizontal="center" vertical="center"/>
      <protection locked="0"/>
    </xf>
    <xf numFmtId="0" fontId="17" fillId="6" borderId="0" xfId="0" applyFont="1" applyFill="1" applyAlignment="1" applyProtection="1">
      <alignment horizontal="center" vertical="center"/>
      <protection locked="0"/>
    </xf>
    <xf numFmtId="0" fontId="0" fillId="4" borderId="0" xfId="0" applyFill="1" applyAlignment="1" applyProtection="1">
      <alignment horizontal="center"/>
      <protection locked="0"/>
    </xf>
    <xf numFmtId="164" fontId="3" fillId="4" borderId="2" xfId="0" applyNumberFormat="1" applyFont="1" applyFill="1" applyBorder="1" applyAlignment="1">
      <alignment horizontal="center" vertical="center"/>
    </xf>
    <xf numFmtId="164" fontId="3" fillId="4" borderId="3" xfId="0" applyNumberFormat="1" applyFont="1" applyFill="1" applyBorder="1" applyAlignment="1">
      <alignment horizontal="center" vertical="center"/>
    </xf>
    <xf numFmtId="2" fontId="3" fillId="4" borderId="2" xfId="0" applyNumberFormat="1" applyFont="1" applyFill="1" applyBorder="1" applyAlignment="1">
      <alignment horizontal="center" vertical="center"/>
    </xf>
    <xf numFmtId="2" fontId="3" fillId="4" borderId="3" xfId="0" applyNumberFormat="1" applyFont="1" applyFill="1" applyBorder="1" applyAlignment="1">
      <alignment horizontal="center" vertical="center"/>
    </xf>
    <xf numFmtId="164" fontId="14" fillId="4" borderId="2" xfId="0" applyNumberFormat="1" applyFont="1" applyFill="1" applyBorder="1" applyAlignment="1">
      <alignment horizontal="center" vertical="center"/>
    </xf>
    <xf numFmtId="164" fontId="14" fillId="4" borderId="3" xfId="0" applyNumberFormat="1" applyFont="1" applyFill="1" applyBorder="1" applyAlignment="1">
      <alignment horizontal="center" vertical="center"/>
    </xf>
    <xf numFmtId="2" fontId="14" fillId="7" borderId="2" xfId="0" applyNumberFormat="1" applyFont="1" applyFill="1" applyBorder="1" applyAlignment="1">
      <alignment horizontal="center" vertical="center"/>
    </xf>
    <xf numFmtId="2" fontId="14" fillId="7" borderId="3" xfId="0" applyNumberFormat="1" applyFont="1" applyFill="1" applyBorder="1" applyAlignment="1">
      <alignment horizontal="center" vertical="center"/>
    </xf>
    <xf numFmtId="164" fontId="14" fillId="7" borderId="2" xfId="0" applyNumberFormat="1" applyFont="1" applyFill="1" applyBorder="1" applyAlignment="1">
      <alignment horizontal="center" vertical="center"/>
    </xf>
    <xf numFmtId="164" fontId="14" fillId="7" borderId="3" xfId="0" applyNumberFormat="1" applyFont="1" applyFill="1" applyBorder="1" applyAlignment="1">
      <alignment horizontal="center" vertical="center"/>
    </xf>
    <xf numFmtId="0" fontId="29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Utility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'Check Problem 8 '!$M$15:$M$26</c:f>
              <c:numCache>
                <c:formatCode>General</c:formatCode>
                <c:ptCount val="12"/>
                <c:pt idx="0">
                  <c:v>-600</c:v>
                </c:pt>
                <c:pt idx="1">
                  <c:v>-200</c:v>
                </c:pt>
                <c:pt idx="2">
                  <c:v>-150</c:v>
                </c:pt>
                <c:pt idx="3">
                  <c:v>-100</c:v>
                </c:pt>
                <c:pt idx="4">
                  <c:v>0</c:v>
                </c:pt>
                <c:pt idx="5">
                  <c:v>60</c:v>
                </c:pt>
                <c:pt idx="6">
                  <c:v>100</c:v>
                </c:pt>
                <c:pt idx="7">
                  <c:v>150</c:v>
                </c:pt>
                <c:pt idx="8">
                  <c:v>200</c:v>
                </c:pt>
                <c:pt idx="9">
                  <c:v>250</c:v>
                </c:pt>
                <c:pt idx="10">
                  <c:v>300</c:v>
                </c:pt>
                <c:pt idx="11">
                  <c:v>500</c:v>
                </c:pt>
              </c:numCache>
            </c:numRef>
          </c:xVal>
          <c:yVal>
            <c:numRef>
              <c:f>'Check Problem 8 '!$N$15:$N$26</c:f>
              <c:numCache>
                <c:formatCode>0.00</c:formatCode>
                <c:ptCount val="12"/>
                <c:pt idx="0">
                  <c:v>0</c:v>
                </c:pt>
                <c:pt idx="1">
                  <c:v>0.25</c:v>
                </c:pt>
                <c:pt idx="2">
                  <c:v>0.3</c:v>
                </c:pt>
                <c:pt idx="3">
                  <c:v>0.36</c:v>
                </c:pt>
                <c:pt idx="4">
                  <c:v>0.5</c:v>
                </c:pt>
                <c:pt idx="5">
                  <c:v>0.6</c:v>
                </c:pt>
                <c:pt idx="6">
                  <c:v>0.65</c:v>
                </c:pt>
                <c:pt idx="7">
                  <c:v>0.7</c:v>
                </c:pt>
                <c:pt idx="8">
                  <c:v>0.75</c:v>
                </c:pt>
                <c:pt idx="9">
                  <c:v>0.85</c:v>
                </c:pt>
                <c:pt idx="10">
                  <c:v>0.9</c:v>
                </c:pt>
                <c:pt idx="1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C9A-4A4E-AA47-A8E194B5A4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07267391"/>
        <c:axId val="1907266143"/>
      </c:scatterChart>
      <c:valAx>
        <c:axId val="19072673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7266143"/>
        <c:crosses val="autoZero"/>
        <c:crossBetween val="midCat"/>
      </c:valAx>
      <c:valAx>
        <c:axId val="19072661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726739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Content!A1"/><Relationship Id="rId2" Type="http://schemas.openxmlformats.org/officeDocument/2006/relationships/image" Target="../media/image1.png"/><Relationship Id="rId1" Type="http://schemas.openxmlformats.org/officeDocument/2006/relationships/hyperlink" Target="#'Exam Content 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'Problem 4'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hyperlink" Target="#'Check Problem 5'!A1"/><Relationship Id="rId1" Type="http://schemas.openxmlformats.org/officeDocument/2006/relationships/hyperlink" Target="#'Exam Content '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'Problem 5'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hyperlink" Target="#'Check Problem 6 '!A1"/><Relationship Id="rId1" Type="http://schemas.openxmlformats.org/officeDocument/2006/relationships/hyperlink" Target="#'Exam Content '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hyperlink" Target="#'Problem 6'!A1"/><Relationship Id="rId1" Type="http://schemas.openxmlformats.org/officeDocument/2006/relationships/hyperlink" Target="#'Exam Content '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hyperlink" Target="#'Check Problem 7 '!A1"/><Relationship Id="rId1" Type="http://schemas.openxmlformats.org/officeDocument/2006/relationships/hyperlink" Target="#'Exam Content '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'Problem 7'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hyperlink" Target="#'Check Problem 8 '!A1"/><Relationship Id="rId1" Type="http://schemas.openxmlformats.org/officeDocument/2006/relationships/hyperlink" Target="#'Exam Content '!A1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hyperlink" Target="#'Problem 8'!A1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hyperlink" Target="#'Check Problem 9'!A1"/><Relationship Id="rId1" Type="http://schemas.openxmlformats.org/officeDocument/2006/relationships/hyperlink" Target="#'Exam Content '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'Problem 8'!A1"/><Relationship Id="rId3" Type="http://schemas.openxmlformats.org/officeDocument/2006/relationships/hyperlink" Target="#'Problem 3'!A1"/><Relationship Id="rId7" Type="http://schemas.openxmlformats.org/officeDocument/2006/relationships/hyperlink" Target="#'Problem 7'!A1"/><Relationship Id="rId12" Type="http://schemas.openxmlformats.org/officeDocument/2006/relationships/hyperlink" Target="#'9'!A1"/><Relationship Id="rId2" Type="http://schemas.openxmlformats.org/officeDocument/2006/relationships/hyperlink" Target="#'Problem 2'!A1"/><Relationship Id="rId1" Type="http://schemas.openxmlformats.org/officeDocument/2006/relationships/hyperlink" Target="#'Problem 1'!A1"/><Relationship Id="rId6" Type="http://schemas.openxmlformats.org/officeDocument/2006/relationships/hyperlink" Target="#'Problem 10'!A1"/><Relationship Id="rId11" Type="http://schemas.openxmlformats.org/officeDocument/2006/relationships/hyperlink" Target="#'Problem 6'!A1"/><Relationship Id="rId5" Type="http://schemas.openxmlformats.org/officeDocument/2006/relationships/hyperlink" Target="#'Problem 5'!A1"/><Relationship Id="rId10" Type="http://schemas.openxmlformats.org/officeDocument/2006/relationships/hyperlink" Target="#'Problem 9'!A1"/><Relationship Id="rId4" Type="http://schemas.openxmlformats.org/officeDocument/2006/relationships/hyperlink" Target="#'Problem 4'!A1"/><Relationship Id="rId9" Type="http://schemas.openxmlformats.org/officeDocument/2006/relationships/hyperlink" Target="#FirstPage!A1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hyperlink" Target="#'Problem 9'!A1"/><Relationship Id="rId1" Type="http://schemas.openxmlformats.org/officeDocument/2006/relationships/hyperlink" Target="#'Exam Content '!A1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hyperlink" Target="#'Check Problem 10'!A1"/><Relationship Id="rId1" Type="http://schemas.openxmlformats.org/officeDocument/2006/relationships/hyperlink" Target="#'Exam Content '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'Problem 10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Check Problem 1 '!A1"/><Relationship Id="rId1" Type="http://schemas.openxmlformats.org/officeDocument/2006/relationships/hyperlink" Target="#'Exam Content 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Problem 1'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'Check Problem 2'!A1"/><Relationship Id="rId1" Type="http://schemas.openxmlformats.org/officeDocument/2006/relationships/hyperlink" Target="#'Exam Content '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Problem 2'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'Check Problem 3'!A1"/><Relationship Id="rId1" Type="http://schemas.openxmlformats.org/officeDocument/2006/relationships/hyperlink" Target="#'Exam Content '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Exam Content '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'Check Problem 4 '!A1"/><Relationship Id="rId1" Type="http://schemas.openxmlformats.org/officeDocument/2006/relationships/hyperlink" Target="#'Exam Content 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85363</xdr:colOff>
      <xdr:row>2</xdr:row>
      <xdr:rowOff>3719</xdr:rowOff>
    </xdr:from>
    <xdr:to>
      <xdr:col>28</xdr:col>
      <xdr:colOff>249555</xdr:colOff>
      <xdr:row>9</xdr:row>
      <xdr:rowOff>114935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457963" y="369479"/>
          <a:ext cx="8287112" cy="1391376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accent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4000" b="1">
              <a:solidFill>
                <a:srgbClr val="002060"/>
              </a:solidFill>
              <a:latin typeface="Lucida Bright" panose="02040602050505020304" pitchFamily="18" charset="0"/>
            </a:rPr>
            <a:t>CSUSM</a:t>
          </a:r>
        </a:p>
      </xdr:txBody>
    </xdr:sp>
    <xdr:clientData/>
  </xdr:twoCellAnchor>
  <xdr:twoCellAnchor>
    <xdr:from>
      <xdr:col>18</xdr:col>
      <xdr:colOff>554630</xdr:colOff>
      <xdr:row>46</xdr:row>
      <xdr:rowOff>143329</xdr:rowOff>
    </xdr:from>
    <xdr:to>
      <xdr:col>24</xdr:col>
      <xdr:colOff>365219</xdr:colOff>
      <xdr:row>53</xdr:row>
      <xdr:rowOff>98425</xdr:rowOff>
    </xdr:to>
    <xdr:sp macro="" textlink="">
      <xdr:nvSpPr>
        <xdr:cNvPr id="4" name="Rounded Rectangl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1801750" y="8555809"/>
          <a:ext cx="3559629" cy="1235256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Click</a:t>
          </a:r>
          <a:r>
            <a:rPr lang="en-US" sz="2800" baseline="0">
              <a:solidFill>
                <a:schemeClr val="tx1"/>
              </a:solidFill>
              <a:latin typeface="Lucida Bright" panose="02040602050505020304" pitchFamily="18" charset="0"/>
            </a:rPr>
            <a:t> </a:t>
          </a:r>
          <a:r>
            <a:rPr lang="en-US" sz="2800" b="1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Here</a:t>
          </a:r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 to Start</a:t>
          </a:r>
        </a:p>
      </xdr:txBody>
    </xdr:sp>
    <xdr:clientData/>
  </xdr:twoCellAnchor>
  <xdr:twoCellAnchor editAs="oneCell">
    <xdr:from>
      <xdr:col>1</xdr:col>
      <xdr:colOff>19050</xdr:colOff>
      <xdr:row>0</xdr:row>
      <xdr:rowOff>144236</xdr:rowOff>
    </xdr:from>
    <xdr:to>
      <xdr:col>6</xdr:col>
      <xdr:colOff>217714</xdr:colOff>
      <xdr:row>10</xdr:row>
      <xdr:rowOff>17863</xdr:rowOff>
    </xdr:to>
    <xdr:pic>
      <xdr:nvPicPr>
        <xdr:cNvPr id="8" name="Picture 7" descr="Picturelogo1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39536" y="144236"/>
          <a:ext cx="3301092" cy="1740073"/>
        </a:xfrm>
        <a:prstGeom prst="rect">
          <a:avLst/>
        </a:prstGeom>
      </xdr:spPr>
    </xdr:pic>
    <xdr:clientData/>
  </xdr:twoCellAnchor>
  <xdr:twoCellAnchor>
    <xdr:from>
      <xdr:col>1</xdr:col>
      <xdr:colOff>236763</xdr:colOff>
      <xdr:row>7</xdr:row>
      <xdr:rowOff>179615</xdr:rowOff>
    </xdr:from>
    <xdr:to>
      <xdr:col>5</xdr:col>
      <xdr:colOff>522513</xdr:colOff>
      <xdr:row>9</xdr:row>
      <xdr:rowOff>76201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857249" y="1475015"/>
          <a:ext cx="2767693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600" b="1">
              <a:solidFill>
                <a:schemeClr val="accent3">
                  <a:lumMod val="50000"/>
                </a:schemeClr>
              </a:solidFill>
            </a:rPr>
            <a:t>RPP-</a:t>
          </a:r>
          <a:r>
            <a:rPr lang="en-US" sz="1600" b="1" i="1">
              <a:solidFill>
                <a:schemeClr val="accent3">
                  <a:lumMod val="50000"/>
                </a:schemeClr>
              </a:solidFill>
            </a:rPr>
            <a:t>Do not duplicate</a:t>
          </a:r>
        </a:p>
      </xdr:txBody>
    </xdr:sp>
    <xdr:clientData/>
  </xdr:twoCellAnchor>
  <xdr:twoCellAnchor>
    <xdr:from>
      <xdr:col>15</xdr:col>
      <xdr:colOff>396240</xdr:colOff>
      <xdr:row>21</xdr:row>
      <xdr:rowOff>133803</xdr:rowOff>
    </xdr:from>
    <xdr:to>
      <xdr:col>28</xdr:col>
      <xdr:colOff>232410</xdr:colOff>
      <xdr:row>43</xdr:row>
      <xdr:rowOff>137160</xdr:rowOff>
    </xdr:to>
    <xdr:sp macro="" textlink="">
      <xdr:nvSpPr>
        <xdr:cNvPr id="11" name="Rounded Rectangle 3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9768840" y="3974283"/>
          <a:ext cx="7959090" cy="4026717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5400" b="1" baseline="0">
            <a:solidFill>
              <a:srgbClr val="C00000"/>
            </a:solidFill>
            <a:latin typeface="Lucida Bright" panose="02040602050505020304" pitchFamily="18" charset="0"/>
          </a:endParaRPr>
        </a:p>
        <a:p>
          <a:pPr algn="ctr"/>
          <a:r>
            <a:rPr lang="en-US" sz="5400" b="1" baseline="0">
              <a:solidFill>
                <a:srgbClr val="C00000"/>
              </a:solidFill>
              <a:latin typeface="Lucida Bright" panose="02040602050505020304" pitchFamily="18" charset="0"/>
            </a:rPr>
            <a:t>Pretest 2</a:t>
          </a:r>
          <a:r>
            <a:rPr lang="en-US" sz="3200" b="1" baseline="0">
              <a:solidFill>
                <a:srgbClr val="C00000"/>
              </a:solidFill>
              <a:latin typeface="Lucida Bright" panose="02040602050505020304" pitchFamily="18" charset="0"/>
            </a:rPr>
            <a:t> </a:t>
          </a:r>
          <a:r>
            <a:rPr lang="en-US" sz="4800" b="1" baseline="0">
              <a:solidFill>
                <a:schemeClr val="accent3">
                  <a:lumMod val="50000"/>
                </a:schemeClr>
              </a:solidFill>
              <a:latin typeface="Lucida Bright" panose="02040602050505020304" pitchFamily="18" charset="0"/>
            </a:rPr>
            <a:t>Answers </a:t>
          </a:r>
          <a:r>
            <a:rPr lang="en-US" sz="2400" b="1" baseline="0">
              <a:solidFill>
                <a:srgbClr val="C00000"/>
              </a:solidFill>
              <a:latin typeface="Lucida Bright" panose="02040602050505020304" pitchFamily="18" charset="0"/>
            </a:rPr>
            <a:t>v.1</a:t>
          </a:r>
        </a:p>
        <a:p>
          <a:pPr algn="ctr"/>
          <a:endParaRPr lang="en-US" sz="3600" b="1" baseline="0">
            <a:solidFill>
              <a:schemeClr val="tx2">
                <a:lumMod val="50000"/>
              </a:schemeClr>
            </a:solidFill>
            <a:latin typeface="Lucida Bright" panose="02040602050505020304" pitchFamily="18" charset="0"/>
          </a:endParaRPr>
        </a:p>
        <a:p>
          <a:pPr algn="ctr"/>
          <a:r>
            <a:rPr lang="en-US" sz="3600" b="1" baseline="0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</a:rPr>
            <a:t>4/2/22</a:t>
          </a:r>
          <a:endParaRPr lang="en-US" sz="3600" b="1">
            <a:solidFill>
              <a:schemeClr val="tx2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17</xdr:col>
      <xdr:colOff>0</xdr:colOff>
      <xdr:row>12</xdr:row>
      <xdr:rowOff>49349</xdr:rowOff>
    </xdr:from>
    <xdr:to>
      <xdr:col>26</xdr:col>
      <xdr:colOff>594359</xdr:colOff>
      <xdr:row>19</xdr:row>
      <xdr:rowOff>4445</xdr:rowOff>
    </xdr:to>
    <xdr:sp macro="" textlink="">
      <xdr:nvSpPr>
        <xdr:cNvPr id="12" name="Rounded Rectangle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0622280" y="2243909"/>
          <a:ext cx="6217919" cy="1235256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4400" b="1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</a:rPr>
            <a:t>BUS</a:t>
          </a:r>
          <a:r>
            <a:rPr lang="en-US" sz="4400" b="1" baseline="0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</a:rPr>
            <a:t> 322 S22</a:t>
          </a:r>
          <a:endParaRPr lang="en-US" sz="4400" b="1">
            <a:solidFill>
              <a:schemeClr val="tx2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164533</xdr:colOff>
      <xdr:row>1</xdr:row>
      <xdr:rowOff>41048</xdr:rowOff>
    </xdr:from>
    <xdr:to>
      <xdr:col>2</xdr:col>
      <xdr:colOff>555172</xdr:colOff>
      <xdr:row>7</xdr:row>
      <xdr:rowOff>129721</xdr:rowOff>
    </xdr:to>
    <xdr:sp macro="" textlink="">
      <xdr:nvSpPr>
        <xdr:cNvPr id="3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164533" y="226105"/>
          <a:ext cx="1631610" cy="1199016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</a:rPr>
            <a:t>Back</a:t>
          </a:r>
        </a:p>
      </xdr:txBody>
    </xdr:sp>
    <xdr:clientData/>
  </xdr:twoCellAnchor>
  <xdr:twoCellAnchor>
    <xdr:from>
      <xdr:col>3</xdr:col>
      <xdr:colOff>489856</xdr:colOff>
      <xdr:row>1</xdr:row>
      <xdr:rowOff>140698</xdr:rowOff>
    </xdr:from>
    <xdr:to>
      <xdr:col>13</xdr:col>
      <xdr:colOff>506185</xdr:colOff>
      <xdr:row>7</xdr:row>
      <xdr:rowOff>61323</xdr:rowOff>
    </xdr:to>
    <xdr:sp macro="" textlink="">
      <xdr:nvSpPr>
        <xdr:cNvPr id="15" name="Rounded Rectangle 1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SpPr/>
      </xdr:nvSpPr>
      <xdr:spPr>
        <a:xfrm>
          <a:off x="2351313" y="325755"/>
          <a:ext cx="6221186" cy="1030968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 baseline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 Check </a:t>
          </a:r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Problem</a:t>
          </a:r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</a:t>
          </a:r>
          <a:r>
            <a:rPr lang="en-US" sz="3200" b="1">
              <a:solidFill>
                <a:srgbClr val="FF0000"/>
              </a:solidFill>
              <a:latin typeface="Lucida Bright" panose="02040602050505020304" pitchFamily="18" charset="0"/>
            </a:rPr>
            <a:t>4</a:t>
          </a:r>
          <a:r>
            <a:rPr lang="en-US" sz="3200" b="1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 </a:t>
          </a:r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</a:t>
          </a:r>
        </a:p>
      </xdr:txBody>
    </xdr:sp>
    <xdr:clientData/>
  </xdr:twoCellAnchor>
  <xdr:twoCellAnchor>
    <xdr:from>
      <xdr:col>17</xdr:col>
      <xdr:colOff>404949</xdr:colOff>
      <xdr:row>1</xdr:row>
      <xdr:rowOff>161108</xdr:rowOff>
    </xdr:from>
    <xdr:to>
      <xdr:col>20</xdr:col>
      <xdr:colOff>95796</xdr:colOff>
      <xdr:row>6</xdr:row>
      <xdr:rowOff>159294</xdr:rowOff>
    </xdr:to>
    <xdr:sp macro="" textlink="">
      <xdr:nvSpPr>
        <xdr:cNvPr id="16" name="Rounded Rectangle 4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/>
      </xdr:nvSpPr>
      <xdr:spPr>
        <a:xfrm>
          <a:off x="11040292" y="346165"/>
          <a:ext cx="3631475" cy="923472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16</xdr:col>
      <xdr:colOff>232954</xdr:colOff>
      <xdr:row>1</xdr:row>
      <xdr:rowOff>141514</xdr:rowOff>
    </xdr:from>
    <xdr:to>
      <xdr:col>16</xdr:col>
      <xdr:colOff>232954</xdr:colOff>
      <xdr:row>66</xdr:row>
      <xdr:rowOff>145866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C2D1D1C6-76F8-4213-80A4-3E9DBD2FF26D}"/>
            </a:ext>
          </a:extLst>
        </xdr:cNvPr>
        <xdr:cNvCxnSpPr/>
      </xdr:nvCxnSpPr>
      <xdr:spPr>
        <a:xfrm flipH="1">
          <a:off x="10247811" y="326571"/>
          <a:ext cx="0" cy="15407638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108857</xdr:colOff>
      <xdr:row>12</xdr:row>
      <xdr:rowOff>174172</xdr:rowOff>
    </xdr:from>
    <xdr:to>
      <xdr:col>16</xdr:col>
      <xdr:colOff>0</xdr:colOff>
      <xdr:row>14</xdr:row>
      <xdr:rowOff>892629</xdr:rowOff>
    </xdr:to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B56E2F3B-7BCE-477F-9DA2-6C65D727EC70}"/>
            </a:ext>
          </a:extLst>
        </xdr:cNvPr>
        <xdr:cNvSpPr txBox="1"/>
      </xdr:nvSpPr>
      <xdr:spPr>
        <a:xfrm>
          <a:off x="108857" y="2394858"/>
          <a:ext cx="9906000" cy="13824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800" baseline="0">
              <a:latin typeface="Lucida Bright" panose="02040602050505020304" pitchFamily="18" charset="0"/>
            </a:rPr>
            <a:t>Use the probability estimate for the occurrence of each state of nature to find the highest Expected Value.</a:t>
          </a:r>
          <a:endParaRPr lang="en-US" sz="2800">
            <a:latin typeface="Lucida Bright" panose="02040602050505020304" pitchFamily="18" charset="0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414021</xdr:colOff>
      <xdr:row>1</xdr:row>
      <xdr:rowOff>37737</xdr:rowOff>
    </xdr:from>
    <xdr:to>
      <xdr:col>2</xdr:col>
      <xdr:colOff>681717</xdr:colOff>
      <xdr:row>6</xdr:row>
      <xdr:rowOff>179160</xdr:rowOff>
    </xdr:to>
    <xdr:sp macro="" textlink="">
      <xdr:nvSpPr>
        <xdr:cNvPr id="2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2532C98-6008-4BFF-88CA-EC196031C9B3}"/>
            </a:ext>
          </a:extLst>
        </xdr:cNvPr>
        <xdr:cNvSpPr/>
      </xdr:nvSpPr>
      <xdr:spPr>
        <a:xfrm>
          <a:off x="414021" y="220617"/>
          <a:ext cx="1532616" cy="1055823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9</xdr:col>
      <xdr:colOff>108857</xdr:colOff>
      <xdr:row>7</xdr:row>
      <xdr:rowOff>143691</xdr:rowOff>
    </xdr:from>
    <xdr:to>
      <xdr:col>9</xdr:col>
      <xdr:colOff>108857</xdr:colOff>
      <xdr:row>49</xdr:row>
      <xdr:rowOff>82729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C5D272BA-46BC-4ACA-9DF4-400DCE5DA082}"/>
            </a:ext>
          </a:extLst>
        </xdr:cNvPr>
        <xdr:cNvCxnSpPr/>
      </xdr:nvCxnSpPr>
      <xdr:spPr>
        <a:xfrm flipH="1">
          <a:off x="9687197" y="1423851"/>
          <a:ext cx="0" cy="11993878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558803</xdr:colOff>
      <xdr:row>8</xdr:row>
      <xdr:rowOff>23583</xdr:rowOff>
    </xdr:from>
    <xdr:to>
      <xdr:col>8</xdr:col>
      <xdr:colOff>43544</xdr:colOff>
      <xdr:row>26</xdr:row>
      <xdr:rowOff>43543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5FC6BFD-F807-4D21-B213-5F10EFF8E5A7}"/>
            </a:ext>
          </a:extLst>
        </xdr:cNvPr>
        <xdr:cNvSpPr txBox="1"/>
      </xdr:nvSpPr>
      <xdr:spPr>
        <a:xfrm>
          <a:off x="558803" y="1504040"/>
          <a:ext cx="8737598" cy="440690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Ethics</a:t>
          </a:r>
        </a:p>
        <a:p>
          <a:endParaRPr lang="en-US" sz="240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4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Please read the article posted on the course webpage and use</a:t>
          </a:r>
        </a:p>
        <a:p>
          <a:r>
            <a:rPr lang="en-US" sz="24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decision tree to propose the ethical solution to the water shortage in California. </a:t>
          </a:r>
        </a:p>
        <a:p>
          <a:endParaRPr lang="en-US" sz="240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4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Consider the rights and needs of the following stakeholders: salmon species, fishermen, cities, and farmers.</a:t>
          </a:r>
          <a:endParaRPr lang="en-US" sz="240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2000" baseline="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2</xdr:col>
      <xdr:colOff>1206500</xdr:colOff>
      <xdr:row>1</xdr:row>
      <xdr:rowOff>88900</xdr:rowOff>
    </xdr:from>
    <xdr:to>
      <xdr:col>7</xdr:col>
      <xdr:colOff>0</xdr:colOff>
      <xdr:row>6</xdr:row>
      <xdr:rowOff>32657</xdr:rowOff>
    </xdr:to>
    <xdr:sp macro="" textlink="">
      <xdr:nvSpPr>
        <xdr:cNvPr id="5" name="Rounded Rectangle 1">
          <a:extLst>
            <a:ext uri="{FF2B5EF4-FFF2-40B4-BE49-F238E27FC236}">
              <a16:creationId xmlns:a16="http://schemas.microsoft.com/office/drawing/2014/main" id="{81FBE47D-E91A-448B-86C4-66DE181A50FA}"/>
            </a:ext>
          </a:extLst>
        </xdr:cNvPr>
        <xdr:cNvSpPr/>
      </xdr:nvSpPr>
      <xdr:spPr>
        <a:xfrm>
          <a:off x="2469243" y="273957"/>
          <a:ext cx="5379357" cy="869043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Problem</a:t>
          </a:r>
          <a:r>
            <a:rPr lang="en-US" sz="3200" b="1">
              <a:solidFill>
                <a:srgbClr val="FF0000"/>
              </a:solidFill>
              <a:latin typeface="Lucida Bright" panose="02040602050505020304" pitchFamily="18" charset="0"/>
            </a:rPr>
            <a:t> 5  </a:t>
          </a:r>
        </a:p>
      </xdr:txBody>
    </xdr:sp>
    <xdr:clientData/>
  </xdr:twoCellAnchor>
  <xdr:twoCellAnchor>
    <xdr:from>
      <xdr:col>7</xdr:col>
      <xdr:colOff>794656</xdr:colOff>
      <xdr:row>1</xdr:row>
      <xdr:rowOff>97971</xdr:rowOff>
    </xdr:from>
    <xdr:to>
      <xdr:col>10</xdr:col>
      <xdr:colOff>1382486</xdr:colOff>
      <xdr:row>6</xdr:row>
      <xdr:rowOff>85271</xdr:rowOff>
    </xdr:to>
    <xdr:sp macro="" textlink="">
      <xdr:nvSpPr>
        <xdr:cNvPr id="6" name="Rounded Rectangle 4">
          <a:extLst>
            <a:ext uri="{FF2B5EF4-FFF2-40B4-BE49-F238E27FC236}">
              <a16:creationId xmlns:a16="http://schemas.microsoft.com/office/drawing/2014/main" id="{76AD6137-1AF3-4EBF-9016-81C28CFE3E94}"/>
            </a:ext>
          </a:extLst>
        </xdr:cNvPr>
        <xdr:cNvSpPr/>
      </xdr:nvSpPr>
      <xdr:spPr>
        <a:xfrm>
          <a:off x="8643256" y="283028"/>
          <a:ext cx="3331030" cy="912586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11</xdr:col>
      <xdr:colOff>391886</xdr:colOff>
      <xdr:row>1</xdr:row>
      <xdr:rowOff>108857</xdr:rowOff>
    </xdr:from>
    <xdr:to>
      <xdr:col>12</xdr:col>
      <xdr:colOff>783772</xdr:colOff>
      <xdr:row>6</xdr:row>
      <xdr:rowOff>96157</xdr:rowOff>
    </xdr:to>
    <xdr:sp macro="" textlink="">
      <xdr:nvSpPr>
        <xdr:cNvPr id="7" name="Rounded Rectangle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9659A82-4BF8-4409-8E0B-CBA4D66EAA3A}"/>
            </a:ext>
          </a:extLst>
        </xdr:cNvPr>
        <xdr:cNvSpPr/>
      </xdr:nvSpPr>
      <xdr:spPr>
        <a:xfrm>
          <a:off x="12387943" y="293914"/>
          <a:ext cx="2046515" cy="912586"/>
        </a:xfrm>
        <a:prstGeom prst="roundRect">
          <a:avLst/>
        </a:prstGeom>
        <a:solidFill>
          <a:srgbClr val="FFC000"/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chemeClr val="accent5">
                  <a:lumMod val="50000"/>
                </a:schemeClr>
              </a:solidFill>
              <a:latin typeface="Lucida Bright" panose="02040602050505020304" pitchFamily="18" charset="0"/>
            </a:rPr>
            <a:t>Check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414021</xdr:colOff>
      <xdr:row>1</xdr:row>
      <xdr:rowOff>37737</xdr:rowOff>
    </xdr:from>
    <xdr:to>
      <xdr:col>2</xdr:col>
      <xdr:colOff>681717</xdr:colOff>
      <xdr:row>6</xdr:row>
      <xdr:rowOff>179160</xdr:rowOff>
    </xdr:to>
    <xdr:sp macro="" textlink="">
      <xdr:nvSpPr>
        <xdr:cNvPr id="2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414021" y="228237"/>
          <a:ext cx="1496421" cy="1093923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9</xdr:col>
      <xdr:colOff>108857</xdr:colOff>
      <xdr:row>7</xdr:row>
      <xdr:rowOff>143691</xdr:rowOff>
    </xdr:from>
    <xdr:to>
      <xdr:col>9</xdr:col>
      <xdr:colOff>108857</xdr:colOff>
      <xdr:row>49</xdr:row>
      <xdr:rowOff>82729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CxnSpPr/>
      </xdr:nvCxnSpPr>
      <xdr:spPr>
        <a:xfrm flipH="1">
          <a:off x="9414782" y="1477191"/>
          <a:ext cx="0" cy="12064363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558803</xdr:colOff>
      <xdr:row>8</xdr:row>
      <xdr:rowOff>23584</xdr:rowOff>
    </xdr:from>
    <xdr:to>
      <xdr:col>8</xdr:col>
      <xdr:colOff>43544</xdr:colOff>
      <xdr:row>23</xdr:row>
      <xdr:rowOff>217714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/>
      </xdr:nvSpPr>
      <xdr:spPr>
        <a:xfrm>
          <a:off x="558803" y="1504041"/>
          <a:ext cx="8737598" cy="40803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Ethics</a:t>
          </a:r>
        </a:p>
        <a:p>
          <a:endParaRPr lang="en-US" sz="240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4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Please read the article posted on the course webpage and use</a:t>
          </a:r>
        </a:p>
        <a:p>
          <a:r>
            <a:rPr lang="en-US" sz="24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decision tree to propose the ethical solution to the water shortage in California. </a:t>
          </a:r>
        </a:p>
        <a:p>
          <a:endParaRPr lang="en-US" sz="240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4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Consider the rights and needs of the following stakeholders: salmon species, fishermen, cities, and farmers.</a:t>
          </a:r>
          <a:endParaRPr lang="en-US" sz="240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2000" baseline="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2</xdr:col>
      <xdr:colOff>1206500</xdr:colOff>
      <xdr:row>1</xdr:row>
      <xdr:rowOff>88900</xdr:rowOff>
    </xdr:from>
    <xdr:to>
      <xdr:col>9</xdr:col>
      <xdr:colOff>936172</xdr:colOff>
      <xdr:row>6</xdr:row>
      <xdr:rowOff>32657</xdr:rowOff>
    </xdr:to>
    <xdr:sp macro="" textlink="">
      <xdr:nvSpPr>
        <xdr:cNvPr id="5" name="Rounded Rectangle 1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/>
      </xdr:nvSpPr>
      <xdr:spPr>
        <a:xfrm>
          <a:off x="2435225" y="279400"/>
          <a:ext cx="7806872" cy="896257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 baseline="0">
              <a:solidFill>
                <a:srgbClr val="C00000"/>
              </a:solidFill>
              <a:latin typeface="Lucida Bright" panose="02040602050505020304" pitchFamily="18" charset="0"/>
            </a:rPr>
            <a:t> Check </a:t>
          </a:r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Problem</a:t>
          </a:r>
          <a:r>
            <a:rPr lang="en-US" sz="3200" b="1">
              <a:solidFill>
                <a:srgbClr val="FF0000"/>
              </a:solidFill>
              <a:latin typeface="Lucida Bright" panose="02040602050505020304" pitchFamily="18" charset="0"/>
            </a:rPr>
            <a:t> 5  </a:t>
          </a:r>
        </a:p>
      </xdr:txBody>
    </xdr:sp>
    <xdr:clientData/>
  </xdr:twoCellAnchor>
  <xdr:twoCellAnchor>
    <xdr:from>
      <xdr:col>10</xdr:col>
      <xdr:colOff>827313</xdr:colOff>
      <xdr:row>1</xdr:row>
      <xdr:rowOff>97971</xdr:rowOff>
    </xdr:from>
    <xdr:to>
      <xdr:col>14</xdr:col>
      <xdr:colOff>772885</xdr:colOff>
      <xdr:row>6</xdr:row>
      <xdr:rowOff>85271</xdr:rowOff>
    </xdr:to>
    <xdr:sp macro="" textlink="">
      <xdr:nvSpPr>
        <xdr:cNvPr id="6" name="Rounded Rectangle 4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/>
      </xdr:nvSpPr>
      <xdr:spPr>
        <a:xfrm>
          <a:off x="11114313" y="288471"/>
          <a:ext cx="3803197" cy="939800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2310765</xdr:colOff>
      <xdr:row>1</xdr:row>
      <xdr:rowOff>177799</xdr:rowOff>
    </xdr:from>
    <xdr:to>
      <xdr:col>3</xdr:col>
      <xdr:colOff>141515</xdr:colOff>
      <xdr:row>6</xdr:row>
      <xdr:rowOff>108857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DD721AC8-BE82-4740-A417-CEF127B2B639}"/>
            </a:ext>
          </a:extLst>
        </xdr:cNvPr>
        <xdr:cNvSpPr/>
      </xdr:nvSpPr>
      <xdr:spPr>
        <a:xfrm>
          <a:off x="2931251" y="362856"/>
          <a:ext cx="4558121" cy="856344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Problem </a:t>
          </a:r>
          <a:r>
            <a:rPr lang="en-US" sz="3200" b="1">
              <a:solidFill>
                <a:srgbClr val="FF0000"/>
              </a:solidFill>
              <a:latin typeface="Lucida Bright" panose="02040602050505020304" pitchFamily="18" charset="0"/>
            </a:rPr>
            <a:t>6</a:t>
          </a:r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</a:t>
          </a:r>
        </a:p>
      </xdr:txBody>
    </xdr:sp>
    <xdr:clientData/>
  </xdr:twoCellAnchor>
  <xdr:twoCellAnchor>
    <xdr:from>
      <xdr:col>0</xdr:col>
      <xdr:colOff>0</xdr:colOff>
      <xdr:row>1</xdr:row>
      <xdr:rowOff>161109</xdr:rowOff>
    </xdr:from>
    <xdr:to>
      <xdr:col>0</xdr:col>
      <xdr:colOff>0</xdr:colOff>
      <xdr:row>7</xdr:row>
      <xdr:rowOff>73480</xdr:rowOff>
    </xdr:to>
    <xdr:sp macro="" textlink="">
      <xdr:nvSpPr>
        <xdr:cNvPr id="3" name="Left Arrow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07A9BF6-BD8A-4662-8291-35DB87E83F7D}"/>
            </a:ext>
          </a:extLst>
        </xdr:cNvPr>
        <xdr:cNvSpPr/>
      </xdr:nvSpPr>
      <xdr:spPr>
        <a:xfrm>
          <a:off x="0" y="343989"/>
          <a:ext cx="0" cy="1009651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3</xdr:col>
      <xdr:colOff>583294</xdr:colOff>
      <xdr:row>2</xdr:row>
      <xdr:rowOff>1634</xdr:rowOff>
    </xdr:from>
    <xdr:to>
      <xdr:col>5</xdr:col>
      <xdr:colOff>1077686</xdr:colOff>
      <xdr:row>6</xdr:row>
      <xdr:rowOff>76019</xdr:rowOff>
    </xdr:to>
    <xdr:sp macro="" textlink="">
      <xdr:nvSpPr>
        <xdr:cNvPr id="4" name="Rounded Rectangle 3">
          <a:extLst>
            <a:ext uri="{FF2B5EF4-FFF2-40B4-BE49-F238E27FC236}">
              <a16:creationId xmlns:a16="http://schemas.microsoft.com/office/drawing/2014/main" id="{104CC350-90C9-4B32-A47F-59F5AD0C8C74}"/>
            </a:ext>
          </a:extLst>
        </xdr:cNvPr>
        <xdr:cNvSpPr/>
      </xdr:nvSpPr>
      <xdr:spPr>
        <a:xfrm>
          <a:off x="7931151" y="371748"/>
          <a:ext cx="4718049" cy="814614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3</xdr:col>
      <xdr:colOff>368300</xdr:colOff>
      <xdr:row>19</xdr:row>
      <xdr:rowOff>0</xdr:rowOff>
    </xdr:from>
    <xdr:to>
      <xdr:col>3</xdr:col>
      <xdr:colOff>435429</xdr:colOff>
      <xdr:row>33</xdr:row>
      <xdr:rowOff>435429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5723DF57-0221-4158-B922-9EBEBF215D08}"/>
            </a:ext>
          </a:extLst>
        </xdr:cNvPr>
        <xdr:cNvCxnSpPr/>
      </xdr:nvCxnSpPr>
      <xdr:spPr>
        <a:xfrm>
          <a:off x="7716157" y="3516086"/>
          <a:ext cx="67129" cy="6063343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281216</xdr:colOff>
      <xdr:row>1</xdr:row>
      <xdr:rowOff>99786</xdr:rowOff>
    </xdr:from>
    <xdr:to>
      <xdr:col>1</xdr:col>
      <xdr:colOff>1643744</xdr:colOff>
      <xdr:row>7</xdr:row>
      <xdr:rowOff>12157</xdr:rowOff>
    </xdr:to>
    <xdr:sp macro="" textlink="">
      <xdr:nvSpPr>
        <xdr:cNvPr id="6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0F75B52-E3EA-4CCD-A435-AC678305B0DC}"/>
            </a:ext>
          </a:extLst>
        </xdr:cNvPr>
        <xdr:cNvSpPr/>
      </xdr:nvSpPr>
      <xdr:spPr>
        <a:xfrm>
          <a:off x="906056" y="282666"/>
          <a:ext cx="1362528" cy="1009651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0</xdr:col>
      <xdr:colOff>370116</xdr:colOff>
      <xdr:row>9</xdr:row>
      <xdr:rowOff>21772</xdr:rowOff>
    </xdr:from>
    <xdr:to>
      <xdr:col>4</xdr:col>
      <xdr:colOff>1328058</xdr:colOff>
      <xdr:row>19</xdr:row>
      <xdr:rowOff>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EAB2B6D9-6976-40A4-85D4-5F5A2186A545}"/>
            </a:ext>
          </a:extLst>
        </xdr:cNvPr>
        <xdr:cNvSpPr txBox="1"/>
      </xdr:nvSpPr>
      <xdr:spPr>
        <a:xfrm>
          <a:off x="370116" y="1667692"/>
          <a:ext cx="9050382" cy="18396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 baseline="0">
              <a:latin typeface="Lucida Bright" panose="02040602050505020304" pitchFamily="18" charset="0"/>
            </a:rPr>
            <a:t>Based on the following information calculate how many pages have to be printed in order to:</a:t>
          </a:r>
        </a:p>
        <a:p>
          <a:r>
            <a:rPr lang="en-US" sz="2400" baseline="0">
              <a:latin typeface="Lucida Bright" panose="02040602050505020304" pitchFamily="18" charset="0"/>
            </a:rPr>
            <a:t>a) Break-even</a:t>
          </a:r>
        </a:p>
        <a:p>
          <a:r>
            <a:rPr lang="en-US" sz="2400" baseline="0">
              <a:latin typeface="Lucida Bright" panose="02040602050505020304" pitchFamily="18" charset="0"/>
            </a:rPr>
            <a:t>b) Earn $17,345 in profit</a:t>
          </a:r>
        </a:p>
        <a:p>
          <a:endParaRPr lang="en-US" sz="2000" baseline="0"/>
        </a:p>
      </xdr:txBody>
    </xdr:sp>
    <xdr:clientData/>
  </xdr:twoCellAnchor>
  <xdr:twoCellAnchor>
    <xdr:from>
      <xdr:col>5</xdr:col>
      <xdr:colOff>1426029</xdr:colOff>
      <xdr:row>1</xdr:row>
      <xdr:rowOff>130628</xdr:rowOff>
    </xdr:from>
    <xdr:to>
      <xdr:col>8</xdr:col>
      <xdr:colOff>968829</xdr:colOff>
      <xdr:row>6</xdr:row>
      <xdr:rowOff>117928</xdr:rowOff>
    </xdr:to>
    <xdr:sp macro="" textlink="">
      <xdr:nvSpPr>
        <xdr:cNvPr id="8" name="Rounded Rectangle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83F9833-A870-4FB9-A5F9-5AA4D5F24266}"/>
            </a:ext>
          </a:extLst>
        </xdr:cNvPr>
        <xdr:cNvSpPr/>
      </xdr:nvSpPr>
      <xdr:spPr>
        <a:xfrm>
          <a:off x="12997543" y="315685"/>
          <a:ext cx="2046515" cy="912586"/>
        </a:xfrm>
        <a:prstGeom prst="roundRect">
          <a:avLst/>
        </a:prstGeom>
        <a:solidFill>
          <a:srgbClr val="FFC000"/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chemeClr val="accent5">
                  <a:lumMod val="50000"/>
                </a:schemeClr>
              </a:solidFill>
              <a:latin typeface="Lucida Bright" panose="02040602050505020304" pitchFamily="18" charset="0"/>
            </a:rPr>
            <a:t>Check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2800622</xdr:colOff>
      <xdr:row>1</xdr:row>
      <xdr:rowOff>177799</xdr:rowOff>
    </xdr:from>
    <xdr:to>
      <xdr:col>4</xdr:col>
      <xdr:colOff>4952999</xdr:colOff>
      <xdr:row>6</xdr:row>
      <xdr:rowOff>108857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3421108" y="362856"/>
          <a:ext cx="10142491" cy="856344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>
              <a:solidFill>
                <a:srgbClr val="C00000"/>
              </a:solidFill>
              <a:latin typeface="Lucida Bright" panose="02040602050505020304" pitchFamily="18" charset="0"/>
            </a:rPr>
            <a:t>Check</a:t>
          </a:r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Problem </a:t>
          </a:r>
          <a:r>
            <a:rPr lang="en-US" sz="3200" b="1">
              <a:solidFill>
                <a:srgbClr val="FF0000"/>
              </a:solidFill>
              <a:latin typeface="Lucida Bright" panose="02040602050505020304" pitchFamily="18" charset="0"/>
            </a:rPr>
            <a:t>6</a:t>
          </a:r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</a:t>
          </a:r>
        </a:p>
      </xdr:txBody>
    </xdr:sp>
    <xdr:clientData/>
  </xdr:twoCellAnchor>
  <xdr:twoCellAnchor>
    <xdr:from>
      <xdr:col>0</xdr:col>
      <xdr:colOff>0</xdr:colOff>
      <xdr:row>1</xdr:row>
      <xdr:rowOff>161109</xdr:rowOff>
    </xdr:from>
    <xdr:to>
      <xdr:col>0</xdr:col>
      <xdr:colOff>0</xdr:colOff>
      <xdr:row>7</xdr:row>
      <xdr:rowOff>73480</xdr:rowOff>
    </xdr:to>
    <xdr:sp macro="" textlink="">
      <xdr:nvSpPr>
        <xdr:cNvPr id="3" name="Left Arrow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0" y="351609"/>
          <a:ext cx="0" cy="1055371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5</xdr:col>
      <xdr:colOff>822780</xdr:colOff>
      <xdr:row>2</xdr:row>
      <xdr:rowOff>45177</xdr:rowOff>
    </xdr:from>
    <xdr:to>
      <xdr:col>8</xdr:col>
      <xdr:colOff>3037114</xdr:colOff>
      <xdr:row>6</xdr:row>
      <xdr:rowOff>119562</xdr:rowOff>
    </xdr:to>
    <xdr:sp macro="" textlink="">
      <xdr:nvSpPr>
        <xdr:cNvPr id="4" name="Rounded Rectangle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>
          <a:off x="12394294" y="415291"/>
          <a:ext cx="4718049" cy="814614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3</xdr:col>
      <xdr:colOff>368300</xdr:colOff>
      <xdr:row>19</xdr:row>
      <xdr:rowOff>177800</xdr:rowOff>
    </xdr:from>
    <xdr:to>
      <xdr:col>3</xdr:col>
      <xdr:colOff>427265</xdr:colOff>
      <xdr:row>37</xdr:row>
      <xdr:rowOff>206829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CxnSpPr/>
      </xdr:nvCxnSpPr>
      <xdr:spPr>
        <a:xfrm>
          <a:off x="7716157" y="3693886"/>
          <a:ext cx="58965" cy="6223000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281216</xdr:colOff>
      <xdr:row>1</xdr:row>
      <xdr:rowOff>99786</xdr:rowOff>
    </xdr:from>
    <xdr:to>
      <xdr:col>1</xdr:col>
      <xdr:colOff>1643744</xdr:colOff>
      <xdr:row>7</xdr:row>
      <xdr:rowOff>12157</xdr:rowOff>
    </xdr:to>
    <xdr:sp macro="" textlink="">
      <xdr:nvSpPr>
        <xdr:cNvPr id="6" name="Left Arrow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/>
      </xdr:nvSpPr>
      <xdr:spPr>
        <a:xfrm>
          <a:off x="901702" y="284843"/>
          <a:ext cx="1362528" cy="1022714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0</xdr:col>
      <xdr:colOff>370116</xdr:colOff>
      <xdr:row>9</xdr:row>
      <xdr:rowOff>21771</xdr:rowOff>
    </xdr:from>
    <xdr:to>
      <xdr:col>3</xdr:col>
      <xdr:colOff>54429</xdr:colOff>
      <xdr:row>21</xdr:row>
      <xdr:rowOff>130628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A2EDB01D-9E5D-4321-A21F-64DC4C651DB3}"/>
            </a:ext>
          </a:extLst>
        </xdr:cNvPr>
        <xdr:cNvSpPr txBox="1"/>
      </xdr:nvSpPr>
      <xdr:spPr>
        <a:xfrm>
          <a:off x="370116" y="1687285"/>
          <a:ext cx="7032170" cy="27105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 baseline="0">
              <a:latin typeface="Lucida Bright" panose="02040602050505020304" pitchFamily="18" charset="0"/>
            </a:rPr>
            <a:t>Based on the following information calculate how many pages have to be printed in order to:</a:t>
          </a:r>
        </a:p>
        <a:p>
          <a:endParaRPr lang="en-US" sz="2400" baseline="0">
            <a:latin typeface="Lucida Bright" panose="02040602050505020304" pitchFamily="18" charset="0"/>
          </a:endParaRPr>
        </a:p>
        <a:p>
          <a:r>
            <a:rPr lang="en-US" sz="2400" baseline="0">
              <a:latin typeface="Lucida Bright" panose="02040602050505020304" pitchFamily="18" charset="0"/>
            </a:rPr>
            <a:t>a) Break-even</a:t>
          </a:r>
        </a:p>
        <a:p>
          <a:r>
            <a:rPr lang="en-US" sz="2400" baseline="0">
              <a:latin typeface="Lucida Bright" panose="02040602050505020304" pitchFamily="18" charset="0"/>
            </a:rPr>
            <a:t>b) Earn $17,345 in profit</a:t>
          </a:r>
        </a:p>
        <a:p>
          <a:endParaRPr lang="en-US" sz="2000" baseline="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130628</xdr:colOff>
      <xdr:row>1</xdr:row>
      <xdr:rowOff>141514</xdr:rowOff>
    </xdr:from>
    <xdr:to>
      <xdr:col>7</xdr:col>
      <xdr:colOff>1175657</xdr:colOff>
      <xdr:row>6</xdr:row>
      <xdr:rowOff>39914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E44B66F-340A-4636-ACC1-4C3E6F99A2A1}"/>
            </a:ext>
          </a:extLst>
        </xdr:cNvPr>
        <xdr:cNvSpPr/>
      </xdr:nvSpPr>
      <xdr:spPr>
        <a:xfrm>
          <a:off x="2656114" y="326571"/>
          <a:ext cx="5061857" cy="823686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Problem </a:t>
          </a:r>
          <a:r>
            <a:rPr lang="en-US" sz="3200" b="1">
              <a:solidFill>
                <a:srgbClr val="FF0000"/>
              </a:solidFill>
              <a:latin typeface="Lucida Bright" panose="02040602050505020304" pitchFamily="18" charset="0"/>
            </a:rPr>
            <a:t>7</a:t>
          </a:r>
          <a:r>
            <a:rPr lang="en-US" sz="3200" b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  </a:t>
          </a:r>
        </a:p>
      </xdr:txBody>
    </xdr:sp>
    <xdr:clientData/>
  </xdr:twoCellAnchor>
  <xdr:twoCellAnchor>
    <xdr:from>
      <xdr:col>1</xdr:col>
      <xdr:colOff>219892</xdr:colOff>
      <xdr:row>0</xdr:row>
      <xdr:rowOff>171995</xdr:rowOff>
    </xdr:from>
    <xdr:to>
      <xdr:col>2</xdr:col>
      <xdr:colOff>1040038</xdr:colOff>
      <xdr:row>6</xdr:row>
      <xdr:rowOff>84366</xdr:rowOff>
    </xdr:to>
    <xdr:sp macro="" textlink="">
      <xdr:nvSpPr>
        <xdr:cNvPr id="3" name="Left Arrow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2B8106D-EE83-484F-BF00-7BBA17310F7A}"/>
            </a:ext>
          </a:extLst>
        </xdr:cNvPr>
        <xdr:cNvSpPr/>
      </xdr:nvSpPr>
      <xdr:spPr>
        <a:xfrm>
          <a:off x="844732" y="171995"/>
          <a:ext cx="1460226" cy="1009651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8</xdr:col>
      <xdr:colOff>665842</xdr:colOff>
      <xdr:row>1</xdr:row>
      <xdr:rowOff>128815</xdr:rowOff>
    </xdr:from>
    <xdr:to>
      <xdr:col>10</xdr:col>
      <xdr:colOff>936171</xdr:colOff>
      <xdr:row>6</xdr:row>
      <xdr:rowOff>32658</xdr:rowOff>
    </xdr:to>
    <xdr:sp macro="" textlink="">
      <xdr:nvSpPr>
        <xdr:cNvPr id="4" name="Rounded Rectangle 6">
          <a:extLst>
            <a:ext uri="{FF2B5EF4-FFF2-40B4-BE49-F238E27FC236}">
              <a16:creationId xmlns:a16="http://schemas.microsoft.com/office/drawing/2014/main" id="{F987CE51-CC0F-4EDB-8241-EBCDB45E4344}"/>
            </a:ext>
          </a:extLst>
        </xdr:cNvPr>
        <xdr:cNvSpPr/>
      </xdr:nvSpPr>
      <xdr:spPr>
        <a:xfrm>
          <a:off x="8993413" y="313872"/>
          <a:ext cx="3742872" cy="829129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1</xdr:col>
      <xdr:colOff>79830</xdr:colOff>
      <xdr:row>8</xdr:row>
      <xdr:rowOff>59872</xdr:rowOff>
    </xdr:from>
    <xdr:to>
      <xdr:col>8</xdr:col>
      <xdr:colOff>94345</xdr:colOff>
      <xdr:row>27</xdr:row>
      <xdr:rowOff>28576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2D5D5FB0-FC52-424A-99D2-0EAA5715B7C3}"/>
            </a:ext>
          </a:extLst>
        </xdr:cNvPr>
        <xdr:cNvSpPr txBox="1"/>
      </xdr:nvSpPr>
      <xdr:spPr>
        <a:xfrm>
          <a:off x="708480" y="1507672"/>
          <a:ext cx="7729765" cy="457880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>
              <a:solidFill>
                <a:schemeClr val="bg1"/>
              </a:solidFill>
              <a:latin typeface="Lucida Bright" panose="02040602050505020304" pitchFamily="18" charset="0"/>
            </a:rPr>
            <a:t>Gitman 198</a:t>
          </a:r>
        </a:p>
        <a:p>
          <a:r>
            <a:rPr lang="en-US" sz="2000">
              <a:latin typeface="Lucida Bright" panose="02040602050505020304" pitchFamily="18" charset="0"/>
            </a:rPr>
            <a:t>An owner a video arcade wishes to calculate</a:t>
          </a:r>
          <a:r>
            <a:rPr lang="en-US" sz="2000" baseline="0">
              <a:latin typeface="Lucida Bright" panose="02040602050505020304" pitchFamily="18" charset="0"/>
            </a:rPr>
            <a:t> the return on two of its video machines. A and B.</a:t>
          </a:r>
        </a:p>
        <a:p>
          <a:endParaRPr lang="en-US" sz="2000" baseline="0">
            <a:latin typeface="Lucida Bright" panose="02040602050505020304" pitchFamily="18" charset="0"/>
          </a:endParaRPr>
        </a:p>
        <a:p>
          <a:r>
            <a:rPr lang="en-US" sz="2000" baseline="0">
              <a:latin typeface="Lucida Bright" panose="02040602050505020304" pitchFamily="18" charset="0"/>
            </a:rPr>
            <a:t>The game machine A was purchased one year ago for $20,000 and currently has a market value of $21,500. During the year, it generated $800 of after-tax cash receipts.</a:t>
          </a:r>
        </a:p>
        <a:p>
          <a:endParaRPr lang="en-US" sz="2000" baseline="0">
            <a:latin typeface="Lucida Bright" panose="02040602050505020304" pitchFamily="18" charset="0"/>
          </a:endParaRPr>
        </a:p>
        <a:p>
          <a:r>
            <a:rPr lang="en-US" sz="2000" baseline="0">
              <a:latin typeface="Lucida Bright" panose="02040602050505020304" pitchFamily="18" charset="0"/>
            </a:rPr>
            <a:t>The game machine B was purchased 4 years ago its value in the year just completed declined from $12,000 to $11,800. During the year, it generated $1,700 of after tax cash receipts.</a:t>
          </a:r>
        </a:p>
        <a:p>
          <a:endParaRPr lang="en-US" sz="2000" baseline="0">
            <a:latin typeface="Lucida Bright" panose="02040602050505020304" pitchFamily="18" charset="0"/>
          </a:endParaRPr>
        </a:p>
        <a:p>
          <a:r>
            <a:rPr lang="en-US" sz="2000" baseline="0">
              <a:latin typeface="Lucida Bright" panose="02040602050505020304" pitchFamily="18" charset="0"/>
            </a:rPr>
            <a:t>Calculate the annual rate of return, k, for each of these machines.</a:t>
          </a:r>
        </a:p>
      </xdr:txBody>
    </xdr:sp>
    <xdr:clientData/>
  </xdr:twoCellAnchor>
  <xdr:twoCellAnchor>
    <xdr:from>
      <xdr:col>8</xdr:col>
      <xdr:colOff>337458</xdr:colOff>
      <xdr:row>1</xdr:row>
      <xdr:rowOff>21770</xdr:rowOff>
    </xdr:from>
    <xdr:to>
      <xdr:col>8</xdr:col>
      <xdr:colOff>388258</xdr:colOff>
      <xdr:row>32</xdr:row>
      <xdr:rowOff>232227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350AAF79-9DB0-4786-8C72-62BE48A36716}"/>
            </a:ext>
          </a:extLst>
        </xdr:cNvPr>
        <xdr:cNvCxnSpPr/>
      </xdr:nvCxnSpPr>
      <xdr:spPr>
        <a:xfrm>
          <a:off x="8665029" y="206827"/>
          <a:ext cx="50800" cy="7961086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261257</xdr:colOff>
      <xdr:row>1</xdr:row>
      <xdr:rowOff>65314</xdr:rowOff>
    </xdr:from>
    <xdr:to>
      <xdr:col>13</xdr:col>
      <xdr:colOff>21772</xdr:colOff>
      <xdr:row>6</xdr:row>
      <xdr:rowOff>52614</xdr:rowOff>
    </xdr:to>
    <xdr:sp macro="" textlink="">
      <xdr:nvSpPr>
        <xdr:cNvPr id="9" name="Rounded Rectangle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E019CC3-0E65-4142-9EEA-1C026411007B}"/>
            </a:ext>
          </a:extLst>
        </xdr:cNvPr>
        <xdr:cNvSpPr/>
      </xdr:nvSpPr>
      <xdr:spPr>
        <a:xfrm>
          <a:off x="13139057" y="250371"/>
          <a:ext cx="2046515" cy="912586"/>
        </a:xfrm>
        <a:prstGeom prst="roundRect">
          <a:avLst/>
        </a:prstGeom>
        <a:solidFill>
          <a:srgbClr val="FFC000"/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chemeClr val="accent5">
                  <a:lumMod val="50000"/>
                </a:schemeClr>
              </a:solidFill>
              <a:latin typeface="Lucida Bright" panose="02040602050505020304" pitchFamily="18" charset="0"/>
            </a:rPr>
            <a:t>Check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130628</xdr:colOff>
      <xdr:row>1</xdr:row>
      <xdr:rowOff>141514</xdr:rowOff>
    </xdr:from>
    <xdr:to>
      <xdr:col>7</xdr:col>
      <xdr:colOff>1643743</xdr:colOff>
      <xdr:row>6</xdr:row>
      <xdr:rowOff>39914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2588078" y="332014"/>
          <a:ext cx="5427890" cy="85090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>
              <a:solidFill>
                <a:srgbClr val="C00000"/>
              </a:solidFill>
              <a:latin typeface="Lucida Bright" panose="02040602050505020304" pitchFamily="18" charset="0"/>
            </a:rPr>
            <a:t> Check </a:t>
          </a:r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Problem </a:t>
          </a:r>
          <a:r>
            <a:rPr lang="en-US" sz="3200" b="1">
              <a:solidFill>
                <a:srgbClr val="FF0000"/>
              </a:solidFill>
              <a:latin typeface="Lucida Bright" panose="02040602050505020304" pitchFamily="18" charset="0"/>
            </a:rPr>
            <a:t>7</a:t>
          </a:r>
          <a:r>
            <a:rPr lang="en-US" sz="3200" b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  </a:t>
          </a:r>
        </a:p>
      </xdr:txBody>
    </xdr:sp>
    <xdr:clientData/>
  </xdr:twoCellAnchor>
  <xdr:twoCellAnchor>
    <xdr:from>
      <xdr:col>1</xdr:col>
      <xdr:colOff>219892</xdr:colOff>
      <xdr:row>0</xdr:row>
      <xdr:rowOff>171995</xdr:rowOff>
    </xdr:from>
    <xdr:to>
      <xdr:col>2</xdr:col>
      <xdr:colOff>1040038</xdr:colOff>
      <xdr:row>6</xdr:row>
      <xdr:rowOff>84366</xdr:rowOff>
    </xdr:to>
    <xdr:sp macro="" textlink="">
      <xdr:nvSpPr>
        <xdr:cNvPr id="3" name="Left Arrow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/>
      </xdr:nvSpPr>
      <xdr:spPr>
        <a:xfrm>
          <a:off x="829492" y="171995"/>
          <a:ext cx="1439271" cy="1055371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8</xdr:col>
      <xdr:colOff>1406071</xdr:colOff>
      <xdr:row>1</xdr:row>
      <xdr:rowOff>139700</xdr:rowOff>
    </xdr:from>
    <xdr:to>
      <xdr:col>11</xdr:col>
      <xdr:colOff>598714</xdr:colOff>
      <xdr:row>6</xdr:row>
      <xdr:rowOff>43543</xdr:rowOff>
    </xdr:to>
    <xdr:sp macro="" textlink="">
      <xdr:nvSpPr>
        <xdr:cNvPr id="4" name="Rounded Rectangle 6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/>
      </xdr:nvSpPr>
      <xdr:spPr>
        <a:xfrm>
          <a:off x="9511846" y="330200"/>
          <a:ext cx="3621768" cy="856343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1</xdr:col>
      <xdr:colOff>79830</xdr:colOff>
      <xdr:row>8</xdr:row>
      <xdr:rowOff>59871</xdr:rowOff>
    </xdr:from>
    <xdr:to>
      <xdr:col>8</xdr:col>
      <xdr:colOff>94345</xdr:colOff>
      <xdr:row>34</xdr:row>
      <xdr:rowOff>76200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 txBox="1"/>
      </xdr:nvSpPr>
      <xdr:spPr>
        <a:xfrm>
          <a:off x="700316" y="1540328"/>
          <a:ext cx="7721600" cy="69614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>
              <a:solidFill>
                <a:schemeClr val="bg1"/>
              </a:solidFill>
              <a:latin typeface="Lucida Bright" panose="02040602050505020304" pitchFamily="18" charset="0"/>
            </a:rPr>
            <a:t>Gitman </a:t>
          </a:r>
          <a:r>
            <a:rPr lang="en-US" sz="2400">
              <a:solidFill>
                <a:schemeClr val="bg1"/>
              </a:solidFill>
              <a:latin typeface="Lucida Bright" panose="02040602050505020304" pitchFamily="18" charset="0"/>
            </a:rPr>
            <a:t>198</a:t>
          </a:r>
        </a:p>
        <a:p>
          <a:r>
            <a:rPr lang="en-US" sz="2400">
              <a:latin typeface="Lucida Bright" panose="02040602050505020304" pitchFamily="18" charset="0"/>
            </a:rPr>
            <a:t>An owner a video arcade wishes to calculate</a:t>
          </a:r>
          <a:r>
            <a:rPr lang="en-US" sz="2400" baseline="0">
              <a:latin typeface="Lucida Bright" panose="02040602050505020304" pitchFamily="18" charset="0"/>
            </a:rPr>
            <a:t> the return on two of its video machines. A and B.</a:t>
          </a:r>
        </a:p>
        <a:p>
          <a:endParaRPr lang="en-US" sz="2400" baseline="0">
            <a:latin typeface="Lucida Bright" panose="02040602050505020304" pitchFamily="18" charset="0"/>
          </a:endParaRPr>
        </a:p>
        <a:p>
          <a:r>
            <a:rPr lang="en-US" sz="2400" baseline="0">
              <a:latin typeface="Lucida Bright" panose="02040602050505020304" pitchFamily="18" charset="0"/>
            </a:rPr>
            <a:t>The game machine A was purchased one year ago for $20,000 and currently has a market value of $21,500. During the year, it generated $800 of after-tax cash receipts.</a:t>
          </a:r>
        </a:p>
        <a:p>
          <a:endParaRPr lang="en-US" sz="2400" baseline="0">
            <a:latin typeface="Lucida Bright" panose="02040602050505020304" pitchFamily="18" charset="0"/>
          </a:endParaRPr>
        </a:p>
        <a:p>
          <a:r>
            <a:rPr lang="en-US" sz="2400" baseline="0">
              <a:latin typeface="Lucida Bright" panose="02040602050505020304" pitchFamily="18" charset="0"/>
            </a:rPr>
            <a:t>The game machine B was purchased 4 years ago its value in the year just completed declined from $12,000 to $11,800. During the year, it generated $1,700 of after tax cash receipts.</a:t>
          </a:r>
        </a:p>
        <a:p>
          <a:endParaRPr lang="en-US" sz="2400" baseline="0">
            <a:latin typeface="Lucida Bright" panose="02040602050505020304" pitchFamily="18" charset="0"/>
          </a:endParaRPr>
        </a:p>
        <a:p>
          <a:r>
            <a:rPr lang="en-US" sz="2400" baseline="0">
              <a:latin typeface="Lucida Bright" panose="02040602050505020304" pitchFamily="18" charset="0"/>
            </a:rPr>
            <a:t>Calculate the annual rate of return, k, for each of these machines</a:t>
          </a:r>
        </a:p>
      </xdr:txBody>
    </xdr:sp>
    <xdr:clientData/>
  </xdr:twoCellAnchor>
  <xdr:twoCellAnchor>
    <xdr:from>
      <xdr:col>8</xdr:col>
      <xdr:colOff>533400</xdr:colOff>
      <xdr:row>1</xdr:row>
      <xdr:rowOff>10885</xdr:rowOff>
    </xdr:from>
    <xdr:to>
      <xdr:col>8</xdr:col>
      <xdr:colOff>584200</xdr:colOff>
      <xdr:row>32</xdr:row>
      <xdr:rowOff>221342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CxnSpPr/>
      </xdr:nvCxnSpPr>
      <xdr:spPr>
        <a:xfrm>
          <a:off x="8860971" y="195942"/>
          <a:ext cx="50800" cy="7961086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830945</xdr:colOff>
      <xdr:row>8</xdr:row>
      <xdr:rowOff>114299</xdr:rowOff>
    </xdr:from>
    <xdr:to>
      <xdr:col>15</xdr:col>
      <xdr:colOff>228599</xdr:colOff>
      <xdr:row>12</xdr:row>
      <xdr:rowOff>163285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D53FBA6-A7BE-4E68-8F4D-8B87A96BB181}"/>
            </a:ext>
          </a:extLst>
        </xdr:cNvPr>
        <xdr:cNvSpPr txBox="1"/>
      </xdr:nvSpPr>
      <xdr:spPr>
        <a:xfrm>
          <a:off x="9158516" y="1594756"/>
          <a:ext cx="8454569" cy="7892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2000" baseline="0">
              <a:solidFill>
                <a:schemeClr val="tx1"/>
              </a:solidFill>
              <a:latin typeface="Lucida Bright" panose="02040602050505020304" pitchFamily="18" charset="0"/>
            </a:rPr>
            <a:t>kA = ($800+$21,500-$20,000)/($20,00) = $2,300/$20,000 = 11.5% </a:t>
          </a:r>
        </a:p>
      </xdr:txBody>
    </xdr:sp>
    <xdr:clientData/>
  </xdr:twoCellAnchor>
  <xdr:twoCellAnchor>
    <xdr:from>
      <xdr:col>8</xdr:col>
      <xdr:colOff>849085</xdr:colOff>
      <xdr:row>14</xdr:row>
      <xdr:rowOff>87086</xdr:rowOff>
    </xdr:from>
    <xdr:to>
      <xdr:col>15</xdr:col>
      <xdr:colOff>246739</xdr:colOff>
      <xdr:row>18</xdr:row>
      <xdr:rowOff>136072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D574F2B9-02F8-418E-8D96-0BC39DEF7265}"/>
            </a:ext>
          </a:extLst>
        </xdr:cNvPr>
        <xdr:cNvSpPr txBox="1"/>
      </xdr:nvSpPr>
      <xdr:spPr>
        <a:xfrm>
          <a:off x="9176656" y="2677886"/>
          <a:ext cx="8454569" cy="7892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2000" baseline="0">
              <a:solidFill>
                <a:schemeClr val="tx1"/>
              </a:solidFill>
              <a:latin typeface="Lucida Bright" panose="02040602050505020304" pitchFamily="18" charset="0"/>
            </a:rPr>
            <a:t>kB = ($1,700+$11,800-$12,000)/($12,00) = $1500/$12,000 = 12.5% 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484234</xdr:colOff>
      <xdr:row>2</xdr:row>
      <xdr:rowOff>136978</xdr:rowOff>
    </xdr:from>
    <xdr:to>
      <xdr:col>6</xdr:col>
      <xdr:colOff>446314</xdr:colOff>
      <xdr:row>7</xdr:row>
      <xdr:rowOff>76200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FDB1F5A6-594F-45E5-AE99-FC914D27CE69}"/>
            </a:ext>
          </a:extLst>
        </xdr:cNvPr>
        <xdr:cNvSpPr/>
      </xdr:nvSpPr>
      <xdr:spPr>
        <a:xfrm>
          <a:off x="2487205" y="507092"/>
          <a:ext cx="4947738" cy="864508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Problem </a:t>
          </a:r>
          <a:r>
            <a:rPr lang="en-US" sz="3200" b="1">
              <a:solidFill>
                <a:srgbClr val="FF0000"/>
              </a:solidFill>
              <a:latin typeface="Lucida Bright" panose="02040602050505020304" pitchFamily="18" charset="0"/>
            </a:rPr>
            <a:t>8</a:t>
          </a:r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 </a:t>
          </a:r>
        </a:p>
      </xdr:txBody>
    </xdr:sp>
    <xdr:clientData/>
  </xdr:twoCellAnchor>
  <xdr:twoCellAnchor>
    <xdr:from>
      <xdr:col>0</xdr:col>
      <xdr:colOff>424908</xdr:colOff>
      <xdr:row>1</xdr:row>
      <xdr:rowOff>168366</xdr:rowOff>
    </xdr:from>
    <xdr:to>
      <xdr:col>2</xdr:col>
      <xdr:colOff>43545</xdr:colOff>
      <xdr:row>8</xdr:row>
      <xdr:rowOff>54430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B22D281-E4D2-47A1-B51C-7B4B76021373}"/>
            </a:ext>
          </a:extLst>
        </xdr:cNvPr>
        <xdr:cNvSpPr/>
      </xdr:nvSpPr>
      <xdr:spPr>
        <a:xfrm>
          <a:off x="424908" y="353423"/>
          <a:ext cx="1621608" cy="1181464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8</xdr:col>
      <xdr:colOff>326572</xdr:colOff>
      <xdr:row>8</xdr:row>
      <xdr:rowOff>87086</xdr:rowOff>
    </xdr:from>
    <xdr:to>
      <xdr:col>8</xdr:col>
      <xdr:colOff>355600</xdr:colOff>
      <xdr:row>48</xdr:row>
      <xdr:rowOff>160745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E6B3C2AF-DD23-442C-9431-AAE2C0075CE3}"/>
            </a:ext>
          </a:extLst>
        </xdr:cNvPr>
        <xdr:cNvCxnSpPr/>
      </xdr:nvCxnSpPr>
      <xdr:spPr>
        <a:xfrm>
          <a:off x="9655629" y="1567543"/>
          <a:ext cx="29028" cy="13321573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141514</xdr:colOff>
      <xdr:row>3</xdr:row>
      <xdr:rowOff>30843</xdr:rowOff>
    </xdr:from>
    <xdr:to>
      <xdr:col>9</xdr:col>
      <xdr:colOff>576942</xdr:colOff>
      <xdr:row>7</xdr:row>
      <xdr:rowOff>148772</xdr:rowOff>
    </xdr:to>
    <xdr:sp macro="" textlink="">
      <xdr:nvSpPr>
        <xdr:cNvPr id="6" name="Rounded Rectangle 6">
          <a:extLst>
            <a:ext uri="{FF2B5EF4-FFF2-40B4-BE49-F238E27FC236}">
              <a16:creationId xmlns:a16="http://schemas.microsoft.com/office/drawing/2014/main" id="{10D4BE2F-1563-4785-AF6A-238BBE0CFCA2}"/>
            </a:ext>
          </a:extLst>
        </xdr:cNvPr>
        <xdr:cNvSpPr/>
      </xdr:nvSpPr>
      <xdr:spPr>
        <a:xfrm>
          <a:off x="8055428" y="586014"/>
          <a:ext cx="2786743" cy="858158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0</xdr:col>
      <xdr:colOff>511629</xdr:colOff>
      <xdr:row>10</xdr:row>
      <xdr:rowOff>130628</xdr:rowOff>
    </xdr:from>
    <xdr:to>
      <xdr:col>8</xdr:col>
      <xdr:colOff>141514</xdr:colOff>
      <xdr:row>22</xdr:row>
      <xdr:rowOff>76200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6B731EFB-C91A-4CAF-B6D4-38C3D83FDB35}"/>
            </a:ext>
          </a:extLst>
        </xdr:cNvPr>
        <xdr:cNvSpPr txBox="1"/>
      </xdr:nvSpPr>
      <xdr:spPr>
        <a:xfrm>
          <a:off x="511629" y="1981199"/>
          <a:ext cx="8958942" cy="385354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0" i="0" u="none" strike="noStrike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 </a:t>
          </a:r>
          <a:r>
            <a:rPr lang="en-US" sz="2400">
              <a:latin typeface="Lucida Bright" panose="02040602050505020304" pitchFamily="18" charset="0"/>
            </a:rPr>
            <a:t> </a:t>
          </a:r>
          <a:r>
            <a:rPr lang="en-US" sz="800">
              <a:solidFill>
                <a:schemeClr val="bg1"/>
              </a:solidFill>
              <a:latin typeface="Lucida Bright" panose="02040602050505020304" pitchFamily="18" charset="0"/>
            </a:rPr>
            <a:t>Utility Lawrence 364</a:t>
          </a:r>
        </a:p>
        <a:p>
          <a:r>
            <a:rPr lang="en-US" sz="2400" b="0" i="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The datapoints shown on the attached payoff table indicate that the highest possible return was $500. This payoff would be achieved if invested in stock and there were a large rise in the market. </a:t>
          </a:r>
        </a:p>
        <a:p>
          <a:endParaRPr lang="en-US" sz="2400" b="0" i="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400" b="0" i="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The lowest possible payoff was a loss of $600 which would be incurred if invested in the stock and there were a large fall in the market value. </a:t>
          </a:r>
        </a:p>
      </xdr:txBody>
    </xdr:sp>
    <xdr:clientData/>
  </xdr:twoCellAnchor>
  <xdr:twoCellAnchor>
    <xdr:from>
      <xdr:col>10</xdr:col>
      <xdr:colOff>283028</xdr:colOff>
      <xdr:row>3</xdr:row>
      <xdr:rowOff>54430</xdr:rowOff>
    </xdr:from>
    <xdr:to>
      <xdr:col>11</xdr:col>
      <xdr:colOff>751115</xdr:colOff>
      <xdr:row>8</xdr:row>
      <xdr:rowOff>41730</xdr:rowOff>
    </xdr:to>
    <xdr:sp macro="" textlink="">
      <xdr:nvSpPr>
        <xdr:cNvPr id="11" name="Rounded Rectangle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4D609BD-4930-4903-B7F9-DCB4DDF72CB1}"/>
            </a:ext>
          </a:extLst>
        </xdr:cNvPr>
        <xdr:cNvSpPr/>
      </xdr:nvSpPr>
      <xdr:spPr>
        <a:xfrm>
          <a:off x="11691257" y="609601"/>
          <a:ext cx="2046515" cy="912586"/>
        </a:xfrm>
        <a:prstGeom prst="roundRect">
          <a:avLst/>
        </a:prstGeom>
        <a:solidFill>
          <a:srgbClr val="FFC000"/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chemeClr val="accent5">
                  <a:lumMod val="50000"/>
                </a:schemeClr>
              </a:solidFill>
              <a:latin typeface="Lucida Bright" panose="02040602050505020304" pitchFamily="18" charset="0"/>
            </a:rPr>
            <a:t>Check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1191805</xdr:colOff>
      <xdr:row>3</xdr:row>
      <xdr:rowOff>49892</xdr:rowOff>
    </xdr:from>
    <xdr:to>
      <xdr:col>9</xdr:col>
      <xdr:colOff>707572</xdr:colOff>
      <xdr:row>7</xdr:row>
      <xdr:rowOff>174171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/>
      </xdr:nvSpPr>
      <xdr:spPr>
        <a:xfrm>
          <a:off x="2420530" y="621392"/>
          <a:ext cx="6278517" cy="886279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>
              <a:solidFill>
                <a:srgbClr val="C00000"/>
              </a:solidFill>
              <a:latin typeface="Lucida Bright" panose="02040602050505020304" pitchFamily="18" charset="0"/>
            </a:rPr>
            <a:t>Check</a:t>
          </a:r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Problem </a:t>
          </a:r>
          <a:r>
            <a:rPr lang="en-US" sz="3200" b="1">
              <a:solidFill>
                <a:srgbClr val="FF0000"/>
              </a:solidFill>
              <a:latin typeface="Lucida Bright" panose="02040602050505020304" pitchFamily="18" charset="0"/>
            </a:rPr>
            <a:t>8</a:t>
          </a:r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 </a:t>
          </a:r>
        </a:p>
      </xdr:txBody>
    </xdr:sp>
    <xdr:clientData/>
  </xdr:twoCellAnchor>
  <xdr:twoCellAnchor>
    <xdr:from>
      <xdr:col>0</xdr:col>
      <xdr:colOff>446679</xdr:colOff>
      <xdr:row>2</xdr:row>
      <xdr:rowOff>59509</xdr:rowOff>
    </xdr:from>
    <xdr:to>
      <xdr:col>2</xdr:col>
      <xdr:colOff>65316</xdr:colOff>
      <xdr:row>8</xdr:row>
      <xdr:rowOff>130630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/>
      </xdr:nvSpPr>
      <xdr:spPr>
        <a:xfrm>
          <a:off x="446679" y="429623"/>
          <a:ext cx="1621608" cy="1181464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10</xdr:col>
      <xdr:colOff>693057</xdr:colOff>
      <xdr:row>3</xdr:row>
      <xdr:rowOff>362</xdr:rowOff>
    </xdr:from>
    <xdr:to>
      <xdr:col>10</xdr:col>
      <xdr:colOff>693057</xdr:colOff>
      <xdr:row>43</xdr:row>
      <xdr:rowOff>117202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CxnSpPr/>
      </xdr:nvCxnSpPr>
      <xdr:spPr>
        <a:xfrm flipH="1">
          <a:off x="12253686" y="555533"/>
          <a:ext cx="0" cy="16608698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393700</xdr:colOff>
      <xdr:row>2</xdr:row>
      <xdr:rowOff>52614</xdr:rowOff>
    </xdr:from>
    <xdr:to>
      <xdr:col>14</xdr:col>
      <xdr:colOff>1374321</xdr:colOff>
      <xdr:row>6</xdr:row>
      <xdr:rowOff>170543</xdr:rowOff>
    </xdr:to>
    <xdr:sp macro="" textlink="">
      <xdr:nvSpPr>
        <xdr:cNvPr id="6" name="Rounded Rectangle 6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SpPr/>
      </xdr:nvSpPr>
      <xdr:spPr>
        <a:xfrm>
          <a:off x="11537950" y="433614"/>
          <a:ext cx="2912835" cy="879929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0</xdr:col>
      <xdr:colOff>446314</xdr:colOff>
      <xdr:row>11</xdr:row>
      <xdr:rowOff>32655</xdr:rowOff>
    </xdr:from>
    <xdr:to>
      <xdr:col>10</xdr:col>
      <xdr:colOff>414564</xdr:colOff>
      <xdr:row>19</xdr:row>
      <xdr:rowOff>185057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A18AF483-E128-40FA-AC92-180D8D7828A1}"/>
            </a:ext>
          </a:extLst>
        </xdr:cNvPr>
        <xdr:cNvSpPr txBox="1"/>
      </xdr:nvSpPr>
      <xdr:spPr>
        <a:xfrm>
          <a:off x="446314" y="2068284"/>
          <a:ext cx="11387364" cy="28302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800">
              <a:solidFill>
                <a:schemeClr val="bg1"/>
              </a:solidFill>
            </a:rPr>
            <a:t>Lawrence 3364</a:t>
          </a:r>
        </a:p>
        <a:p>
          <a:r>
            <a:rPr lang="en-US" sz="2400" b="0" i="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The datapoints shown on the attached payoff table indicate that the highest possible return was $500. This payoff would be achieved if invested in stock and there were a large rise in the market. </a:t>
          </a:r>
        </a:p>
        <a:p>
          <a:endParaRPr lang="en-US" sz="2400" b="0" i="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400" b="0" i="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The lowest possible payoff was a loss of $600 which would be incurred if invested in the stock and there were a large fall in the market value. </a:t>
          </a:r>
        </a:p>
      </xdr:txBody>
    </xdr:sp>
    <xdr:clientData/>
  </xdr:twoCellAnchor>
  <xdr:twoCellAnchor>
    <xdr:from>
      <xdr:col>0</xdr:col>
      <xdr:colOff>325664</xdr:colOff>
      <xdr:row>29</xdr:row>
      <xdr:rowOff>164372</xdr:rowOff>
    </xdr:from>
    <xdr:to>
      <xdr:col>10</xdr:col>
      <xdr:colOff>293914</xdr:colOff>
      <xdr:row>32</xdr:row>
      <xdr:rowOff>152400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B2C54239-5969-4A4D-9050-1426C68A2B96}"/>
            </a:ext>
          </a:extLst>
        </xdr:cNvPr>
        <xdr:cNvSpPr txBox="1"/>
      </xdr:nvSpPr>
      <xdr:spPr>
        <a:xfrm>
          <a:off x="325664" y="10614658"/>
          <a:ext cx="12421507" cy="13051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l"/>
          <a:r>
            <a:rPr lang="en-US" sz="2400" b="0" i="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The EMVs are replaced by the Utility values.</a:t>
          </a:r>
        </a:p>
        <a:p>
          <a:endParaRPr lang="en-US" sz="2400" baseline="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10</xdr:col>
      <xdr:colOff>914399</xdr:colOff>
      <xdr:row>26</xdr:row>
      <xdr:rowOff>391887</xdr:rowOff>
    </xdr:from>
    <xdr:to>
      <xdr:col>14</xdr:col>
      <xdr:colOff>2231571</xdr:colOff>
      <xdr:row>33</xdr:row>
      <xdr:rowOff>119743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4B422DAF-3E1E-47D2-89CB-3ADA5E80AA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412749</xdr:colOff>
      <xdr:row>43</xdr:row>
      <xdr:rowOff>44628</xdr:rowOff>
    </xdr:from>
    <xdr:to>
      <xdr:col>10</xdr:col>
      <xdr:colOff>380999</xdr:colOff>
      <xdr:row>52</xdr:row>
      <xdr:rowOff>43544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68B52AA8-0C32-4204-88B4-152F59EF2653}"/>
            </a:ext>
          </a:extLst>
        </xdr:cNvPr>
        <xdr:cNvSpPr txBox="1"/>
      </xdr:nvSpPr>
      <xdr:spPr>
        <a:xfrm>
          <a:off x="412749" y="15676514"/>
          <a:ext cx="12421507" cy="16644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l"/>
          <a:r>
            <a:rPr lang="en-US" sz="2400" b="0" i="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Since the decision with the highest expected utility is the stock investment, it would be selected using the expected utility criterion. </a:t>
          </a:r>
          <a:endParaRPr lang="en-US" sz="2400" baseline="0">
            <a:latin typeface="Lucida Bright" panose="02040602050505020304" pitchFamily="18" charset="0"/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306979</xdr:colOff>
      <xdr:row>15</xdr:row>
      <xdr:rowOff>0</xdr:rowOff>
    </xdr:from>
    <xdr:to>
      <xdr:col>1</xdr:col>
      <xdr:colOff>866504</xdr:colOff>
      <xdr:row>15</xdr:row>
      <xdr:rowOff>0</xdr:rowOff>
    </xdr:to>
    <xdr:sp macro="" textlink="">
      <xdr:nvSpPr>
        <xdr:cNvPr id="2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1C1AC4-60CF-4107-B98A-86A72AE62C68}"/>
            </a:ext>
          </a:extLst>
        </xdr:cNvPr>
        <xdr:cNvSpPr/>
      </xdr:nvSpPr>
      <xdr:spPr>
        <a:xfrm>
          <a:off x="306979" y="2827020"/>
          <a:ext cx="910045" cy="0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10</xdr:col>
      <xdr:colOff>84667</xdr:colOff>
      <xdr:row>8</xdr:row>
      <xdr:rowOff>142724</xdr:rowOff>
    </xdr:from>
    <xdr:to>
      <xdr:col>10</xdr:col>
      <xdr:colOff>93738</xdr:colOff>
      <xdr:row>35</xdr:row>
      <xdr:rowOff>36285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480FCF1-99BA-45E8-AB97-B25F72252329}"/>
            </a:ext>
          </a:extLst>
        </xdr:cNvPr>
        <xdr:cNvCxnSpPr/>
      </xdr:nvCxnSpPr>
      <xdr:spPr>
        <a:xfrm flipH="1">
          <a:off x="9479038" y="1623181"/>
          <a:ext cx="9071" cy="5064275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446315</xdr:colOff>
      <xdr:row>1</xdr:row>
      <xdr:rowOff>123373</xdr:rowOff>
    </xdr:from>
    <xdr:to>
      <xdr:col>2</xdr:col>
      <xdr:colOff>505582</xdr:colOff>
      <xdr:row>6</xdr:row>
      <xdr:rowOff>140306</xdr:rowOff>
    </xdr:to>
    <xdr:sp macro="" textlink="">
      <xdr:nvSpPr>
        <xdr:cNvPr id="7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F5BD7FC-7964-4ACC-A43E-D5FBCB3B206C}"/>
            </a:ext>
          </a:extLst>
        </xdr:cNvPr>
        <xdr:cNvSpPr/>
      </xdr:nvSpPr>
      <xdr:spPr>
        <a:xfrm>
          <a:off x="446315" y="308430"/>
          <a:ext cx="1278467" cy="942219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3</xdr:col>
      <xdr:colOff>693058</xdr:colOff>
      <xdr:row>2</xdr:row>
      <xdr:rowOff>2419</xdr:rowOff>
    </xdr:from>
    <xdr:to>
      <xdr:col>8</xdr:col>
      <xdr:colOff>250371</xdr:colOff>
      <xdr:row>5</xdr:row>
      <xdr:rowOff>162077</xdr:rowOff>
    </xdr:to>
    <xdr:sp macro="" textlink="">
      <xdr:nvSpPr>
        <xdr:cNvPr id="8" name="Rounded Rectangle 1">
          <a:extLst>
            <a:ext uri="{FF2B5EF4-FFF2-40B4-BE49-F238E27FC236}">
              <a16:creationId xmlns:a16="http://schemas.microsoft.com/office/drawing/2014/main" id="{5C200E52-2969-4ADA-9A7E-DEA1FE0C2CD0}"/>
            </a:ext>
          </a:extLst>
        </xdr:cNvPr>
        <xdr:cNvSpPr/>
      </xdr:nvSpPr>
      <xdr:spPr>
        <a:xfrm>
          <a:off x="2521858" y="372533"/>
          <a:ext cx="4553856" cy="71483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>
              <a:solidFill>
                <a:srgbClr val="C00000"/>
              </a:solidFill>
              <a:latin typeface="Lucida Bright" panose="02040602050505020304" pitchFamily="18" charset="0"/>
            </a:rPr>
            <a:t> </a:t>
          </a:r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Problem </a:t>
          </a:r>
          <a:r>
            <a:rPr lang="en-US" sz="3200" b="1">
              <a:solidFill>
                <a:srgbClr val="FF0000"/>
              </a:solidFill>
              <a:latin typeface="Lucida Bright" panose="02040602050505020304" pitchFamily="18" charset="0"/>
            </a:rPr>
            <a:t>9</a:t>
          </a:r>
          <a:r>
            <a:rPr lang="en-US" sz="3200" b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  </a:t>
          </a:r>
        </a:p>
      </xdr:txBody>
    </xdr:sp>
    <xdr:clientData/>
  </xdr:twoCellAnchor>
  <xdr:twoCellAnchor>
    <xdr:from>
      <xdr:col>8</xdr:col>
      <xdr:colOff>849087</xdr:colOff>
      <xdr:row>1</xdr:row>
      <xdr:rowOff>152400</xdr:rowOff>
    </xdr:from>
    <xdr:to>
      <xdr:col>11</xdr:col>
      <xdr:colOff>579483</xdr:colOff>
      <xdr:row>6</xdr:row>
      <xdr:rowOff>56243</xdr:rowOff>
    </xdr:to>
    <xdr:sp macro="" textlink="">
      <xdr:nvSpPr>
        <xdr:cNvPr id="9" name="Rounded Rectangle 6">
          <a:extLst>
            <a:ext uri="{FF2B5EF4-FFF2-40B4-BE49-F238E27FC236}">
              <a16:creationId xmlns:a16="http://schemas.microsoft.com/office/drawing/2014/main" id="{D53D1223-F264-4A8F-A3BC-D68DADAA1841}"/>
            </a:ext>
          </a:extLst>
        </xdr:cNvPr>
        <xdr:cNvSpPr/>
      </xdr:nvSpPr>
      <xdr:spPr>
        <a:xfrm>
          <a:off x="7674430" y="337457"/>
          <a:ext cx="3104967" cy="829129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0</xdr:col>
      <xdr:colOff>368905</xdr:colOff>
      <xdr:row>8</xdr:row>
      <xdr:rowOff>137040</xdr:rowOff>
    </xdr:from>
    <xdr:to>
      <xdr:col>9</xdr:col>
      <xdr:colOff>892629</xdr:colOff>
      <xdr:row>33</xdr:row>
      <xdr:rowOff>174171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6C5A23E9-4A82-4AB9-B32E-7EF2D3F6C919}"/>
            </a:ext>
          </a:extLst>
        </xdr:cNvPr>
        <xdr:cNvSpPr txBox="1"/>
      </xdr:nvSpPr>
      <xdr:spPr>
        <a:xfrm>
          <a:off x="368905" y="1617497"/>
          <a:ext cx="8492067" cy="483773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2400" baseline="0">
            <a:latin typeface="Lucida Bright" panose="02040602050505020304" pitchFamily="18" charset="0"/>
            <a:cs typeface="Calibri" panose="020F0502020204030204" pitchFamily="34" charset="0"/>
          </a:endParaRPr>
        </a:p>
        <a:p>
          <a:r>
            <a:rPr lang="en-US" sz="800" baseline="0">
              <a:solidFill>
                <a:schemeClr val="bg1"/>
              </a:solidFill>
              <a:latin typeface="Lucida Bright" panose="02040602050505020304" pitchFamily="18" charset="0"/>
              <a:cs typeface="Calibri" panose="020F0502020204030204" pitchFamily="34" charset="0"/>
            </a:rPr>
            <a:t>Adopters White 579</a:t>
          </a:r>
        </a:p>
        <a:p>
          <a:r>
            <a:rPr lang="en-US" sz="2400" baseline="0">
              <a:latin typeface="Lucida Bright" panose="02040602050505020304" pitchFamily="18" charset="0"/>
              <a:cs typeface="Calibri" panose="020F0502020204030204" pitchFamily="34" charset="0"/>
            </a:rPr>
            <a:t>Two oligopolistic firms have to decide on the pricing strategy. Each can either choose either a high or a low price. If they both choose a high price, each will make $6 million, but if they both choose a low price, each will make $ 4 million. If one sets a high price and other a low one, the low-priced firm will make $8 million, but the high-priced firm will make only $2 million. It is illegal for each firm to communicate with each other.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400"/>
            <a:t> </a:t>
          </a:r>
        </a:p>
        <a:p>
          <a:endParaRPr lang="en-US" sz="2400" baseline="0">
            <a:latin typeface="Lucida Bright" panose="02040602050505020304" pitchFamily="18" charset="0"/>
            <a:cs typeface="Calibri" panose="020F0502020204030204" pitchFamily="34" charset="0"/>
          </a:endParaRPr>
        </a:p>
        <a:p>
          <a:r>
            <a:rPr lang="en-US" sz="2400" baseline="0">
              <a:latin typeface="Lucida Bright" panose="02040602050505020304" pitchFamily="18" charset="0"/>
              <a:cs typeface="Calibri" panose="020F0502020204030204" pitchFamily="34" charset="0"/>
            </a:rPr>
            <a:t>Which strategy would be dominant? </a:t>
          </a:r>
        </a:p>
      </xdr:txBody>
    </xdr:sp>
    <xdr:clientData/>
  </xdr:twoCellAnchor>
  <xdr:oneCellAnchor>
    <xdr:from>
      <xdr:col>13</xdr:col>
      <xdr:colOff>533400</xdr:colOff>
      <xdr:row>14</xdr:row>
      <xdr:rowOff>119743</xdr:rowOff>
    </xdr:from>
    <xdr:ext cx="751114" cy="206828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7FB051A2-BD73-4B57-BF1E-5D103AC5E089}"/>
            </a:ext>
          </a:extLst>
        </xdr:cNvPr>
        <xdr:cNvSpPr txBox="1"/>
      </xdr:nvSpPr>
      <xdr:spPr>
        <a:xfrm>
          <a:off x="12153900" y="2763883"/>
          <a:ext cx="751114" cy="2068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12</xdr:col>
      <xdr:colOff>195943</xdr:colOff>
      <xdr:row>1</xdr:row>
      <xdr:rowOff>119742</xdr:rowOff>
    </xdr:from>
    <xdr:to>
      <xdr:col>15</xdr:col>
      <xdr:colOff>413658</xdr:colOff>
      <xdr:row>6</xdr:row>
      <xdr:rowOff>65314</xdr:rowOff>
    </xdr:to>
    <xdr:sp macro="" textlink="">
      <xdr:nvSpPr>
        <xdr:cNvPr id="34" name="Rounded Rectangle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7F36EB6-6243-4181-B1E4-DCECB4C0D43B}"/>
            </a:ext>
          </a:extLst>
        </xdr:cNvPr>
        <xdr:cNvSpPr/>
      </xdr:nvSpPr>
      <xdr:spPr>
        <a:xfrm>
          <a:off x="11212286" y="304799"/>
          <a:ext cx="2046515" cy="870858"/>
        </a:xfrm>
        <a:prstGeom prst="roundRect">
          <a:avLst/>
        </a:prstGeom>
        <a:solidFill>
          <a:srgbClr val="FFC000"/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chemeClr val="accent5">
                  <a:lumMod val="50000"/>
                </a:schemeClr>
              </a:solidFill>
              <a:latin typeface="Lucida Bright" panose="02040602050505020304" pitchFamily="18" charset="0"/>
            </a:rPr>
            <a:t>Check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102599</xdr:colOff>
      <xdr:row>1</xdr:row>
      <xdr:rowOff>102052</xdr:rowOff>
    </xdr:from>
    <xdr:to>
      <xdr:col>25</xdr:col>
      <xdr:colOff>260441</xdr:colOff>
      <xdr:row>7</xdr:row>
      <xdr:rowOff>95250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570199" y="279852"/>
          <a:ext cx="8247742" cy="1059998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accent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4000" b="1" baseline="0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</a:rPr>
            <a:t> Pretest 2</a:t>
          </a:r>
          <a:r>
            <a:rPr lang="en-US" sz="4000" b="1" baseline="0">
              <a:solidFill>
                <a:schemeClr val="accent3">
                  <a:lumMod val="50000"/>
                </a:schemeClr>
              </a:solidFill>
              <a:latin typeface="Lucida Bright" panose="02040602050505020304" pitchFamily="18" charset="0"/>
            </a:rPr>
            <a:t> Content  </a:t>
          </a:r>
          <a:endParaRPr lang="en-US" sz="4000">
            <a:solidFill>
              <a:schemeClr val="accent3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9</xdr:col>
      <xdr:colOff>329474</xdr:colOff>
      <xdr:row>11</xdr:row>
      <xdr:rowOff>120013</xdr:rowOff>
    </xdr:from>
    <xdr:to>
      <xdr:col>16</xdr:col>
      <xdr:colOff>582567</xdr:colOff>
      <xdr:row>16</xdr:row>
      <xdr:rowOff>98242</xdr:rowOff>
    </xdr:to>
    <xdr:sp macro="" textlink="">
      <xdr:nvSpPr>
        <xdr:cNvPr id="3" name="Rounded Rectangl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815874" y="2967988"/>
          <a:ext cx="4520293" cy="930729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3600" baseline="0">
              <a:solidFill>
                <a:schemeClr val="tx1"/>
              </a:solidFill>
              <a:latin typeface="Lucida Bright" panose="02040602050505020304" pitchFamily="18" charset="0"/>
            </a:rPr>
            <a:t> </a:t>
          </a:r>
          <a:r>
            <a:rPr lang="en-US" sz="3600" b="1" baseline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1</a:t>
          </a:r>
          <a:endParaRPr lang="en-US" sz="3600" b="1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9</xdr:col>
      <xdr:colOff>336096</xdr:colOff>
      <xdr:row>18</xdr:row>
      <xdr:rowOff>52161</xdr:rowOff>
    </xdr:from>
    <xdr:to>
      <xdr:col>16</xdr:col>
      <xdr:colOff>589189</xdr:colOff>
      <xdr:row>22</xdr:row>
      <xdr:rowOff>166460</xdr:rowOff>
    </xdr:to>
    <xdr:sp macro="" textlink="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5822496" y="4233636"/>
          <a:ext cx="4520293" cy="876299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3600" baseline="0">
              <a:solidFill>
                <a:schemeClr val="tx1"/>
              </a:solidFill>
              <a:latin typeface="Lucida Bright" panose="02040602050505020304" pitchFamily="18" charset="0"/>
            </a:rPr>
            <a:t> </a:t>
          </a:r>
          <a:r>
            <a:rPr lang="en-US" sz="3600" b="1" baseline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2</a:t>
          </a:r>
          <a:endParaRPr lang="en-US" sz="3600" b="1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9</xdr:col>
      <xdr:colOff>329292</xdr:colOff>
      <xdr:row>24</xdr:row>
      <xdr:rowOff>95250</xdr:rowOff>
    </xdr:from>
    <xdr:to>
      <xdr:col>16</xdr:col>
      <xdr:colOff>582385</xdr:colOff>
      <xdr:row>29</xdr:row>
      <xdr:rowOff>13606</xdr:rowOff>
    </xdr:to>
    <xdr:sp macro="" textlink="">
      <xdr:nvSpPr>
        <xdr:cNvPr id="5" name="Rounded 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5815692" y="5419725"/>
          <a:ext cx="4520293" cy="870856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3600" baseline="0">
              <a:solidFill>
                <a:schemeClr val="tx1"/>
              </a:solidFill>
              <a:latin typeface="Lucida Bright" panose="02040602050505020304" pitchFamily="18" charset="0"/>
            </a:rPr>
            <a:t> </a:t>
          </a:r>
          <a:r>
            <a:rPr lang="en-US" sz="3600" b="1" baseline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3</a:t>
          </a:r>
          <a:endParaRPr lang="en-US" sz="3600" b="1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9</xdr:col>
      <xdr:colOff>334735</xdr:colOff>
      <xdr:row>31</xdr:row>
      <xdr:rowOff>43543</xdr:rowOff>
    </xdr:from>
    <xdr:to>
      <xdr:col>16</xdr:col>
      <xdr:colOff>587828</xdr:colOff>
      <xdr:row>35</xdr:row>
      <xdr:rowOff>152399</xdr:rowOff>
    </xdr:to>
    <xdr:sp macro="" textlink="">
      <xdr:nvSpPr>
        <xdr:cNvPr id="6" name="Rounded 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5821135" y="6701518"/>
          <a:ext cx="4520293" cy="870856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3600" baseline="0">
              <a:solidFill>
                <a:schemeClr val="tx1"/>
              </a:solidFill>
              <a:latin typeface="Lucida Bright" panose="02040602050505020304" pitchFamily="18" charset="0"/>
            </a:rPr>
            <a:t> </a:t>
          </a:r>
          <a:r>
            <a:rPr lang="en-US" sz="3600" b="1" baseline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4</a:t>
          </a:r>
          <a:endParaRPr lang="en-US" sz="3600" b="1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9</xdr:col>
      <xdr:colOff>308425</xdr:colOff>
      <xdr:row>37</xdr:row>
      <xdr:rowOff>155122</xdr:rowOff>
    </xdr:from>
    <xdr:to>
      <xdr:col>16</xdr:col>
      <xdr:colOff>571496</xdr:colOff>
      <xdr:row>42</xdr:row>
      <xdr:rowOff>89808</xdr:rowOff>
    </xdr:to>
    <xdr:sp macro="" textlink="">
      <xdr:nvSpPr>
        <xdr:cNvPr id="7" name="Rounded Rectangl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5794825" y="7956097"/>
          <a:ext cx="4530271" cy="887186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3600" baseline="0">
              <a:solidFill>
                <a:schemeClr val="tx1"/>
              </a:solidFill>
              <a:latin typeface="Lucida Bright" panose="02040602050505020304" pitchFamily="18" charset="0"/>
            </a:rPr>
            <a:t> </a:t>
          </a:r>
          <a:r>
            <a:rPr lang="en-US" sz="3600" b="1" baseline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5</a:t>
          </a:r>
          <a:endParaRPr lang="en-US" sz="3600" b="1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19</xdr:col>
      <xdr:colOff>295273</xdr:colOff>
      <xdr:row>38</xdr:row>
      <xdr:rowOff>3175</xdr:rowOff>
    </xdr:from>
    <xdr:to>
      <xdr:col>26</xdr:col>
      <xdr:colOff>457201</xdr:colOff>
      <xdr:row>42</xdr:row>
      <xdr:rowOff>99332</xdr:rowOff>
    </xdr:to>
    <xdr:sp macro="" textlink="">
      <xdr:nvSpPr>
        <xdr:cNvPr id="8" name="Rounded Rectangle 9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2118973" y="6759575"/>
          <a:ext cx="4518028" cy="807357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3600" baseline="0">
              <a:solidFill>
                <a:schemeClr val="tx1"/>
              </a:solidFill>
              <a:latin typeface="Lucida Bright" panose="02040602050505020304" pitchFamily="18" charset="0"/>
            </a:rPr>
            <a:t> </a:t>
          </a:r>
          <a:r>
            <a:rPr lang="en-US" sz="3600" b="1" baseline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10</a:t>
          </a:r>
          <a:endParaRPr lang="en-US" sz="3600" b="1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19</xdr:col>
      <xdr:colOff>241300</xdr:colOff>
      <xdr:row>18</xdr:row>
      <xdr:rowOff>27212</xdr:rowOff>
    </xdr:from>
    <xdr:to>
      <xdr:col>26</xdr:col>
      <xdr:colOff>485322</xdr:colOff>
      <xdr:row>22</xdr:row>
      <xdr:rowOff>130625</xdr:rowOff>
    </xdr:to>
    <xdr:sp macro="" textlink="">
      <xdr:nvSpPr>
        <xdr:cNvPr id="9" name="Rounded Rectangle 12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11703050" y="4202337"/>
          <a:ext cx="4466772" cy="865413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3600" baseline="0">
              <a:solidFill>
                <a:schemeClr val="tx1"/>
              </a:solidFill>
              <a:latin typeface="Lucida Bright" panose="02040602050505020304" pitchFamily="18" charset="0"/>
            </a:rPr>
            <a:t> </a:t>
          </a:r>
          <a:r>
            <a:rPr lang="en-US" sz="3600" b="1" baseline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7</a:t>
          </a:r>
          <a:endParaRPr lang="en-US" sz="3600" b="1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19</xdr:col>
      <xdr:colOff>224515</xdr:colOff>
      <xdr:row>24</xdr:row>
      <xdr:rowOff>97063</xdr:rowOff>
    </xdr:from>
    <xdr:to>
      <xdr:col>26</xdr:col>
      <xdr:colOff>468537</xdr:colOff>
      <xdr:row>29</xdr:row>
      <xdr:rowOff>9976</xdr:rowOff>
    </xdr:to>
    <xdr:sp macro="" textlink="">
      <xdr:nvSpPr>
        <xdr:cNvPr id="10" name="Rounded Rectangle 1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11686265" y="5415188"/>
          <a:ext cx="4466772" cy="865413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3600" baseline="0">
              <a:solidFill>
                <a:schemeClr val="tx1"/>
              </a:solidFill>
              <a:latin typeface="Lucida Bright" panose="02040602050505020304" pitchFamily="18" charset="0"/>
            </a:rPr>
            <a:t> </a:t>
          </a:r>
          <a:r>
            <a:rPr lang="en-US" sz="3600" b="1" baseline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8</a:t>
          </a:r>
          <a:r>
            <a:rPr lang="en-US" sz="3600" baseline="0">
              <a:solidFill>
                <a:schemeClr val="tx1"/>
              </a:solidFill>
              <a:latin typeface="Lucida Bright" panose="02040602050505020304" pitchFamily="18" charset="0"/>
            </a:rPr>
            <a:t> </a:t>
          </a:r>
          <a:endParaRPr lang="en-US" sz="36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2</xdr:col>
      <xdr:colOff>261257</xdr:colOff>
      <xdr:row>0</xdr:row>
      <xdr:rowOff>163286</xdr:rowOff>
    </xdr:from>
    <xdr:to>
      <xdr:col>5</xdr:col>
      <xdr:colOff>190500</xdr:colOff>
      <xdr:row>8</xdr:row>
      <xdr:rowOff>63500</xdr:rowOff>
    </xdr:to>
    <xdr:sp macro="" textlink="">
      <xdr:nvSpPr>
        <xdr:cNvPr id="11" name="Left Arrow 20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1505857" y="163286"/>
          <a:ext cx="1796143" cy="1322614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19</xdr:col>
      <xdr:colOff>220889</xdr:colOff>
      <xdr:row>31</xdr:row>
      <xdr:rowOff>56245</xdr:rowOff>
    </xdr:from>
    <xdr:to>
      <xdr:col>26</xdr:col>
      <xdr:colOff>445861</xdr:colOff>
      <xdr:row>35</xdr:row>
      <xdr:rowOff>159658</xdr:rowOff>
    </xdr:to>
    <xdr:sp macro="" textlink="">
      <xdr:nvSpPr>
        <xdr:cNvPr id="12" name="Rounded Rectangle 2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1682639" y="6707870"/>
          <a:ext cx="4447722" cy="865413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3600" baseline="0">
              <a:solidFill>
                <a:schemeClr val="tx1"/>
              </a:solidFill>
              <a:latin typeface="Lucida Bright" panose="02040602050505020304" pitchFamily="18" charset="0"/>
            </a:rPr>
            <a:t> </a:t>
          </a:r>
          <a:r>
            <a:rPr lang="en-US" sz="3600" b="1" baseline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9</a:t>
          </a:r>
          <a:endParaRPr lang="en-US" sz="3600" b="1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19</xdr:col>
      <xdr:colOff>204379</xdr:colOff>
      <xdr:row>11</xdr:row>
      <xdr:rowOff>134350</xdr:rowOff>
    </xdr:from>
    <xdr:to>
      <xdr:col>26</xdr:col>
      <xdr:colOff>429351</xdr:colOff>
      <xdr:row>16</xdr:row>
      <xdr:rowOff>54883</xdr:rowOff>
    </xdr:to>
    <xdr:sp macro="" textlink="">
      <xdr:nvSpPr>
        <xdr:cNvPr id="13" name="Rounded Rectangle 1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1666129" y="2975975"/>
          <a:ext cx="4447722" cy="873033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3600" baseline="0">
              <a:solidFill>
                <a:schemeClr val="tx1"/>
              </a:solidFill>
              <a:latin typeface="Lucida Bright" panose="02040602050505020304" pitchFamily="18" charset="0"/>
            </a:rPr>
            <a:t> </a:t>
          </a:r>
          <a:r>
            <a:rPr lang="en-US" sz="3600" b="1" baseline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6</a:t>
          </a:r>
          <a:endParaRPr lang="en-US" sz="3600" b="1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36</xdr:col>
      <xdr:colOff>472349</xdr:colOff>
      <xdr:row>0</xdr:row>
      <xdr:rowOff>0</xdr:rowOff>
    </xdr:from>
    <xdr:to>
      <xdr:col>44</xdr:col>
      <xdr:colOff>94071</xdr:colOff>
      <xdr:row>0</xdr:row>
      <xdr:rowOff>0</xdr:rowOff>
    </xdr:to>
    <xdr:sp macro="" textlink="">
      <xdr:nvSpPr>
        <xdr:cNvPr id="14" name="Rounded Rectangle 16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22417949" y="0"/>
          <a:ext cx="4498522" cy="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>
              <a:solidFill>
                <a:schemeClr val="tx1"/>
              </a:solidFill>
            </a:rPr>
            <a:t>Problem</a:t>
          </a:r>
          <a:r>
            <a:rPr lang="en-US" sz="3600" baseline="0">
              <a:solidFill>
                <a:schemeClr val="tx1"/>
              </a:solidFill>
            </a:rPr>
            <a:t> </a:t>
          </a:r>
          <a:r>
            <a:rPr lang="en-US" sz="3600" b="1" baseline="0">
              <a:solidFill>
                <a:schemeClr val="accent2">
                  <a:lumMod val="50000"/>
                </a:schemeClr>
              </a:solidFill>
            </a:rPr>
            <a:t>9</a:t>
          </a:r>
          <a:endParaRPr lang="en-US" sz="3600" b="1">
            <a:solidFill>
              <a:schemeClr val="accent2">
                <a:lumMod val="50000"/>
              </a:schemeClr>
            </a:solidFill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306979</xdr:colOff>
      <xdr:row>15</xdr:row>
      <xdr:rowOff>0</xdr:rowOff>
    </xdr:from>
    <xdr:to>
      <xdr:col>1</xdr:col>
      <xdr:colOff>866504</xdr:colOff>
      <xdr:row>15</xdr:row>
      <xdr:rowOff>0</xdr:rowOff>
    </xdr:to>
    <xdr:sp macro="" textlink="">
      <xdr:nvSpPr>
        <xdr:cNvPr id="2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/>
      </xdr:nvSpPr>
      <xdr:spPr>
        <a:xfrm>
          <a:off x="306979" y="1981200"/>
          <a:ext cx="873850" cy="0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9</xdr:col>
      <xdr:colOff>1238551</xdr:colOff>
      <xdr:row>7</xdr:row>
      <xdr:rowOff>142724</xdr:rowOff>
    </xdr:from>
    <xdr:to>
      <xdr:col>9</xdr:col>
      <xdr:colOff>1247622</xdr:colOff>
      <xdr:row>34</xdr:row>
      <xdr:rowOff>36285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CxnSpPr/>
      </xdr:nvCxnSpPr>
      <xdr:spPr>
        <a:xfrm flipH="1">
          <a:off x="9206894" y="1438124"/>
          <a:ext cx="9071" cy="5064275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15</xdr:row>
      <xdr:rowOff>0</xdr:rowOff>
    </xdr:from>
    <xdr:to>
      <xdr:col>1</xdr:col>
      <xdr:colOff>239485</xdr:colOff>
      <xdr:row>15</xdr:row>
      <xdr:rowOff>0</xdr:rowOff>
    </xdr:to>
    <xdr:sp macro="" textlink="">
      <xdr:nvSpPr>
        <xdr:cNvPr id="6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SpPr/>
      </xdr:nvSpPr>
      <xdr:spPr>
        <a:xfrm>
          <a:off x="0" y="1981200"/>
          <a:ext cx="830035" cy="0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ack</a:t>
          </a:r>
        </a:p>
      </xdr:txBody>
    </xdr:sp>
    <xdr:clientData/>
  </xdr:twoCellAnchor>
  <xdr:twoCellAnchor>
    <xdr:from>
      <xdr:col>1</xdr:col>
      <xdr:colOff>228601</xdr:colOff>
      <xdr:row>1</xdr:row>
      <xdr:rowOff>25402</xdr:rowOff>
    </xdr:from>
    <xdr:to>
      <xdr:col>3</xdr:col>
      <xdr:colOff>287868</xdr:colOff>
      <xdr:row>6</xdr:row>
      <xdr:rowOff>42335</xdr:rowOff>
    </xdr:to>
    <xdr:sp macro="" textlink="">
      <xdr:nvSpPr>
        <xdr:cNvPr id="7" name="Left Arrow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SpPr/>
      </xdr:nvSpPr>
      <xdr:spPr>
        <a:xfrm>
          <a:off x="819151" y="215902"/>
          <a:ext cx="1240367" cy="969433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4</xdr:col>
      <xdr:colOff>214086</xdr:colOff>
      <xdr:row>1</xdr:row>
      <xdr:rowOff>143933</xdr:rowOff>
    </xdr:from>
    <xdr:to>
      <xdr:col>9</xdr:col>
      <xdr:colOff>1240971</xdr:colOff>
      <xdr:row>5</xdr:row>
      <xdr:rowOff>118534</xdr:rowOff>
    </xdr:to>
    <xdr:sp macro="" textlink="">
      <xdr:nvSpPr>
        <xdr:cNvPr id="8" name="Rounded Rectangle 1"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SpPr/>
      </xdr:nvSpPr>
      <xdr:spPr>
        <a:xfrm>
          <a:off x="3011715" y="328990"/>
          <a:ext cx="6197599" cy="71483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>
              <a:solidFill>
                <a:srgbClr val="C00000"/>
              </a:solidFill>
              <a:latin typeface="Lucida Bright" panose="02040602050505020304" pitchFamily="18" charset="0"/>
            </a:rPr>
            <a:t>  Check </a:t>
          </a:r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Problem </a:t>
          </a:r>
          <a:r>
            <a:rPr lang="en-US" sz="3200" b="1">
              <a:solidFill>
                <a:srgbClr val="FF0000"/>
              </a:solidFill>
              <a:latin typeface="Lucida Bright" panose="02040602050505020304" pitchFamily="18" charset="0"/>
            </a:rPr>
            <a:t>9</a:t>
          </a:r>
          <a:r>
            <a:rPr lang="en-US" sz="3200" b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  </a:t>
          </a:r>
        </a:p>
      </xdr:txBody>
    </xdr:sp>
    <xdr:clientData/>
  </xdr:twoCellAnchor>
  <xdr:twoCellAnchor>
    <xdr:from>
      <xdr:col>13</xdr:col>
      <xdr:colOff>185058</xdr:colOff>
      <xdr:row>1</xdr:row>
      <xdr:rowOff>152400</xdr:rowOff>
    </xdr:from>
    <xdr:to>
      <xdr:col>18</xdr:col>
      <xdr:colOff>242025</xdr:colOff>
      <xdr:row>6</xdr:row>
      <xdr:rowOff>56243</xdr:rowOff>
    </xdr:to>
    <xdr:sp macro="" textlink="">
      <xdr:nvSpPr>
        <xdr:cNvPr id="9" name="Rounded Rectangle 6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SpPr/>
      </xdr:nvSpPr>
      <xdr:spPr>
        <a:xfrm>
          <a:off x="10414908" y="342900"/>
          <a:ext cx="3009717" cy="856343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0</xdr:col>
      <xdr:colOff>249162</xdr:colOff>
      <xdr:row>9</xdr:row>
      <xdr:rowOff>60840</xdr:rowOff>
    </xdr:from>
    <xdr:to>
      <xdr:col>9</xdr:col>
      <xdr:colOff>772886</xdr:colOff>
      <xdr:row>38</xdr:row>
      <xdr:rowOff>152400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A9892FDB-116E-4C2D-A60E-38AA3084BD2B}"/>
            </a:ext>
          </a:extLst>
        </xdr:cNvPr>
        <xdr:cNvSpPr txBox="1"/>
      </xdr:nvSpPr>
      <xdr:spPr>
        <a:xfrm>
          <a:off x="249162" y="1726354"/>
          <a:ext cx="8492067" cy="563238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 baseline="0">
              <a:latin typeface="Lucida Bright" panose="02040602050505020304" pitchFamily="18" charset="0"/>
              <a:cs typeface="Calibri" panose="020F0502020204030204" pitchFamily="34" charset="0"/>
            </a:rPr>
            <a:t>Two oligopolistic firms have to decide on the pricing strategy. Each can either choose either a high or a low price. If they both choose a high price, each will make $6 million, but if they both choose a low price, each will make $ 4 million. If one sets a high price and other a low one, the low-priced firm will make $8 million, but the high-priced firm will make only $2 million. It is illegal for each firm to communicate with each other.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400"/>
            <a:t> </a:t>
          </a:r>
        </a:p>
        <a:p>
          <a:endParaRPr lang="en-US" sz="2400" baseline="0">
            <a:latin typeface="Lucida Bright" panose="02040602050505020304" pitchFamily="18" charset="0"/>
            <a:cs typeface="Calibri" panose="020F0502020204030204" pitchFamily="34" charset="0"/>
          </a:endParaRPr>
        </a:p>
        <a:p>
          <a:r>
            <a:rPr lang="en-US" sz="2400" baseline="0">
              <a:latin typeface="Lucida Bright" panose="02040602050505020304" pitchFamily="18" charset="0"/>
              <a:cs typeface="Calibri" panose="020F0502020204030204" pitchFamily="34" charset="0"/>
            </a:rPr>
            <a:t>Which strategy would be dominant? </a:t>
          </a:r>
        </a:p>
        <a:p>
          <a:endParaRPr lang="en-US" sz="2400" baseline="0">
            <a:latin typeface="Lucida Bright" panose="02040602050505020304" pitchFamily="18" charset="0"/>
            <a:cs typeface="Calibri" panose="020F0502020204030204" pitchFamily="34" charset="0"/>
          </a:endParaRPr>
        </a:p>
        <a:p>
          <a:r>
            <a:rPr lang="en-US" sz="2400" baseline="0">
              <a:latin typeface="Lucida Bright" panose="02040602050505020304" pitchFamily="18" charset="0"/>
              <a:cs typeface="Calibri" panose="020F0502020204030204" pitchFamily="34" charset="0"/>
            </a:rPr>
            <a:t>Unless they collude, they will both end up at the low-low-price solution, because charging a low price is the dominant strategy</a:t>
          </a:r>
        </a:p>
      </xdr:txBody>
    </xdr:sp>
    <xdr:clientData/>
  </xdr:twoCellAnchor>
  <xdr:twoCellAnchor>
    <xdr:from>
      <xdr:col>12</xdr:col>
      <xdr:colOff>185057</xdr:colOff>
      <xdr:row>15</xdr:row>
      <xdr:rowOff>152400</xdr:rowOff>
    </xdr:from>
    <xdr:to>
      <xdr:col>16</xdr:col>
      <xdr:colOff>478971</xdr:colOff>
      <xdr:row>28</xdr:row>
      <xdr:rowOff>97971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B74EF1E-60DA-4CF0-8815-EFE1AEAB27FD}"/>
            </a:ext>
          </a:extLst>
        </xdr:cNvPr>
        <xdr:cNvSpPr/>
      </xdr:nvSpPr>
      <xdr:spPr>
        <a:xfrm>
          <a:off x="11201400" y="2090057"/>
          <a:ext cx="2732314" cy="24384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163286</xdr:colOff>
      <xdr:row>15</xdr:row>
      <xdr:rowOff>163285</xdr:rowOff>
    </xdr:from>
    <xdr:to>
      <xdr:col>16</xdr:col>
      <xdr:colOff>468086</xdr:colOff>
      <xdr:row>28</xdr:row>
      <xdr:rowOff>97971</xdr:rowOff>
    </xdr:to>
    <xdr:sp macro="" textlink="">
      <xdr:nvSpPr>
        <xdr:cNvPr id="16" name="Right Triangle 15">
          <a:extLst>
            <a:ext uri="{FF2B5EF4-FFF2-40B4-BE49-F238E27FC236}">
              <a16:creationId xmlns:a16="http://schemas.microsoft.com/office/drawing/2014/main" id="{2992252C-1D30-47F8-BE45-8D1FAA884F70}"/>
            </a:ext>
          </a:extLst>
        </xdr:cNvPr>
        <xdr:cNvSpPr/>
      </xdr:nvSpPr>
      <xdr:spPr>
        <a:xfrm>
          <a:off x="11179629" y="2100942"/>
          <a:ext cx="2743200" cy="2427515"/>
        </a:xfrm>
        <a:prstGeom prst="rtTriangl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500743</xdr:colOff>
      <xdr:row>15</xdr:row>
      <xdr:rowOff>141515</xdr:rowOff>
    </xdr:from>
    <xdr:to>
      <xdr:col>21</xdr:col>
      <xdr:colOff>185057</xdr:colOff>
      <xdr:row>28</xdr:row>
      <xdr:rowOff>87086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956C8F26-59A6-4195-A1C5-6AAC9A590C0D}"/>
            </a:ext>
          </a:extLst>
        </xdr:cNvPr>
        <xdr:cNvSpPr/>
      </xdr:nvSpPr>
      <xdr:spPr>
        <a:xfrm>
          <a:off x="13955486" y="3004458"/>
          <a:ext cx="2732314" cy="2438399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544286</xdr:colOff>
      <xdr:row>15</xdr:row>
      <xdr:rowOff>163286</xdr:rowOff>
    </xdr:from>
    <xdr:to>
      <xdr:col>21</xdr:col>
      <xdr:colOff>195943</xdr:colOff>
      <xdr:row>28</xdr:row>
      <xdr:rowOff>54429</xdr:rowOff>
    </xdr:to>
    <xdr:sp macro="" textlink="">
      <xdr:nvSpPr>
        <xdr:cNvPr id="19" name="Right Triangle 18">
          <a:extLst>
            <a:ext uri="{FF2B5EF4-FFF2-40B4-BE49-F238E27FC236}">
              <a16:creationId xmlns:a16="http://schemas.microsoft.com/office/drawing/2014/main" id="{FE57ECC3-8E71-47EB-893E-94A1279D9D56}"/>
            </a:ext>
          </a:extLst>
        </xdr:cNvPr>
        <xdr:cNvSpPr/>
      </xdr:nvSpPr>
      <xdr:spPr>
        <a:xfrm>
          <a:off x="13999029" y="3026229"/>
          <a:ext cx="2699657" cy="2383971"/>
        </a:xfrm>
        <a:prstGeom prst="rtTriangl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217715</xdr:colOff>
      <xdr:row>28</xdr:row>
      <xdr:rowOff>130628</xdr:rowOff>
    </xdr:from>
    <xdr:to>
      <xdr:col>16</xdr:col>
      <xdr:colOff>511629</xdr:colOff>
      <xdr:row>41</xdr:row>
      <xdr:rowOff>163285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C0BDDFE0-4277-406A-B28A-8271524C3232}"/>
            </a:ext>
          </a:extLst>
        </xdr:cNvPr>
        <xdr:cNvSpPr/>
      </xdr:nvSpPr>
      <xdr:spPr>
        <a:xfrm>
          <a:off x="11234058" y="4561114"/>
          <a:ext cx="2732314" cy="24384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163286</xdr:colOff>
      <xdr:row>28</xdr:row>
      <xdr:rowOff>130628</xdr:rowOff>
    </xdr:from>
    <xdr:to>
      <xdr:col>16</xdr:col>
      <xdr:colOff>468086</xdr:colOff>
      <xdr:row>41</xdr:row>
      <xdr:rowOff>152400</xdr:rowOff>
    </xdr:to>
    <xdr:sp macro="" textlink="">
      <xdr:nvSpPr>
        <xdr:cNvPr id="22" name="Right Triangle 21">
          <a:extLst>
            <a:ext uri="{FF2B5EF4-FFF2-40B4-BE49-F238E27FC236}">
              <a16:creationId xmlns:a16="http://schemas.microsoft.com/office/drawing/2014/main" id="{37813593-D9A0-42D5-B20D-6EDC1B6C0673}"/>
            </a:ext>
          </a:extLst>
        </xdr:cNvPr>
        <xdr:cNvSpPr/>
      </xdr:nvSpPr>
      <xdr:spPr>
        <a:xfrm>
          <a:off x="11179629" y="4561114"/>
          <a:ext cx="2743200" cy="2427515"/>
        </a:xfrm>
        <a:prstGeom prst="rtTriangl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522514</xdr:colOff>
      <xdr:row>28</xdr:row>
      <xdr:rowOff>97971</xdr:rowOff>
    </xdr:from>
    <xdr:to>
      <xdr:col>21</xdr:col>
      <xdr:colOff>206828</xdr:colOff>
      <xdr:row>41</xdr:row>
      <xdr:rowOff>130628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13A05CFC-A300-41A0-8310-18F84CA2493E}"/>
            </a:ext>
          </a:extLst>
        </xdr:cNvPr>
        <xdr:cNvSpPr/>
      </xdr:nvSpPr>
      <xdr:spPr>
        <a:xfrm>
          <a:off x="13977257" y="4528457"/>
          <a:ext cx="2732314" cy="24384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533400</xdr:colOff>
      <xdr:row>28</xdr:row>
      <xdr:rowOff>108856</xdr:rowOff>
    </xdr:from>
    <xdr:to>
      <xdr:col>21</xdr:col>
      <xdr:colOff>228600</xdr:colOff>
      <xdr:row>41</xdr:row>
      <xdr:rowOff>130628</xdr:rowOff>
    </xdr:to>
    <xdr:sp macro="" textlink="">
      <xdr:nvSpPr>
        <xdr:cNvPr id="24" name="Right Triangle 23">
          <a:extLst>
            <a:ext uri="{FF2B5EF4-FFF2-40B4-BE49-F238E27FC236}">
              <a16:creationId xmlns:a16="http://schemas.microsoft.com/office/drawing/2014/main" id="{0BE533D2-FC56-4C5F-8864-88F60710EC3B}"/>
            </a:ext>
          </a:extLst>
        </xdr:cNvPr>
        <xdr:cNvSpPr/>
      </xdr:nvSpPr>
      <xdr:spPr>
        <a:xfrm>
          <a:off x="13988143" y="4539342"/>
          <a:ext cx="2743200" cy="2427515"/>
        </a:xfrm>
        <a:prstGeom prst="rtTriangl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13</xdr:col>
      <xdr:colOff>533400</xdr:colOff>
      <xdr:row>14</xdr:row>
      <xdr:rowOff>119743</xdr:rowOff>
    </xdr:from>
    <xdr:ext cx="751114" cy="206828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5482131C-A995-4175-8B6D-13DF5B126E02}"/>
            </a:ext>
          </a:extLst>
        </xdr:cNvPr>
        <xdr:cNvSpPr txBox="1"/>
      </xdr:nvSpPr>
      <xdr:spPr>
        <a:xfrm>
          <a:off x="12159343" y="1872343"/>
          <a:ext cx="751114" cy="2068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12</xdr:col>
      <xdr:colOff>370114</xdr:colOff>
      <xdr:row>13</xdr:row>
      <xdr:rowOff>141515</xdr:rowOff>
    </xdr:from>
    <xdr:to>
      <xdr:col>16</xdr:col>
      <xdr:colOff>108857</xdr:colOff>
      <xdr:row>15</xdr:row>
      <xdr:rowOff>76201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D37241BE-282C-4868-B409-E8BD6343F779}"/>
            </a:ext>
          </a:extLst>
        </xdr:cNvPr>
        <xdr:cNvSpPr txBox="1"/>
      </xdr:nvSpPr>
      <xdr:spPr>
        <a:xfrm>
          <a:off x="11386457" y="1621972"/>
          <a:ext cx="2177143" cy="3918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>
              <a:latin typeface="Lucida Bright" panose="02040602050505020304" pitchFamily="18" charset="0"/>
            </a:rPr>
            <a:t>High</a:t>
          </a:r>
        </a:p>
      </xdr:txBody>
    </xdr:sp>
    <xdr:clientData/>
  </xdr:twoCellAnchor>
  <xdr:twoCellAnchor>
    <xdr:from>
      <xdr:col>17</xdr:col>
      <xdr:colOff>195942</xdr:colOff>
      <xdr:row>13</xdr:row>
      <xdr:rowOff>174172</xdr:rowOff>
    </xdr:from>
    <xdr:to>
      <xdr:col>20</xdr:col>
      <xdr:colOff>544285</xdr:colOff>
      <xdr:row>15</xdr:row>
      <xdr:rowOff>108858</xdr:rowOff>
    </xdr:to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B5CB4644-DBA9-404E-8F50-93A0DC746DF4}"/>
            </a:ext>
          </a:extLst>
        </xdr:cNvPr>
        <xdr:cNvSpPr txBox="1"/>
      </xdr:nvSpPr>
      <xdr:spPr>
        <a:xfrm>
          <a:off x="14260285" y="1654629"/>
          <a:ext cx="2177143" cy="3918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>
              <a:latin typeface="Lucida Bright" panose="02040602050505020304" pitchFamily="18" charset="0"/>
            </a:rPr>
            <a:t>Low</a:t>
          </a:r>
        </a:p>
      </xdr:txBody>
    </xdr:sp>
    <xdr:clientData/>
  </xdr:twoCellAnchor>
  <xdr:twoCellAnchor>
    <xdr:from>
      <xdr:col>11</xdr:col>
      <xdr:colOff>533403</xdr:colOff>
      <xdr:row>16</xdr:row>
      <xdr:rowOff>32657</xdr:rowOff>
    </xdr:from>
    <xdr:to>
      <xdr:col>12</xdr:col>
      <xdr:colOff>108860</xdr:colOff>
      <xdr:row>27</xdr:row>
      <xdr:rowOff>174171</xdr:rowOff>
    </xdr:to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742517BC-0650-4B32-8295-4808D2F7AE83}"/>
            </a:ext>
          </a:extLst>
        </xdr:cNvPr>
        <xdr:cNvSpPr txBox="1"/>
      </xdr:nvSpPr>
      <xdr:spPr>
        <a:xfrm rot="16200000">
          <a:off x="9840688" y="3135086"/>
          <a:ext cx="2177143" cy="3918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>
              <a:latin typeface="Lucida Bright" panose="02040602050505020304" pitchFamily="18" charset="0"/>
            </a:rPr>
            <a:t>High</a:t>
          </a:r>
        </a:p>
      </xdr:txBody>
    </xdr:sp>
    <xdr:clientData/>
  </xdr:twoCellAnchor>
  <xdr:twoCellAnchor>
    <xdr:from>
      <xdr:col>11</xdr:col>
      <xdr:colOff>533400</xdr:colOff>
      <xdr:row>29</xdr:row>
      <xdr:rowOff>130628</xdr:rowOff>
    </xdr:from>
    <xdr:to>
      <xdr:col>12</xdr:col>
      <xdr:colOff>108857</xdr:colOff>
      <xdr:row>41</xdr:row>
      <xdr:rowOff>87085</xdr:rowOff>
    </xdr:to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718C7E1C-AA67-4EE7-805D-FB33A42A6FAF}"/>
            </a:ext>
          </a:extLst>
        </xdr:cNvPr>
        <xdr:cNvSpPr txBox="1"/>
      </xdr:nvSpPr>
      <xdr:spPr>
        <a:xfrm rot="16200000">
          <a:off x="9840685" y="5638800"/>
          <a:ext cx="2177143" cy="3918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>
              <a:latin typeface="Lucida Bright" panose="02040602050505020304" pitchFamily="18" charset="0"/>
            </a:rPr>
            <a:t>Low</a:t>
          </a:r>
        </a:p>
      </xdr:txBody>
    </xdr:sp>
    <xdr:clientData/>
  </xdr:twoCellAnchor>
  <xdr:twoCellAnchor>
    <xdr:from>
      <xdr:col>15</xdr:col>
      <xdr:colOff>10886</xdr:colOff>
      <xdr:row>10</xdr:row>
      <xdr:rowOff>130629</xdr:rowOff>
    </xdr:from>
    <xdr:to>
      <xdr:col>18</xdr:col>
      <xdr:colOff>359229</xdr:colOff>
      <xdr:row>12</xdr:row>
      <xdr:rowOff>152400</xdr:rowOff>
    </xdr:to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B8F27F21-4415-423F-BB4F-10A888A377C3}"/>
            </a:ext>
          </a:extLst>
        </xdr:cNvPr>
        <xdr:cNvSpPr txBox="1"/>
      </xdr:nvSpPr>
      <xdr:spPr>
        <a:xfrm>
          <a:off x="12856029" y="1981200"/>
          <a:ext cx="2177143" cy="391886"/>
        </a:xfrm>
        <a:prstGeom prst="rect">
          <a:avLst/>
        </a:prstGeom>
        <a:solidFill>
          <a:schemeClr val="bg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>
              <a:latin typeface="Lucida Bright" panose="02040602050505020304" pitchFamily="18" charset="0"/>
            </a:rPr>
            <a:t>Firm's</a:t>
          </a:r>
          <a:r>
            <a:rPr lang="en-US" sz="2000" baseline="0">
              <a:latin typeface="Lucida Bright" panose="02040602050505020304" pitchFamily="18" charset="0"/>
            </a:rPr>
            <a:t> 2 Price</a:t>
          </a:r>
          <a:endParaRPr lang="en-US" sz="200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10</xdr:col>
      <xdr:colOff>772886</xdr:colOff>
      <xdr:row>23</xdr:row>
      <xdr:rowOff>21770</xdr:rowOff>
    </xdr:from>
    <xdr:to>
      <xdr:col>11</xdr:col>
      <xdr:colOff>359229</xdr:colOff>
      <xdr:row>34</xdr:row>
      <xdr:rowOff>163285</xdr:rowOff>
    </xdr:to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BA1675AC-AEC8-499B-9C65-4B3262DB2597}"/>
            </a:ext>
          </a:extLst>
        </xdr:cNvPr>
        <xdr:cNvSpPr txBox="1"/>
      </xdr:nvSpPr>
      <xdr:spPr>
        <a:xfrm rot="16200000">
          <a:off x="9274628" y="5344885"/>
          <a:ext cx="2177143" cy="391886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>
              <a:latin typeface="Lucida Bright" panose="02040602050505020304" pitchFamily="18" charset="0"/>
            </a:rPr>
            <a:t>Firm's</a:t>
          </a:r>
          <a:r>
            <a:rPr lang="en-US" sz="2000" baseline="0">
              <a:latin typeface="Lucida Bright" panose="02040602050505020304" pitchFamily="18" charset="0"/>
            </a:rPr>
            <a:t> 1 Price</a:t>
          </a:r>
          <a:endParaRPr lang="en-US" sz="200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13</xdr:col>
      <xdr:colOff>370115</xdr:colOff>
      <xdr:row>16</xdr:row>
      <xdr:rowOff>87086</xdr:rowOff>
    </xdr:from>
    <xdr:to>
      <xdr:col>16</xdr:col>
      <xdr:colOff>217715</xdr:colOff>
      <xdr:row>18</xdr:row>
      <xdr:rowOff>108858</xdr:rowOff>
    </xdr:to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1C430AA9-88E7-402A-9280-6BA964FD03FA}"/>
            </a:ext>
          </a:extLst>
        </xdr:cNvPr>
        <xdr:cNvSpPr txBox="1"/>
      </xdr:nvSpPr>
      <xdr:spPr>
        <a:xfrm>
          <a:off x="11996058" y="3222172"/>
          <a:ext cx="1676400" cy="3918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>
              <a:latin typeface="Lucida Bright" panose="02040602050505020304" pitchFamily="18" charset="0"/>
            </a:rPr>
            <a:t>$6</a:t>
          </a:r>
          <a:r>
            <a:rPr lang="en-US" sz="2000" baseline="0">
              <a:latin typeface="Lucida Bright" panose="02040602050505020304" pitchFamily="18" charset="0"/>
            </a:rPr>
            <a:t> million</a:t>
          </a:r>
          <a:endParaRPr lang="en-US" sz="200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12</xdr:col>
      <xdr:colOff>304802</xdr:colOff>
      <xdr:row>24</xdr:row>
      <xdr:rowOff>152400</xdr:rowOff>
    </xdr:from>
    <xdr:to>
      <xdr:col>15</xdr:col>
      <xdr:colOff>152402</xdr:colOff>
      <xdr:row>26</xdr:row>
      <xdr:rowOff>174172</xdr:rowOff>
    </xdr:to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658F69B0-B820-4B35-8EEC-8F483DCCD777}"/>
            </a:ext>
          </a:extLst>
        </xdr:cNvPr>
        <xdr:cNvSpPr txBox="1"/>
      </xdr:nvSpPr>
      <xdr:spPr>
        <a:xfrm>
          <a:off x="11321145" y="4767943"/>
          <a:ext cx="1676400" cy="3918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>
              <a:latin typeface="Lucida Bright" panose="02040602050505020304" pitchFamily="18" charset="0"/>
            </a:rPr>
            <a:t>$6</a:t>
          </a:r>
          <a:r>
            <a:rPr lang="en-US" sz="2000" baseline="0">
              <a:latin typeface="Lucida Bright" panose="02040602050505020304" pitchFamily="18" charset="0"/>
            </a:rPr>
            <a:t> million</a:t>
          </a:r>
          <a:endParaRPr lang="en-US" sz="200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17</xdr:col>
      <xdr:colOff>54429</xdr:colOff>
      <xdr:row>25</xdr:row>
      <xdr:rowOff>76200</xdr:rowOff>
    </xdr:from>
    <xdr:to>
      <xdr:col>19</xdr:col>
      <xdr:colOff>511629</xdr:colOff>
      <xdr:row>27</xdr:row>
      <xdr:rowOff>97972</xdr:rowOff>
    </xdr:to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E14116DE-D8E8-4489-A0F1-3AF0CA3D8B77}"/>
            </a:ext>
          </a:extLst>
        </xdr:cNvPr>
        <xdr:cNvSpPr txBox="1"/>
      </xdr:nvSpPr>
      <xdr:spPr>
        <a:xfrm>
          <a:off x="14118772" y="4876800"/>
          <a:ext cx="1676400" cy="3918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>
              <a:latin typeface="Lucida Bright" panose="02040602050505020304" pitchFamily="18" charset="0"/>
            </a:rPr>
            <a:t>$2</a:t>
          </a:r>
          <a:r>
            <a:rPr lang="en-US" sz="2000" baseline="0">
              <a:latin typeface="Lucida Bright" panose="02040602050505020304" pitchFamily="18" charset="0"/>
            </a:rPr>
            <a:t> million</a:t>
          </a:r>
          <a:endParaRPr lang="en-US" sz="200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13</xdr:col>
      <xdr:colOff>555172</xdr:colOff>
      <xdr:row>30</xdr:row>
      <xdr:rowOff>87086</xdr:rowOff>
    </xdr:from>
    <xdr:to>
      <xdr:col>16</xdr:col>
      <xdr:colOff>402772</xdr:colOff>
      <xdr:row>32</xdr:row>
      <xdr:rowOff>108858</xdr:rowOff>
    </xdr:to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DE28AE87-76AB-471B-B76A-0E2221401420}"/>
            </a:ext>
          </a:extLst>
        </xdr:cNvPr>
        <xdr:cNvSpPr txBox="1"/>
      </xdr:nvSpPr>
      <xdr:spPr>
        <a:xfrm>
          <a:off x="12181115" y="5812972"/>
          <a:ext cx="1676400" cy="3918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>
              <a:latin typeface="Lucida Bright" panose="02040602050505020304" pitchFamily="18" charset="0"/>
            </a:rPr>
            <a:t>$2</a:t>
          </a:r>
          <a:r>
            <a:rPr lang="en-US" sz="2000" baseline="0">
              <a:latin typeface="Lucida Bright" panose="02040602050505020304" pitchFamily="18" charset="0"/>
            </a:rPr>
            <a:t> million</a:t>
          </a:r>
          <a:endParaRPr lang="en-US" sz="200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18</xdr:col>
      <xdr:colOff>228600</xdr:colOff>
      <xdr:row>16</xdr:row>
      <xdr:rowOff>174171</xdr:rowOff>
    </xdr:from>
    <xdr:to>
      <xdr:col>21</xdr:col>
      <xdr:colOff>76200</xdr:colOff>
      <xdr:row>19</xdr:row>
      <xdr:rowOff>10886</xdr:rowOff>
    </xdr:to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8E7A0B3B-BB36-4DFF-BEF5-62B151712871}"/>
            </a:ext>
          </a:extLst>
        </xdr:cNvPr>
        <xdr:cNvSpPr txBox="1"/>
      </xdr:nvSpPr>
      <xdr:spPr>
        <a:xfrm>
          <a:off x="14902543" y="3309257"/>
          <a:ext cx="1676400" cy="3918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>
              <a:latin typeface="Lucida Bright" panose="02040602050505020304" pitchFamily="18" charset="0"/>
            </a:rPr>
            <a:t>$8</a:t>
          </a:r>
          <a:r>
            <a:rPr lang="en-US" sz="2000" baseline="0">
              <a:latin typeface="Lucida Bright" panose="02040602050505020304" pitchFamily="18" charset="0"/>
            </a:rPr>
            <a:t> million</a:t>
          </a:r>
          <a:endParaRPr lang="en-US" sz="200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12</xdr:col>
      <xdr:colOff>293914</xdr:colOff>
      <xdr:row>38</xdr:row>
      <xdr:rowOff>10886</xdr:rowOff>
    </xdr:from>
    <xdr:to>
      <xdr:col>15</xdr:col>
      <xdr:colOff>141514</xdr:colOff>
      <xdr:row>40</xdr:row>
      <xdr:rowOff>32658</xdr:rowOff>
    </xdr:to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26C2D87A-2AAC-472B-B4CD-6A9264E3A138}"/>
            </a:ext>
          </a:extLst>
        </xdr:cNvPr>
        <xdr:cNvSpPr txBox="1"/>
      </xdr:nvSpPr>
      <xdr:spPr>
        <a:xfrm>
          <a:off x="11310257" y="7217229"/>
          <a:ext cx="1676400" cy="3918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>
              <a:latin typeface="Lucida Bright" panose="02040602050505020304" pitchFamily="18" charset="0"/>
            </a:rPr>
            <a:t>$8</a:t>
          </a:r>
          <a:r>
            <a:rPr lang="en-US" sz="2000" baseline="0">
              <a:latin typeface="Lucida Bright" panose="02040602050505020304" pitchFamily="18" charset="0"/>
            </a:rPr>
            <a:t> million</a:t>
          </a:r>
          <a:endParaRPr lang="en-US" sz="200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18</xdr:col>
      <xdr:colOff>217715</xdr:colOff>
      <xdr:row>29</xdr:row>
      <xdr:rowOff>76200</xdr:rowOff>
    </xdr:from>
    <xdr:to>
      <xdr:col>21</xdr:col>
      <xdr:colOff>65315</xdr:colOff>
      <xdr:row>31</xdr:row>
      <xdr:rowOff>97972</xdr:rowOff>
    </xdr:to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B6DE7A35-645F-4A27-9DAB-209B87FC1F87}"/>
            </a:ext>
          </a:extLst>
        </xdr:cNvPr>
        <xdr:cNvSpPr txBox="1"/>
      </xdr:nvSpPr>
      <xdr:spPr>
        <a:xfrm>
          <a:off x="14891658" y="5617029"/>
          <a:ext cx="1676400" cy="3918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>
              <a:latin typeface="Lucida Bright" panose="02040602050505020304" pitchFamily="18" charset="0"/>
            </a:rPr>
            <a:t>$4</a:t>
          </a:r>
          <a:r>
            <a:rPr lang="en-US" sz="2000" baseline="0">
              <a:latin typeface="Lucida Bright" panose="02040602050505020304" pitchFamily="18" charset="0"/>
            </a:rPr>
            <a:t> million</a:t>
          </a:r>
          <a:endParaRPr lang="en-US" sz="200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17</xdr:col>
      <xdr:colOff>76201</xdr:colOff>
      <xdr:row>38</xdr:row>
      <xdr:rowOff>21772</xdr:rowOff>
    </xdr:from>
    <xdr:to>
      <xdr:col>19</xdr:col>
      <xdr:colOff>533401</xdr:colOff>
      <xdr:row>40</xdr:row>
      <xdr:rowOff>43544</xdr:rowOff>
    </xdr:to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B3B86240-5A3E-420F-8A52-223C93C8BB39}"/>
            </a:ext>
          </a:extLst>
        </xdr:cNvPr>
        <xdr:cNvSpPr txBox="1"/>
      </xdr:nvSpPr>
      <xdr:spPr>
        <a:xfrm>
          <a:off x="14140544" y="7228115"/>
          <a:ext cx="1676400" cy="3918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>
              <a:latin typeface="Lucida Bright" panose="02040602050505020304" pitchFamily="18" charset="0"/>
            </a:rPr>
            <a:t>$4</a:t>
          </a:r>
          <a:r>
            <a:rPr lang="en-US" sz="2000" baseline="0">
              <a:latin typeface="Lucida Bright" panose="02040602050505020304" pitchFamily="18" charset="0"/>
            </a:rPr>
            <a:t> million</a:t>
          </a:r>
          <a:endParaRPr lang="en-US" sz="2000">
            <a:latin typeface="Lucida Bright" panose="02040602050505020304" pitchFamily="18" charset="0"/>
          </a:endParaRP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505098</xdr:colOff>
      <xdr:row>1</xdr:row>
      <xdr:rowOff>76200</xdr:rowOff>
    </xdr:from>
    <xdr:to>
      <xdr:col>3</xdr:col>
      <xdr:colOff>180703</xdr:colOff>
      <xdr:row>8</xdr:row>
      <xdr:rowOff>114300</xdr:rowOff>
    </xdr:to>
    <xdr:sp macro="" textlink="">
      <xdr:nvSpPr>
        <xdr:cNvPr id="2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7B02B49-5A28-4546-8B4B-0A3990FFDC24}"/>
            </a:ext>
          </a:extLst>
        </xdr:cNvPr>
        <xdr:cNvSpPr/>
      </xdr:nvSpPr>
      <xdr:spPr>
        <a:xfrm>
          <a:off x="505098" y="259080"/>
          <a:ext cx="1550125" cy="1318260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4</xdr:col>
      <xdr:colOff>195942</xdr:colOff>
      <xdr:row>2</xdr:row>
      <xdr:rowOff>106682</xdr:rowOff>
    </xdr:from>
    <xdr:to>
      <xdr:col>13</xdr:col>
      <xdr:colOff>365760</xdr:colOff>
      <xdr:row>7</xdr:row>
      <xdr:rowOff>167640</xdr:rowOff>
    </xdr:to>
    <xdr:sp macro="" textlink="">
      <xdr:nvSpPr>
        <xdr:cNvPr id="3" name="Rounded Rectangle 1">
          <a:extLst>
            <a:ext uri="{FF2B5EF4-FFF2-40B4-BE49-F238E27FC236}">
              <a16:creationId xmlns:a16="http://schemas.microsoft.com/office/drawing/2014/main" id="{442DDF6D-1C40-47BD-95AA-B71B84C453C7}"/>
            </a:ext>
          </a:extLst>
        </xdr:cNvPr>
        <xdr:cNvSpPr/>
      </xdr:nvSpPr>
      <xdr:spPr>
        <a:xfrm>
          <a:off x="2695302" y="472442"/>
          <a:ext cx="5793378" cy="975358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Problem </a:t>
          </a:r>
          <a:r>
            <a:rPr lang="en-US" sz="3200" b="1">
              <a:solidFill>
                <a:srgbClr val="FF0000"/>
              </a:solidFill>
              <a:latin typeface="Lucida Bright" panose="02040602050505020304" pitchFamily="18" charset="0"/>
            </a:rPr>
            <a:t>10</a:t>
          </a:r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 </a:t>
          </a:r>
        </a:p>
      </xdr:txBody>
    </xdr:sp>
    <xdr:clientData/>
  </xdr:twoCellAnchor>
  <xdr:twoCellAnchor>
    <xdr:from>
      <xdr:col>14</xdr:col>
      <xdr:colOff>524692</xdr:colOff>
      <xdr:row>2</xdr:row>
      <xdr:rowOff>119742</xdr:rowOff>
    </xdr:from>
    <xdr:to>
      <xdr:col>20</xdr:col>
      <xdr:colOff>853440</xdr:colOff>
      <xdr:row>8</xdr:row>
      <xdr:rowOff>0</xdr:rowOff>
    </xdr:to>
    <xdr:sp macro="" textlink="">
      <xdr:nvSpPr>
        <xdr:cNvPr id="4" name="Rounded Rectangle 6">
          <a:extLst>
            <a:ext uri="{FF2B5EF4-FFF2-40B4-BE49-F238E27FC236}">
              <a16:creationId xmlns:a16="http://schemas.microsoft.com/office/drawing/2014/main" id="{B31CE9DA-FB2B-4A43-B572-8BB1F4AF7850}"/>
            </a:ext>
          </a:extLst>
        </xdr:cNvPr>
        <xdr:cNvSpPr/>
      </xdr:nvSpPr>
      <xdr:spPr>
        <a:xfrm>
          <a:off x="9272452" y="485502"/>
          <a:ext cx="5449388" cy="977538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14</xdr:col>
      <xdr:colOff>53066</xdr:colOff>
      <xdr:row>43</xdr:row>
      <xdr:rowOff>126817</xdr:rowOff>
    </xdr:from>
    <xdr:to>
      <xdr:col>14</xdr:col>
      <xdr:colOff>571951</xdr:colOff>
      <xdr:row>47</xdr:row>
      <xdr:rowOff>111125</xdr:rowOff>
    </xdr:to>
    <xdr:sp macro="" textlink="">
      <xdr:nvSpPr>
        <xdr:cNvPr id="5" name="Right Brace 4">
          <a:extLst>
            <a:ext uri="{FF2B5EF4-FFF2-40B4-BE49-F238E27FC236}">
              <a16:creationId xmlns:a16="http://schemas.microsoft.com/office/drawing/2014/main" id="{5ABC59CC-4AEC-487D-B361-66A795CBEA5D}"/>
            </a:ext>
          </a:extLst>
        </xdr:cNvPr>
        <xdr:cNvSpPr/>
      </xdr:nvSpPr>
      <xdr:spPr>
        <a:xfrm rot="10800000" flipV="1">
          <a:off x="8800826" y="9194617"/>
          <a:ext cx="518885" cy="1264468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261937</xdr:colOff>
      <xdr:row>33</xdr:row>
      <xdr:rowOff>137795</xdr:rowOff>
    </xdr:from>
    <xdr:to>
      <xdr:col>30</xdr:col>
      <xdr:colOff>274320</xdr:colOff>
      <xdr:row>33</xdr:row>
      <xdr:rowOff>158749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CFCD22EA-A024-4B67-BD85-B5514B524D1D}"/>
            </a:ext>
          </a:extLst>
        </xdr:cNvPr>
        <xdr:cNvCxnSpPr/>
      </xdr:nvCxnSpPr>
      <xdr:spPr>
        <a:xfrm flipV="1">
          <a:off x="2136457" y="7376795"/>
          <a:ext cx="20662583" cy="20954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27</xdr:col>
      <xdr:colOff>273864</xdr:colOff>
      <xdr:row>44</xdr:row>
      <xdr:rowOff>149588</xdr:rowOff>
    </xdr:from>
    <xdr:to>
      <xdr:col>28</xdr:col>
      <xdr:colOff>176981</xdr:colOff>
      <xdr:row>47</xdr:row>
      <xdr:rowOff>236947</xdr:rowOff>
    </xdr:to>
    <xdr:sp macro="" textlink="">
      <xdr:nvSpPr>
        <xdr:cNvPr id="7" name="Right Brace 6">
          <a:extLst>
            <a:ext uri="{FF2B5EF4-FFF2-40B4-BE49-F238E27FC236}">
              <a16:creationId xmlns:a16="http://schemas.microsoft.com/office/drawing/2014/main" id="{2FAADF9B-B07E-452E-954E-9A349E74D291}"/>
            </a:ext>
          </a:extLst>
        </xdr:cNvPr>
        <xdr:cNvSpPr/>
      </xdr:nvSpPr>
      <xdr:spPr>
        <a:xfrm flipV="1">
          <a:off x="20924064" y="9400268"/>
          <a:ext cx="527957" cy="1184639"/>
        </a:xfrm>
        <a:prstGeom prst="rightBrac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8</xdr:col>
      <xdr:colOff>178594</xdr:colOff>
      <xdr:row>22</xdr:row>
      <xdr:rowOff>158750</xdr:rowOff>
    </xdr:from>
    <xdr:to>
      <xdr:col>12</xdr:col>
      <xdr:colOff>302760</xdr:colOff>
      <xdr:row>25</xdr:row>
      <xdr:rowOff>325436</xdr:rowOff>
    </xdr:to>
    <xdr:sp macro="" textlink="">
      <xdr:nvSpPr>
        <xdr:cNvPr id="8" name="Rounded Rectangular Callout 14">
          <a:extLst>
            <a:ext uri="{FF2B5EF4-FFF2-40B4-BE49-F238E27FC236}">
              <a16:creationId xmlns:a16="http://schemas.microsoft.com/office/drawing/2014/main" id="{92FCF4DC-6885-438E-9AFC-E2C4B2D2F452}"/>
            </a:ext>
          </a:extLst>
        </xdr:cNvPr>
        <xdr:cNvSpPr/>
      </xdr:nvSpPr>
      <xdr:spPr>
        <a:xfrm>
          <a:off x="5177314" y="4182110"/>
          <a:ext cx="2623526" cy="1263966"/>
        </a:xfrm>
        <a:prstGeom prst="wedgeRoundRectCallout">
          <a:avLst>
            <a:gd name="adj1" fmla="val 101826"/>
            <a:gd name="adj2" fmla="val 9643"/>
            <a:gd name="adj3" fmla="val 16667"/>
          </a:avLst>
        </a:prstGeom>
        <a:solidFill>
          <a:schemeClr val="bg1">
            <a:alpha val="12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800" baseline="0">
              <a:solidFill>
                <a:schemeClr val="tx1"/>
              </a:solidFill>
            </a:rPr>
            <a:t>Original Market Shares at the beginning of the Period 1</a:t>
          </a:r>
        </a:p>
      </xdr:txBody>
    </xdr:sp>
    <xdr:clientData/>
  </xdr:twoCellAnchor>
  <xdr:twoCellAnchor>
    <xdr:from>
      <xdr:col>8</xdr:col>
      <xdr:colOff>434340</xdr:colOff>
      <xdr:row>38</xdr:row>
      <xdr:rowOff>64452</xdr:rowOff>
    </xdr:from>
    <xdr:to>
      <xdr:col>12</xdr:col>
      <xdr:colOff>175124</xdr:colOff>
      <xdr:row>45</xdr:row>
      <xdr:rowOff>335279</xdr:rowOff>
    </xdr:to>
    <xdr:sp macro="" textlink="">
      <xdr:nvSpPr>
        <xdr:cNvPr id="9" name="Rounded Rectangular Callout 14">
          <a:extLst>
            <a:ext uri="{FF2B5EF4-FFF2-40B4-BE49-F238E27FC236}">
              <a16:creationId xmlns:a16="http://schemas.microsoft.com/office/drawing/2014/main" id="{CAE7503E-5E23-40F9-A8B8-A2305EAD2FAE}"/>
            </a:ext>
          </a:extLst>
        </xdr:cNvPr>
        <xdr:cNvSpPr/>
      </xdr:nvSpPr>
      <xdr:spPr>
        <a:xfrm>
          <a:off x="5433060" y="8217852"/>
          <a:ext cx="2240144" cy="1733867"/>
        </a:xfrm>
        <a:prstGeom prst="wedgeRoundRectCallout">
          <a:avLst>
            <a:gd name="adj1" fmla="val 105712"/>
            <a:gd name="adj2" fmla="val 42183"/>
            <a:gd name="adj3" fmla="val 16667"/>
          </a:avLst>
        </a:prstGeom>
        <a:solidFill>
          <a:schemeClr val="bg1">
            <a:alpha val="12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800" baseline="0">
              <a:solidFill>
                <a:schemeClr val="tx1"/>
              </a:solidFill>
            </a:rPr>
            <a:t>Market Shares at the beginning of the Period 2</a:t>
          </a:r>
        </a:p>
      </xdr:txBody>
    </xdr:sp>
    <xdr:clientData/>
  </xdr:twoCellAnchor>
  <xdr:twoCellAnchor>
    <xdr:from>
      <xdr:col>29</xdr:col>
      <xdr:colOff>241142</xdr:colOff>
      <xdr:row>44</xdr:row>
      <xdr:rowOff>283845</xdr:rowOff>
    </xdr:from>
    <xdr:to>
      <xdr:col>32</xdr:col>
      <xdr:colOff>618173</xdr:colOff>
      <xdr:row>49</xdr:row>
      <xdr:rowOff>100964</xdr:rowOff>
    </xdr:to>
    <xdr:sp macro="" textlink="">
      <xdr:nvSpPr>
        <xdr:cNvPr id="10" name="Rounded Rectangular Callout 14">
          <a:extLst>
            <a:ext uri="{FF2B5EF4-FFF2-40B4-BE49-F238E27FC236}">
              <a16:creationId xmlns:a16="http://schemas.microsoft.com/office/drawing/2014/main" id="{085FC495-B01C-4354-8DA5-550365DEA845}"/>
            </a:ext>
          </a:extLst>
        </xdr:cNvPr>
        <xdr:cNvSpPr/>
      </xdr:nvSpPr>
      <xdr:spPr>
        <a:xfrm>
          <a:off x="22141022" y="9534525"/>
          <a:ext cx="2251551" cy="1463039"/>
        </a:xfrm>
        <a:prstGeom prst="wedgeRoundRectCallout">
          <a:avLst>
            <a:gd name="adj1" fmla="val -72058"/>
            <a:gd name="adj2" fmla="val -16547"/>
            <a:gd name="adj3" fmla="val 16667"/>
          </a:avLst>
        </a:prstGeom>
        <a:solidFill>
          <a:schemeClr val="bg1">
            <a:alpha val="12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800" baseline="0">
              <a:solidFill>
                <a:schemeClr val="tx1"/>
              </a:solidFill>
            </a:rPr>
            <a:t>Predicted Market Shares</a:t>
          </a:r>
        </a:p>
        <a:p>
          <a:pPr algn="ctr"/>
          <a:r>
            <a:rPr lang="en-US" sz="1800" baseline="0">
              <a:solidFill>
                <a:schemeClr val="tx1"/>
              </a:solidFill>
            </a:rPr>
            <a:t>for the end of the Period 2</a:t>
          </a:r>
        </a:p>
      </xdr:txBody>
    </xdr:sp>
    <xdr:clientData/>
  </xdr:twoCellAnchor>
  <xdr:twoCellAnchor>
    <xdr:from>
      <xdr:col>4</xdr:col>
      <xdr:colOff>14922</xdr:colOff>
      <xdr:row>23</xdr:row>
      <xdr:rowOff>79376</xdr:rowOff>
    </xdr:from>
    <xdr:to>
      <xdr:col>6</xdr:col>
      <xdr:colOff>548640</xdr:colOff>
      <xdr:row>25</xdr:row>
      <xdr:rowOff>87313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668372D9-6FFE-4AC8-9C2B-29C61957F390}"/>
            </a:ext>
          </a:extLst>
        </xdr:cNvPr>
        <xdr:cNvSpPr txBox="1"/>
      </xdr:nvSpPr>
      <xdr:spPr>
        <a:xfrm>
          <a:off x="2514282" y="4468496"/>
          <a:ext cx="1783398" cy="7394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 b="0" i="0">
              <a:latin typeface="Lucida Bright" panose="02040602050505020304" pitchFamily="18" charset="0"/>
            </a:rPr>
            <a:t>Period 1</a:t>
          </a:r>
        </a:p>
      </xdr:txBody>
    </xdr:sp>
    <xdr:clientData/>
  </xdr:twoCellAnchor>
  <xdr:twoCellAnchor>
    <xdr:from>
      <xdr:col>3</xdr:col>
      <xdr:colOff>592930</xdr:colOff>
      <xdr:row>39</xdr:row>
      <xdr:rowOff>188119</xdr:rowOff>
    </xdr:from>
    <xdr:to>
      <xdr:col>6</xdr:col>
      <xdr:colOff>545305</xdr:colOff>
      <xdr:row>43</xdr:row>
      <xdr:rowOff>164306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5C98B0D8-AED2-4CDD-B9CF-2CBB1F1E0B84}"/>
            </a:ext>
          </a:extLst>
        </xdr:cNvPr>
        <xdr:cNvSpPr txBox="1"/>
      </xdr:nvSpPr>
      <xdr:spPr>
        <a:xfrm>
          <a:off x="2467450" y="8516779"/>
          <a:ext cx="1826895" cy="7153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 b="0" i="0">
              <a:latin typeface="Lucida Bright" panose="02040602050505020304" pitchFamily="18" charset="0"/>
            </a:rPr>
            <a:t>Period 2</a:t>
          </a:r>
        </a:p>
      </xdr:txBody>
    </xdr:sp>
    <xdr:clientData/>
  </xdr:twoCellAnchor>
  <xdr:twoCellAnchor>
    <xdr:from>
      <xdr:col>24</xdr:col>
      <xdr:colOff>63500</xdr:colOff>
      <xdr:row>48</xdr:row>
      <xdr:rowOff>47625</xdr:rowOff>
    </xdr:from>
    <xdr:to>
      <xdr:col>26</xdr:col>
      <xdr:colOff>508000</xdr:colOff>
      <xdr:row>48</xdr:row>
      <xdr:rowOff>47625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685E8442-7058-4C46-8466-7F3DB1A6D0BF}"/>
            </a:ext>
          </a:extLst>
        </xdr:cNvPr>
        <xdr:cNvCxnSpPr/>
      </xdr:nvCxnSpPr>
      <xdr:spPr>
        <a:xfrm>
          <a:off x="18054320" y="10761345"/>
          <a:ext cx="247904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452280</xdr:colOff>
      <xdr:row>10</xdr:row>
      <xdr:rowOff>17462</xdr:rowOff>
    </xdr:from>
    <xdr:to>
      <xdr:col>14</xdr:col>
      <xdr:colOff>518160</xdr:colOff>
      <xdr:row>21</xdr:row>
      <xdr:rowOff>106680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95F2CD34-2114-4281-8C20-7109234744E3}"/>
            </a:ext>
          </a:extLst>
        </xdr:cNvPr>
        <xdr:cNvSpPr txBox="1"/>
      </xdr:nvSpPr>
      <xdr:spPr>
        <a:xfrm>
          <a:off x="452280" y="1846262"/>
          <a:ext cx="8813640" cy="210089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3200">
              <a:latin typeface="Lucida Bright" panose="02040602050505020304" pitchFamily="18" charset="0"/>
            </a:rPr>
            <a:t>What</a:t>
          </a:r>
          <a:r>
            <a:rPr lang="en-US" sz="3200" baseline="0">
              <a:latin typeface="Lucida Bright" panose="02040602050505020304" pitchFamily="18" charset="0"/>
            </a:rPr>
            <a:t> was the change in the market share of the store D from the beginning of the Period 1 to the end of the period 2? Show this change as a percentage.</a:t>
          </a:r>
          <a:endParaRPr lang="en-US" sz="320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19</xdr:col>
      <xdr:colOff>152400</xdr:colOff>
      <xdr:row>15</xdr:row>
      <xdr:rowOff>0</xdr:rowOff>
    </xdr:from>
    <xdr:to>
      <xdr:col>22</xdr:col>
      <xdr:colOff>1036320</xdr:colOff>
      <xdr:row>21</xdr:row>
      <xdr:rowOff>106680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9070E75F-D580-48A3-8A29-B40C01081BD7}"/>
            </a:ext>
          </a:extLst>
        </xdr:cNvPr>
        <xdr:cNvSpPr txBox="1"/>
      </xdr:nvSpPr>
      <xdr:spPr>
        <a:xfrm>
          <a:off x="12580620" y="2743200"/>
          <a:ext cx="4648200" cy="12039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/>
            <a:t>Transition</a:t>
          </a:r>
          <a:r>
            <a:rPr lang="en-US" sz="2400" baseline="0"/>
            <a:t> Matrix for the First Period</a:t>
          </a:r>
          <a:endParaRPr lang="en-US" sz="2400"/>
        </a:p>
      </xdr:txBody>
    </xdr:sp>
    <xdr:clientData/>
  </xdr:twoCellAnchor>
  <xdr:twoCellAnchor>
    <xdr:from>
      <xdr:col>19</xdr:col>
      <xdr:colOff>15240</xdr:colOff>
      <xdr:row>35</xdr:row>
      <xdr:rowOff>91440</xdr:rowOff>
    </xdr:from>
    <xdr:to>
      <xdr:col>22</xdr:col>
      <xdr:colOff>899160</xdr:colOff>
      <xdr:row>42</xdr:row>
      <xdr:rowOff>15240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99B8D8FE-E99D-4596-978E-84602AFC3039}"/>
            </a:ext>
          </a:extLst>
        </xdr:cNvPr>
        <xdr:cNvSpPr txBox="1"/>
      </xdr:nvSpPr>
      <xdr:spPr>
        <a:xfrm>
          <a:off x="12443460" y="7696200"/>
          <a:ext cx="4648200" cy="12039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/>
            <a:t>Transition</a:t>
          </a:r>
          <a:r>
            <a:rPr lang="en-US" sz="2400" baseline="0"/>
            <a:t> Matrix for the Second Period</a:t>
          </a:r>
          <a:endParaRPr lang="en-US" sz="2400"/>
        </a:p>
      </xdr:txBody>
    </xdr:sp>
    <xdr:clientData/>
  </xdr:twoCellAnchor>
  <xdr:twoCellAnchor>
    <xdr:from>
      <xdr:col>28</xdr:col>
      <xdr:colOff>43022</xdr:colOff>
      <xdr:row>23</xdr:row>
      <xdr:rowOff>24765</xdr:rowOff>
    </xdr:from>
    <xdr:to>
      <xdr:col>31</xdr:col>
      <xdr:colOff>420053</xdr:colOff>
      <xdr:row>27</xdr:row>
      <xdr:rowOff>24764</xdr:rowOff>
    </xdr:to>
    <xdr:sp macro="" textlink="">
      <xdr:nvSpPr>
        <xdr:cNvPr id="17" name="Rounded Rectangular Callout 14">
          <a:extLst>
            <a:ext uri="{FF2B5EF4-FFF2-40B4-BE49-F238E27FC236}">
              <a16:creationId xmlns:a16="http://schemas.microsoft.com/office/drawing/2014/main" id="{B35ADECC-AC27-4E7B-8031-3339BB40DB40}"/>
            </a:ext>
          </a:extLst>
        </xdr:cNvPr>
        <xdr:cNvSpPr/>
      </xdr:nvSpPr>
      <xdr:spPr>
        <a:xfrm>
          <a:off x="21318062" y="4413885"/>
          <a:ext cx="2251551" cy="1463039"/>
        </a:xfrm>
        <a:prstGeom prst="wedgeRoundRectCallout">
          <a:avLst>
            <a:gd name="adj1" fmla="val -72058"/>
            <a:gd name="adj2" fmla="val -16547"/>
            <a:gd name="adj3" fmla="val 16667"/>
          </a:avLst>
        </a:prstGeom>
        <a:solidFill>
          <a:schemeClr val="bg1">
            <a:alpha val="12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800" baseline="0">
              <a:solidFill>
                <a:schemeClr val="tx1"/>
              </a:solidFill>
            </a:rPr>
            <a:t>Predicted Market Shares</a:t>
          </a:r>
        </a:p>
        <a:p>
          <a:pPr algn="ctr"/>
          <a:r>
            <a:rPr lang="en-US" sz="1800" baseline="0">
              <a:solidFill>
                <a:schemeClr val="tx1"/>
              </a:solidFill>
            </a:rPr>
            <a:t>for the end of the Period 1</a:t>
          </a:r>
        </a:p>
      </xdr:txBody>
    </xdr:sp>
    <xdr:clientData/>
  </xdr:twoCellAnchor>
  <xdr:twoCellAnchor>
    <xdr:from>
      <xdr:col>21</xdr:col>
      <xdr:colOff>331470</xdr:colOff>
      <xdr:row>2</xdr:row>
      <xdr:rowOff>160020</xdr:rowOff>
    </xdr:from>
    <xdr:to>
      <xdr:col>22</xdr:col>
      <xdr:colOff>965835</xdr:colOff>
      <xdr:row>7</xdr:row>
      <xdr:rowOff>160020</xdr:rowOff>
    </xdr:to>
    <xdr:sp macro="" textlink="">
      <xdr:nvSpPr>
        <xdr:cNvPr id="18" name="TextBox 1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387ED24-F8EC-4F6E-8326-EBCEB847D638}"/>
            </a:ext>
          </a:extLst>
        </xdr:cNvPr>
        <xdr:cNvSpPr txBox="1"/>
      </xdr:nvSpPr>
      <xdr:spPr>
        <a:xfrm>
          <a:off x="15373350" y="525780"/>
          <a:ext cx="1807845" cy="91440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50800" dir="5400000" algn="ctr" rotWithShape="0">
            <a:srgbClr val="002060"/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3600">
              <a:latin typeface="Lucida Bright" panose="02040602050505020304" pitchFamily="18" charset="0"/>
            </a:rPr>
            <a:t>Check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520338</xdr:colOff>
      <xdr:row>0</xdr:row>
      <xdr:rowOff>0</xdr:rowOff>
    </xdr:from>
    <xdr:to>
      <xdr:col>3</xdr:col>
      <xdr:colOff>195943</xdr:colOff>
      <xdr:row>7</xdr:row>
      <xdr:rowOff>38100</xdr:rowOff>
    </xdr:to>
    <xdr:sp macro="" textlink="">
      <xdr:nvSpPr>
        <xdr:cNvPr id="3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SpPr/>
      </xdr:nvSpPr>
      <xdr:spPr>
        <a:xfrm>
          <a:off x="520338" y="0"/>
          <a:ext cx="1447255" cy="1371600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4</xdr:col>
      <xdr:colOff>195942</xdr:colOff>
      <xdr:row>2</xdr:row>
      <xdr:rowOff>30482</xdr:rowOff>
    </xdr:from>
    <xdr:to>
      <xdr:col>13</xdr:col>
      <xdr:colOff>472440</xdr:colOff>
      <xdr:row>7</xdr:row>
      <xdr:rowOff>45720</xdr:rowOff>
    </xdr:to>
    <xdr:sp macro="" textlink="">
      <xdr:nvSpPr>
        <xdr:cNvPr id="4" name="Rounded Rectangle 1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SpPr/>
      </xdr:nvSpPr>
      <xdr:spPr>
        <a:xfrm>
          <a:off x="2695302" y="396242"/>
          <a:ext cx="5900058" cy="929638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>
              <a:solidFill>
                <a:srgbClr val="C00000"/>
              </a:solidFill>
              <a:latin typeface="Lucida Bright" panose="02040602050505020304" pitchFamily="18" charset="0"/>
            </a:rPr>
            <a:t>  Check </a:t>
          </a:r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Problem </a:t>
          </a:r>
          <a:r>
            <a:rPr lang="en-US" sz="3200" b="1">
              <a:solidFill>
                <a:srgbClr val="FF0000"/>
              </a:solidFill>
              <a:latin typeface="Lucida Bright" panose="02040602050505020304" pitchFamily="18" charset="0"/>
            </a:rPr>
            <a:t>10</a:t>
          </a:r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 </a:t>
          </a:r>
        </a:p>
      </xdr:txBody>
    </xdr:sp>
    <xdr:clientData/>
  </xdr:twoCellAnchor>
  <xdr:twoCellAnchor>
    <xdr:from>
      <xdr:col>14</xdr:col>
      <xdr:colOff>524692</xdr:colOff>
      <xdr:row>2</xdr:row>
      <xdr:rowOff>119742</xdr:rowOff>
    </xdr:from>
    <xdr:to>
      <xdr:col>20</xdr:col>
      <xdr:colOff>853440</xdr:colOff>
      <xdr:row>7</xdr:row>
      <xdr:rowOff>23585</xdr:rowOff>
    </xdr:to>
    <xdr:sp macro="" textlink="">
      <xdr:nvSpPr>
        <xdr:cNvPr id="5" name="Rounded Rectangle 6"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SpPr/>
      </xdr:nvSpPr>
      <xdr:spPr>
        <a:xfrm>
          <a:off x="9272452" y="485502"/>
          <a:ext cx="5449388" cy="818243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14</xdr:col>
      <xdr:colOff>53066</xdr:colOff>
      <xdr:row>42</xdr:row>
      <xdr:rowOff>126817</xdr:rowOff>
    </xdr:from>
    <xdr:to>
      <xdr:col>14</xdr:col>
      <xdr:colOff>571951</xdr:colOff>
      <xdr:row>46</xdr:row>
      <xdr:rowOff>111125</xdr:rowOff>
    </xdr:to>
    <xdr:sp macro="" textlink="">
      <xdr:nvSpPr>
        <xdr:cNvPr id="27" name="Right Brace 26">
          <a:extLst>
            <a:ext uri="{FF2B5EF4-FFF2-40B4-BE49-F238E27FC236}">
              <a16:creationId xmlns:a16="http://schemas.microsoft.com/office/drawing/2014/main" id="{F57D930B-27BC-4468-B26C-66C335C2CB6A}"/>
            </a:ext>
          </a:extLst>
        </xdr:cNvPr>
        <xdr:cNvSpPr/>
      </xdr:nvSpPr>
      <xdr:spPr>
        <a:xfrm rot="10800000" flipV="1">
          <a:off x="8800826" y="9194617"/>
          <a:ext cx="518885" cy="1264468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261937</xdr:colOff>
      <xdr:row>32</xdr:row>
      <xdr:rowOff>137795</xdr:rowOff>
    </xdr:from>
    <xdr:to>
      <xdr:col>30</xdr:col>
      <xdr:colOff>274320</xdr:colOff>
      <xdr:row>32</xdr:row>
      <xdr:rowOff>158749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AEFC3216-FBFC-47A0-9651-FB5C83E538AE}"/>
            </a:ext>
          </a:extLst>
        </xdr:cNvPr>
        <xdr:cNvCxnSpPr/>
      </xdr:nvCxnSpPr>
      <xdr:spPr>
        <a:xfrm flipV="1">
          <a:off x="2136457" y="7376795"/>
          <a:ext cx="20662583" cy="20954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27</xdr:col>
      <xdr:colOff>273864</xdr:colOff>
      <xdr:row>43</xdr:row>
      <xdr:rowOff>149588</xdr:rowOff>
    </xdr:from>
    <xdr:to>
      <xdr:col>28</xdr:col>
      <xdr:colOff>176981</xdr:colOff>
      <xdr:row>46</xdr:row>
      <xdr:rowOff>236947</xdr:rowOff>
    </xdr:to>
    <xdr:sp macro="" textlink="">
      <xdr:nvSpPr>
        <xdr:cNvPr id="29" name="Right Brace 28">
          <a:extLst>
            <a:ext uri="{FF2B5EF4-FFF2-40B4-BE49-F238E27FC236}">
              <a16:creationId xmlns:a16="http://schemas.microsoft.com/office/drawing/2014/main" id="{469563C6-FFA3-4F06-9075-AC630169522B}"/>
            </a:ext>
          </a:extLst>
        </xdr:cNvPr>
        <xdr:cNvSpPr/>
      </xdr:nvSpPr>
      <xdr:spPr>
        <a:xfrm flipV="1">
          <a:off x="20924064" y="9400268"/>
          <a:ext cx="527957" cy="1184639"/>
        </a:xfrm>
        <a:prstGeom prst="rightBrac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8</xdr:col>
      <xdr:colOff>178594</xdr:colOff>
      <xdr:row>22</xdr:row>
      <xdr:rowOff>158750</xdr:rowOff>
    </xdr:from>
    <xdr:to>
      <xdr:col>12</xdr:col>
      <xdr:colOff>302760</xdr:colOff>
      <xdr:row>25</xdr:row>
      <xdr:rowOff>325436</xdr:rowOff>
    </xdr:to>
    <xdr:sp macro="" textlink="">
      <xdr:nvSpPr>
        <xdr:cNvPr id="30" name="Rounded Rectangular Callout 14">
          <a:extLst>
            <a:ext uri="{FF2B5EF4-FFF2-40B4-BE49-F238E27FC236}">
              <a16:creationId xmlns:a16="http://schemas.microsoft.com/office/drawing/2014/main" id="{35B85E0B-9EEE-47A6-9D4E-4E816007ABC8}"/>
            </a:ext>
          </a:extLst>
        </xdr:cNvPr>
        <xdr:cNvSpPr/>
      </xdr:nvSpPr>
      <xdr:spPr>
        <a:xfrm>
          <a:off x="5177314" y="4182110"/>
          <a:ext cx="2623526" cy="1263966"/>
        </a:xfrm>
        <a:prstGeom prst="wedgeRoundRectCallout">
          <a:avLst>
            <a:gd name="adj1" fmla="val 101826"/>
            <a:gd name="adj2" fmla="val 9643"/>
            <a:gd name="adj3" fmla="val 16667"/>
          </a:avLst>
        </a:prstGeom>
        <a:solidFill>
          <a:schemeClr val="bg1">
            <a:alpha val="12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800" baseline="0">
              <a:solidFill>
                <a:schemeClr val="tx1"/>
              </a:solidFill>
            </a:rPr>
            <a:t>Original Market Shares at the beginning of the Period 1</a:t>
          </a:r>
        </a:p>
      </xdr:txBody>
    </xdr:sp>
    <xdr:clientData/>
  </xdr:twoCellAnchor>
  <xdr:twoCellAnchor>
    <xdr:from>
      <xdr:col>8</xdr:col>
      <xdr:colOff>434340</xdr:colOff>
      <xdr:row>37</xdr:row>
      <xdr:rowOff>64452</xdr:rowOff>
    </xdr:from>
    <xdr:to>
      <xdr:col>12</xdr:col>
      <xdr:colOff>175124</xdr:colOff>
      <xdr:row>44</xdr:row>
      <xdr:rowOff>335279</xdr:rowOff>
    </xdr:to>
    <xdr:sp macro="" textlink="">
      <xdr:nvSpPr>
        <xdr:cNvPr id="31" name="Rounded Rectangular Callout 14">
          <a:extLst>
            <a:ext uri="{FF2B5EF4-FFF2-40B4-BE49-F238E27FC236}">
              <a16:creationId xmlns:a16="http://schemas.microsoft.com/office/drawing/2014/main" id="{DF832633-A12C-45E1-8843-4781E152D9F7}"/>
            </a:ext>
          </a:extLst>
        </xdr:cNvPr>
        <xdr:cNvSpPr/>
      </xdr:nvSpPr>
      <xdr:spPr>
        <a:xfrm>
          <a:off x="5433060" y="8217852"/>
          <a:ext cx="2240144" cy="1733867"/>
        </a:xfrm>
        <a:prstGeom prst="wedgeRoundRectCallout">
          <a:avLst>
            <a:gd name="adj1" fmla="val 105712"/>
            <a:gd name="adj2" fmla="val 42183"/>
            <a:gd name="adj3" fmla="val 16667"/>
          </a:avLst>
        </a:prstGeom>
        <a:solidFill>
          <a:schemeClr val="bg1">
            <a:alpha val="12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800" baseline="0">
              <a:solidFill>
                <a:schemeClr val="tx1"/>
              </a:solidFill>
            </a:rPr>
            <a:t>Market Shares at the beginning of the Period 2</a:t>
          </a:r>
        </a:p>
      </xdr:txBody>
    </xdr:sp>
    <xdr:clientData/>
  </xdr:twoCellAnchor>
  <xdr:twoCellAnchor>
    <xdr:from>
      <xdr:col>29</xdr:col>
      <xdr:colOff>241142</xdr:colOff>
      <xdr:row>43</xdr:row>
      <xdr:rowOff>283845</xdr:rowOff>
    </xdr:from>
    <xdr:to>
      <xdr:col>32</xdr:col>
      <xdr:colOff>618173</xdr:colOff>
      <xdr:row>48</xdr:row>
      <xdr:rowOff>100964</xdr:rowOff>
    </xdr:to>
    <xdr:sp macro="" textlink="">
      <xdr:nvSpPr>
        <xdr:cNvPr id="32" name="Rounded Rectangular Callout 14">
          <a:extLst>
            <a:ext uri="{FF2B5EF4-FFF2-40B4-BE49-F238E27FC236}">
              <a16:creationId xmlns:a16="http://schemas.microsoft.com/office/drawing/2014/main" id="{8B28F06B-0606-4350-A723-DE5CDDC75824}"/>
            </a:ext>
          </a:extLst>
        </xdr:cNvPr>
        <xdr:cNvSpPr/>
      </xdr:nvSpPr>
      <xdr:spPr>
        <a:xfrm>
          <a:off x="22141022" y="9534525"/>
          <a:ext cx="2251551" cy="1463039"/>
        </a:xfrm>
        <a:prstGeom prst="wedgeRoundRectCallout">
          <a:avLst>
            <a:gd name="adj1" fmla="val -72058"/>
            <a:gd name="adj2" fmla="val -16547"/>
            <a:gd name="adj3" fmla="val 16667"/>
          </a:avLst>
        </a:prstGeom>
        <a:solidFill>
          <a:schemeClr val="bg1">
            <a:alpha val="12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800" baseline="0">
              <a:solidFill>
                <a:schemeClr val="tx1"/>
              </a:solidFill>
            </a:rPr>
            <a:t>Predicted Market Shares</a:t>
          </a:r>
        </a:p>
        <a:p>
          <a:pPr algn="ctr"/>
          <a:r>
            <a:rPr lang="en-US" sz="1800" baseline="0">
              <a:solidFill>
                <a:schemeClr val="tx1"/>
              </a:solidFill>
            </a:rPr>
            <a:t>for the end of the Period 2</a:t>
          </a:r>
        </a:p>
      </xdr:txBody>
    </xdr:sp>
    <xdr:clientData/>
  </xdr:twoCellAnchor>
  <xdr:twoCellAnchor>
    <xdr:from>
      <xdr:col>4</xdr:col>
      <xdr:colOff>14922</xdr:colOff>
      <xdr:row>23</xdr:row>
      <xdr:rowOff>79376</xdr:rowOff>
    </xdr:from>
    <xdr:to>
      <xdr:col>6</xdr:col>
      <xdr:colOff>548640</xdr:colOff>
      <xdr:row>25</xdr:row>
      <xdr:rowOff>87313</xdr:rowOff>
    </xdr:to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E68B5642-A79E-4FE2-BF41-B80FD602D163}"/>
            </a:ext>
          </a:extLst>
        </xdr:cNvPr>
        <xdr:cNvSpPr txBox="1"/>
      </xdr:nvSpPr>
      <xdr:spPr>
        <a:xfrm>
          <a:off x="2514282" y="4468496"/>
          <a:ext cx="1783398" cy="7394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 b="0" i="0">
              <a:latin typeface="Lucida Bright" panose="02040602050505020304" pitchFamily="18" charset="0"/>
            </a:rPr>
            <a:t>Period 1</a:t>
          </a:r>
        </a:p>
      </xdr:txBody>
    </xdr:sp>
    <xdr:clientData/>
  </xdr:twoCellAnchor>
  <xdr:twoCellAnchor>
    <xdr:from>
      <xdr:col>3</xdr:col>
      <xdr:colOff>592930</xdr:colOff>
      <xdr:row>38</xdr:row>
      <xdr:rowOff>188119</xdr:rowOff>
    </xdr:from>
    <xdr:to>
      <xdr:col>6</xdr:col>
      <xdr:colOff>545305</xdr:colOff>
      <xdr:row>42</xdr:row>
      <xdr:rowOff>164306</xdr:rowOff>
    </xdr:to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520FF413-7A09-4B82-A716-4ABAB1280BE9}"/>
            </a:ext>
          </a:extLst>
        </xdr:cNvPr>
        <xdr:cNvSpPr txBox="1"/>
      </xdr:nvSpPr>
      <xdr:spPr>
        <a:xfrm>
          <a:off x="2467450" y="8516779"/>
          <a:ext cx="1826895" cy="7153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 b="0" i="0">
              <a:latin typeface="Lucida Bright" panose="02040602050505020304" pitchFamily="18" charset="0"/>
            </a:rPr>
            <a:t>Period 2</a:t>
          </a:r>
        </a:p>
      </xdr:txBody>
    </xdr:sp>
    <xdr:clientData/>
  </xdr:twoCellAnchor>
  <xdr:twoCellAnchor>
    <xdr:from>
      <xdr:col>24</xdr:col>
      <xdr:colOff>63500</xdr:colOff>
      <xdr:row>47</xdr:row>
      <xdr:rowOff>47625</xdr:rowOff>
    </xdr:from>
    <xdr:to>
      <xdr:col>26</xdr:col>
      <xdr:colOff>508000</xdr:colOff>
      <xdr:row>47</xdr:row>
      <xdr:rowOff>47625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6F433343-0CDF-47AD-B891-C6D6F0CEE73B}"/>
            </a:ext>
          </a:extLst>
        </xdr:cNvPr>
        <xdr:cNvCxnSpPr/>
      </xdr:nvCxnSpPr>
      <xdr:spPr>
        <a:xfrm>
          <a:off x="18054320" y="10761345"/>
          <a:ext cx="247904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315120</xdr:colOff>
      <xdr:row>9</xdr:row>
      <xdr:rowOff>124142</xdr:rowOff>
    </xdr:from>
    <xdr:to>
      <xdr:col>15</xdr:col>
      <xdr:colOff>289560</xdr:colOff>
      <xdr:row>21</xdr:row>
      <xdr:rowOff>30480</xdr:rowOff>
    </xdr:to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82CE6F7F-11B6-4B28-90EA-6418432A4EC4}"/>
            </a:ext>
          </a:extLst>
        </xdr:cNvPr>
        <xdr:cNvSpPr txBox="1"/>
      </xdr:nvSpPr>
      <xdr:spPr>
        <a:xfrm>
          <a:off x="939960" y="1770062"/>
          <a:ext cx="8813640" cy="210089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3200">
              <a:latin typeface="Lucida Bright" panose="02040602050505020304" pitchFamily="18" charset="0"/>
            </a:rPr>
            <a:t>What</a:t>
          </a:r>
          <a:r>
            <a:rPr lang="en-US" sz="3200" baseline="0">
              <a:latin typeface="Lucida Bright" panose="02040602050505020304" pitchFamily="18" charset="0"/>
            </a:rPr>
            <a:t> was the change in the market share of the store D from the beginning of the Period 1 to the end of the period 2? Show this change as a percentage.</a:t>
          </a:r>
          <a:endParaRPr lang="en-US" sz="320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19</xdr:col>
      <xdr:colOff>152400</xdr:colOff>
      <xdr:row>15</xdr:row>
      <xdr:rowOff>0</xdr:rowOff>
    </xdr:from>
    <xdr:to>
      <xdr:col>22</xdr:col>
      <xdr:colOff>1036320</xdr:colOff>
      <xdr:row>21</xdr:row>
      <xdr:rowOff>106680</xdr:rowOff>
    </xdr:to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3A3B76EA-B6C4-4326-9044-562E1B5F4AAC}"/>
            </a:ext>
          </a:extLst>
        </xdr:cNvPr>
        <xdr:cNvSpPr txBox="1"/>
      </xdr:nvSpPr>
      <xdr:spPr>
        <a:xfrm>
          <a:off x="12580620" y="2743200"/>
          <a:ext cx="4648200" cy="12039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/>
            <a:t>Transition</a:t>
          </a:r>
          <a:r>
            <a:rPr lang="en-US" sz="2400" baseline="0"/>
            <a:t> Matrix for the First Period</a:t>
          </a:r>
          <a:endParaRPr lang="en-US" sz="2400"/>
        </a:p>
      </xdr:txBody>
    </xdr:sp>
    <xdr:clientData/>
  </xdr:twoCellAnchor>
  <xdr:twoCellAnchor>
    <xdr:from>
      <xdr:col>19</xdr:col>
      <xdr:colOff>15240</xdr:colOff>
      <xdr:row>34</xdr:row>
      <xdr:rowOff>91440</xdr:rowOff>
    </xdr:from>
    <xdr:to>
      <xdr:col>22</xdr:col>
      <xdr:colOff>899160</xdr:colOff>
      <xdr:row>41</xdr:row>
      <xdr:rowOff>15240</xdr:rowOff>
    </xdr:to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CF725A34-AB64-4CB0-B8C4-8F6FB0DFE123}"/>
            </a:ext>
          </a:extLst>
        </xdr:cNvPr>
        <xdr:cNvSpPr txBox="1"/>
      </xdr:nvSpPr>
      <xdr:spPr>
        <a:xfrm>
          <a:off x="12443460" y="7696200"/>
          <a:ext cx="4648200" cy="12039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/>
            <a:t>Transition</a:t>
          </a:r>
          <a:r>
            <a:rPr lang="en-US" sz="2400" baseline="0"/>
            <a:t> Matrix for the Second Period</a:t>
          </a:r>
          <a:endParaRPr lang="en-US" sz="2400"/>
        </a:p>
      </xdr:txBody>
    </xdr:sp>
    <xdr:clientData/>
  </xdr:twoCellAnchor>
  <xdr:twoCellAnchor>
    <xdr:from>
      <xdr:col>28</xdr:col>
      <xdr:colOff>43022</xdr:colOff>
      <xdr:row>23</xdr:row>
      <xdr:rowOff>24765</xdr:rowOff>
    </xdr:from>
    <xdr:to>
      <xdr:col>31</xdr:col>
      <xdr:colOff>420053</xdr:colOff>
      <xdr:row>27</xdr:row>
      <xdr:rowOff>24764</xdr:rowOff>
    </xdr:to>
    <xdr:sp macro="" textlink="">
      <xdr:nvSpPr>
        <xdr:cNvPr id="41" name="Rounded Rectangular Callout 14">
          <a:extLst>
            <a:ext uri="{FF2B5EF4-FFF2-40B4-BE49-F238E27FC236}">
              <a16:creationId xmlns:a16="http://schemas.microsoft.com/office/drawing/2014/main" id="{B5DEFA4F-4007-49AC-824C-771B197A56C9}"/>
            </a:ext>
          </a:extLst>
        </xdr:cNvPr>
        <xdr:cNvSpPr/>
      </xdr:nvSpPr>
      <xdr:spPr>
        <a:xfrm>
          <a:off x="21318062" y="4413885"/>
          <a:ext cx="2251551" cy="1463039"/>
        </a:xfrm>
        <a:prstGeom prst="wedgeRoundRectCallout">
          <a:avLst>
            <a:gd name="adj1" fmla="val -72058"/>
            <a:gd name="adj2" fmla="val -16547"/>
            <a:gd name="adj3" fmla="val 16667"/>
          </a:avLst>
        </a:prstGeom>
        <a:solidFill>
          <a:schemeClr val="bg1">
            <a:alpha val="12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800" baseline="0">
              <a:solidFill>
                <a:schemeClr val="tx1"/>
              </a:solidFill>
            </a:rPr>
            <a:t>Predicted Market Shares</a:t>
          </a:r>
        </a:p>
        <a:p>
          <a:pPr algn="ctr"/>
          <a:r>
            <a:rPr lang="en-US" sz="1800" baseline="0">
              <a:solidFill>
                <a:schemeClr val="tx1"/>
              </a:solidFill>
            </a:rPr>
            <a:t>for the end of the Period 1</a:t>
          </a:r>
        </a:p>
      </xdr:txBody>
    </xdr:sp>
    <xdr:clientData/>
  </xdr:twoCellAnchor>
  <xdr:twoCellAnchor>
    <xdr:from>
      <xdr:col>21</xdr:col>
      <xdr:colOff>411480</xdr:colOff>
      <xdr:row>52</xdr:row>
      <xdr:rowOff>121920</xdr:rowOff>
    </xdr:from>
    <xdr:to>
      <xdr:col>24</xdr:col>
      <xdr:colOff>335280</xdr:colOff>
      <xdr:row>56</xdr:row>
      <xdr:rowOff>45720</xdr:rowOff>
    </xdr:to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FABCE956-1B2C-48D4-94FD-38A4B9461321}"/>
            </a:ext>
          </a:extLst>
        </xdr:cNvPr>
        <xdr:cNvSpPr txBox="1"/>
      </xdr:nvSpPr>
      <xdr:spPr>
        <a:xfrm>
          <a:off x="15453360" y="11582400"/>
          <a:ext cx="2895600" cy="8534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 b="0" i="0">
              <a:latin typeface="Lucida Bright" panose="02040602050505020304" pitchFamily="18" charset="0"/>
            </a:rPr>
            <a:t>Gain</a:t>
          </a:r>
          <a:r>
            <a:rPr lang="en-US" sz="2400" b="0" i="0" baseline="0">
              <a:latin typeface="Lucida Bright" panose="02040602050505020304" pitchFamily="18" charset="0"/>
            </a:rPr>
            <a:t> of </a:t>
          </a:r>
          <a:r>
            <a:rPr lang="en-US" sz="2400" b="1" i="0" baseline="0">
              <a:solidFill>
                <a:srgbClr val="C00000"/>
              </a:solidFill>
              <a:latin typeface="Lucida Bright" panose="02040602050505020304" pitchFamily="18" charset="0"/>
            </a:rPr>
            <a:t>2.68%</a:t>
          </a:r>
          <a:endParaRPr lang="en-US" sz="2400" b="1" i="0">
            <a:solidFill>
              <a:srgbClr val="C00000"/>
            </a:solidFill>
            <a:latin typeface="Lucida Bright" panose="020406020505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405131</xdr:colOff>
      <xdr:row>1</xdr:row>
      <xdr:rowOff>46082</xdr:rowOff>
    </xdr:from>
    <xdr:to>
      <xdr:col>10</xdr:col>
      <xdr:colOff>0</xdr:colOff>
      <xdr:row>6</xdr:row>
      <xdr:rowOff>63499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8FBBA1BB-2F12-462A-9B49-41DD1261E572}"/>
            </a:ext>
          </a:extLst>
        </xdr:cNvPr>
        <xdr:cNvSpPr/>
      </xdr:nvSpPr>
      <xdr:spPr>
        <a:xfrm>
          <a:off x="2934971" y="228962"/>
          <a:ext cx="5469889" cy="931817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Problem </a:t>
          </a:r>
          <a:r>
            <a:rPr lang="en-US" sz="3200" b="1">
              <a:solidFill>
                <a:srgbClr val="FF0000"/>
              </a:solidFill>
              <a:latin typeface="Lucida Bright" panose="02040602050505020304" pitchFamily="18" charset="0"/>
            </a:rPr>
            <a:t>1</a:t>
          </a:r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 </a:t>
          </a:r>
        </a:p>
      </xdr:txBody>
    </xdr:sp>
    <xdr:clientData/>
  </xdr:twoCellAnchor>
  <xdr:twoCellAnchor>
    <xdr:from>
      <xdr:col>10</xdr:col>
      <xdr:colOff>152400</xdr:colOff>
      <xdr:row>7</xdr:row>
      <xdr:rowOff>34834</xdr:rowOff>
    </xdr:from>
    <xdr:to>
      <xdr:col>10</xdr:col>
      <xdr:colOff>152400</xdr:colOff>
      <xdr:row>46</xdr:row>
      <xdr:rowOff>158931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1A4CD26D-4618-4FCA-8DEC-226165F4B698}"/>
            </a:ext>
          </a:extLst>
        </xdr:cNvPr>
        <xdr:cNvCxnSpPr/>
      </xdr:nvCxnSpPr>
      <xdr:spPr>
        <a:xfrm flipH="1">
          <a:off x="8557260" y="1314994"/>
          <a:ext cx="0" cy="12392297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259080</xdr:colOff>
      <xdr:row>9</xdr:row>
      <xdr:rowOff>30480</xdr:rowOff>
    </xdr:from>
    <xdr:to>
      <xdr:col>9</xdr:col>
      <xdr:colOff>968828</xdr:colOff>
      <xdr:row>19</xdr:row>
      <xdr:rowOff>141515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B9C88BC-C24B-4295-A74F-5757BD3ADB4D}"/>
            </a:ext>
          </a:extLst>
        </xdr:cNvPr>
        <xdr:cNvSpPr txBox="1"/>
      </xdr:nvSpPr>
      <xdr:spPr>
        <a:xfrm>
          <a:off x="879566" y="1695994"/>
          <a:ext cx="7491548" cy="410609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800" baseline="0">
              <a:solidFill>
                <a:schemeClr val="bg1"/>
              </a:solidFill>
              <a:latin typeface="Lucida Bright" panose="02040602050505020304" pitchFamily="18" charset="0"/>
            </a:rPr>
            <a:t>Green Render 128</a:t>
          </a:r>
        </a:p>
        <a:p>
          <a:r>
            <a:rPr lang="en-US" sz="2400" baseline="0">
              <a:latin typeface="Lucida Bright" panose="02040602050505020304" pitchFamily="18" charset="0"/>
            </a:rPr>
            <a:t>a) What should be the price of a house that has 1,900 square feet and is 10 years old?</a:t>
          </a:r>
        </a:p>
        <a:p>
          <a:r>
            <a:rPr lang="en-US" sz="2400" baseline="0">
              <a:latin typeface="Lucida Bright" panose="02040602050505020304" pitchFamily="18" charset="0"/>
            </a:rPr>
            <a:t> </a:t>
          </a:r>
        </a:p>
        <a:p>
          <a:r>
            <a:rPr lang="en-US" sz="2400" baseline="0">
              <a:latin typeface="Lucida Bright" panose="02040602050505020304" pitchFamily="18" charset="0"/>
            </a:rPr>
            <a:t>b) What would be a difference in price between such a house that is in an excellent condition vs. a house that is in a mint condition?</a:t>
          </a:r>
        </a:p>
        <a:p>
          <a:endParaRPr lang="en-US" sz="2400" baseline="0">
            <a:latin typeface="Lucida Bright" panose="02040602050505020304" pitchFamily="18" charset="0"/>
          </a:endParaRPr>
        </a:p>
        <a:p>
          <a:r>
            <a:rPr lang="en-US" sz="2400" baseline="0">
              <a:latin typeface="Lucida Bright" panose="02040602050505020304" pitchFamily="18" charset="0"/>
            </a:rPr>
            <a:t>G = Good</a:t>
          </a:r>
        </a:p>
        <a:p>
          <a:r>
            <a:rPr lang="en-US" sz="2400" baseline="0">
              <a:latin typeface="Lucida Bright" panose="02040602050505020304" pitchFamily="18" charset="0"/>
            </a:rPr>
            <a:t>E = Excellent</a:t>
          </a:r>
        </a:p>
        <a:p>
          <a:r>
            <a:rPr lang="en-US" sz="2400" baseline="0">
              <a:latin typeface="Lucida Bright" panose="02040602050505020304" pitchFamily="18" charset="0"/>
            </a:rPr>
            <a:t>M = Mint</a:t>
          </a:r>
        </a:p>
      </xdr:txBody>
    </xdr:sp>
    <xdr:clientData/>
  </xdr:twoCellAnchor>
  <xdr:twoCellAnchor>
    <xdr:from>
      <xdr:col>0</xdr:col>
      <xdr:colOff>518160</xdr:colOff>
      <xdr:row>0</xdr:row>
      <xdr:rowOff>121920</xdr:rowOff>
    </xdr:from>
    <xdr:to>
      <xdr:col>2</xdr:col>
      <xdr:colOff>914400</xdr:colOff>
      <xdr:row>7</xdr:row>
      <xdr:rowOff>52251</xdr:rowOff>
    </xdr:to>
    <xdr:sp macro="" textlink="">
      <xdr:nvSpPr>
        <xdr:cNvPr id="5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719E6D6-8339-47D5-8470-CFC02BE8A54B}"/>
            </a:ext>
          </a:extLst>
        </xdr:cNvPr>
        <xdr:cNvSpPr/>
      </xdr:nvSpPr>
      <xdr:spPr>
        <a:xfrm>
          <a:off x="518160" y="121920"/>
          <a:ext cx="1661160" cy="1210491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11</xdr:col>
      <xdr:colOff>283029</xdr:colOff>
      <xdr:row>1</xdr:row>
      <xdr:rowOff>54429</xdr:rowOff>
    </xdr:from>
    <xdr:to>
      <xdr:col>13</xdr:col>
      <xdr:colOff>881744</xdr:colOff>
      <xdr:row>6</xdr:row>
      <xdr:rowOff>41729</xdr:rowOff>
    </xdr:to>
    <xdr:sp macro="" textlink="">
      <xdr:nvSpPr>
        <xdr:cNvPr id="6" name="Rounded Rectangle 4">
          <a:extLst>
            <a:ext uri="{FF2B5EF4-FFF2-40B4-BE49-F238E27FC236}">
              <a16:creationId xmlns:a16="http://schemas.microsoft.com/office/drawing/2014/main" id="{01299B04-132F-486E-86A8-79D134075858}"/>
            </a:ext>
          </a:extLst>
        </xdr:cNvPr>
        <xdr:cNvSpPr/>
      </xdr:nvSpPr>
      <xdr:spPr>
        <a:xfrm>
          <a:off x="9000309" y="237309"/>
          <a:ext cx="3913415" cy="901700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14</xdr:col>
      <xdr:colOff>185057</xdr:colOff>
      <xdr:row>1</xdr:row>
      <xdr:rowOff>65314</xdr:rowOff>
    </xdr:from>
    <xdr:to>
      <xdr:col>15</xdr:col>
      <xdr:colOff>849086</xdr:colOff>
      <xdr:row>6</xdr:row>
      <xdr:rowOff>52614</xdr:rowOff>
    </xdr:to>
    <xdr:sp macro="" textlink="">
      <xdr:nvSpPr>
        <xdr:cNvPr id="16" name="Rounded Rectangle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738BB60-F9E1-4CB5-9871-C8366A86378A}"/>
            </a:ext>
          </a:extLst>
        </xdr:cNvPr>
        <xdr:cNvSpPr/>
      </xdr:nvSpPr>
      <xdr:spPr>
        <a:xfrm>
          <a:off x="13237028" y="250371"/>
          <a:ext cx="2046515" cy="912586"/>
        </a:xfrm>
        <a:prstGeom prst="roundRect">
          <a:avLst/>
        </a:prstGeom>
        <a:solidFill>
          <a:srgbClr val="FFC000"/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chemeClr val="accent5">
                  <a:lumMod val="50000"/>
                </a:schemeClr>
              </a:solidFill>
              <a:latin typeface="Lucida Bright" panose="02040602050505020304" pitchFamily="18" charset="0"/>
            </a:rPr>
            <a:t>Check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405131</xdr:colOff>
      <xdr:row>1</xdr:row>
      <xdr:rowOff>46082</xdr:rowOff>
    </xdr:from>
    <xdr:to>
      <xdr:col>10</xdr:col>
      <xdr:colOff>0</xdr:colOff>
      <xdr:row>6</xdr:row>
      <xdr:rowOff>63499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862581" y="236582"/>
          <a:ext cx="6456679" cy="969917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 baseline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</a:t>
          </a:r>
          <a:r>
            <a:rPr lang="en-US" sz="3200" b="0">
              <a:solidFill>
                <a:srgbClr val="C00000"/>
              </a:solidFill>
              <a:latin typeface="Lucida Bright" panose="02040602050505020304" pitchFamily="18" charset="0"/>
            </a:rPr>
            <a:t> Check </a:t>
          </a:r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Problem </a:t>
          </a:r>
          <a:r>
            <a:rPr lang="en-US" sz="3200" b="1">
              <a:solidFill>
                <a:srgbClr val="FF0000"/>
              </a:solidFill>
              <a:latin typeface="Lucida Bright" panose="02040602050505020304" pitchFamily="18" charset="0"/>
            </a:rPr>
            <a:t>1</a:t>
          </a:r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 </a:t>
          </a:r>
        </a:p>
      </xdr:txBody>
    </xdr:sp>
    <xdr:clientData/>
  </xdr:twoCellAnchor>
  <xdr:twoCellAnchor>
    <xdr:from>
      <xdr:col>10</xdr:col>
      <xdr:colOff>152400</xdr:colOff>
      <xdr:row>7</xdr:row>
      <xdr:rowOff>34834</xdr:rowOff>
    </xdr:from>
    <xdr:to>
      <xdr:col>10</xdr:col>
      <xdr:colOff>152400</xdr:colOff>
      <xdr:row>46</xdr:row>
      <xdr:rowOff>158931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 flipH="1">
          <a:off x="8556171" y="1330234"/>
          <a:ext cx="0" cy="11445240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259080</xdr:colOff>
      <xdr:row>9</xdr:row>
      <xdr:rowOff>30480</xdr:rowOff>
    </xdr:from>
    <xdr:to>
      <xdr:col>9</xdr:col>
      <xdr:colOff>968828</xdr:colOff>
      <xdr:row>19</xdr:row>
      <xdr:rowOff>152400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879566" y="1695994"/>
          <a:ext cx="7491548" cy="411697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800" baseline="0">
              <a:solidFill>
                <a:schemeClr val="bg1"/>
              </a:solidFill>
              <a:latin typeface="Lucida Bright" panose="02040602050505020304" pitchFamily="18" charset="0"/>
            </a:rPr>
            <a:t>Green Render 128</a:t>
          </a:r>
        </a:p>
        <a:p>
          <a:r>
            <a:rPr lang="en-US" sz="2400" baseline="0">
              <a:latin typeface="Lucida Bright" panose="02040602050505020304" pitchFamily="18" charset="0"/>
            </a:rPr>
            <a:t>a) What should be the price of a house that has 1,900 square feet and is 10 years old? </a:t>
          </a:r>
        </a:p>
        <a:p>
          <a:endParaRPr lang="en-US" sz="2400" baseline="0">
            <a:latin typeface="Lucida Bright" panose="02040602050505020304" pitchFamily="18" charset="0"/>
          </a:endParaRPr>
        </a:p>
        <a:p>
          <a:r>
            <a:rPr lang="en-US" sz="2400" baseline="0">
              <a:latin typeface="Lucida Bright" panose="02040602050505020304" pitchFamily="18" charset="0"/>
            </a:rPr>
            <a:t>b) What would be a difference in price between such a house that is in an excellent condition vs. a house that is in a mint condition?</a:t>
          </a:r>
        </a:p>
        <a:p>
          <a:endParaRPr lang="en-US" sz="2400" baseline="0">
            <a:latin typeface="Lucida Bright" panose="02040602050505020304" pitchFamily="18" charset="0"/>
          </a:endParaRPr>
        </a:p>
        <a:p>
          <a:r>
            <a:rPr lang="en-US" sz="2400" baseline="0">
              <a:latin typeface="Lucida Bright" panose="02040602050505020304" pitchFamily="18" charset="0"/>
            </a:rPr>
            <a:t>G = Good</a:t>
          </a:r>
        </a:p>
        <a:p>
          <a:r>
            <a:rPr lang="en-US" sz="2400" baseline="0">
              <a:latin typeface="Lucida Bright" panose="02040602050505020304" pitchFamily="18" charset="0"/>
            </a:rPr>
            <a:t>E = Excellent</a:t>
          </a:r>
        </a:p>
        <a:p>
          <a:r>
            <a:rPr lang="en-US" sz="2400" baseline="0">
              <a:latin typeface="Lucida Bright" panose="02040602050505020304" pitchFamily="18" charset="0"/>
            </a:rPr>
            <a:t>M = Mint</a:t>
          </a:r>
        </a:p>
      </xdr:txBody>
    </xdr:sp>
    <xdr:clientData/>
  </xdr:twoCellAnchor>
  <xdr:twoCellAnchor>
    <xdr:from>
      <xdr:col>0</xdr:col>
      <xdr:colOff>518160</xdr:colOff>
      <xdr:row>0</xdr:row>
      <xdr:rowOff>121920</xdr:rowOff>
    </xdr:from>
    <xdr:to>
      <xdr:col>2</xdr:col>
      <xdr:colOff>914400</xdr:colOff>
      <xdr:row>7</xdr:row>
      <xdr:rowOff>52251</xdr:rowOff>
    </xdr:to>
    <xdr:sp macro="" textlink="">
      <xdr:nvSpPr>
        <xdr:cNvPr id="5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518160" y="121920"/>
          <a:ext cx="1624965" cy="1263831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11</xdr:col>
      <xdr:colOff>283029</xdr:colOff>
      <xdr:row>1</xdr:row>
      <xdr:rowOff>54429</xdr:rowOff>
    </xdr:from>
    <xdr:to>
      <xdr:col>13</xdr:col>
      <xdr:colOff>881744</xdr:colOff>
      <xdr:row>6</xdr:row>
      <xdr:rowOff>41729</xdr:rowOff>
    </xdr:to>
    <xdr:sp macro="" textlink="">
      <xdr:nvSpPr>
        <xdr:cNvPr id="6" name="Rounded Rectangle 4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9002486" y="239486"/>
          <a:ext cx="3907972" cy="912586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7</xdr:col>
      <xdr:colOff>30476</xdr:colOff>
      <xdr:row>50</xdr:row>
      <xdr:rowOff>117566</xdr:rowOff>
    </xdr:from>
    <xdr:to>
      <xdr:col>15</xdr:col>
      <xdr:colOff>1099456</xdr:colOff>
      <xdr:row>54</xdr:row>
      <xdr:rowOff>10886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C43F0129-65B0-40C7-A25B-9E0973C4BC74}"/>
            </a:ext>
          </a:extLst>
        </xdr:cNvPr>
        <xdr:cNvSpPr txBox="1"/>
      </xdr:nvSpPr>
      <xdr:spPr>
        <a:xfrm>
          <a:off x="5832562" y="14606452"/>
          <a:ext cx="9701351" cy="63354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 baseline="0">
              <a:latin typeface="Lucida Bright" panose="02040602050505020304" pitchFamily="18" charset="0"/>
            </a:rPr>
            <a:t>y = 48,329.23 + 28.21*X</a:t>
          </a:r>
          <a:r>
            <a:rPr lang="en-US" sz="1800" baseline="0">
              <a:latin typeface="Lucida Bright" panose="02040602050505020304" pitchFamily="18" charset="0"/>
            </a:rPr>
            <a:t>1</a:t>
          </a:r>
          <a:r>
            <a:rPr lang="en-US" sz="2000" baseline="0">
              <a:latin typeface="Lucida Bright" panose="02040602050505020304" pitchFamily="18" charset="0"/>
            </a:rPr>
            <a:t> - 1,981.41*X</a:t>
          </a:r>
          <a:r>
            <a:rPr lang="en-US" sz="1800" baseline="0">
              <a:latin typeface="Lucida Bright" panose="02040602050505020304" pitchFamily="18" charset="0"/>
            </a:rPr>
            <a:t>2 </a:t>
          </a:r>
          <a:r>
            <a:rPr lang="en-US" sz="2000" baseline="0">
              <a:latin typeface="Lucida Bright" panose="02040602050505020304" pitchFamily="18" charset="0"/>
            </a:rPr>
            <a:t>+ 16,581.32*X</a:t>
          </a:r>
          <a:r>
            <a:rPr lang="en-US" sz="1800" baseline="0">
              <a:latin typeface="Lucida Bright" panose="02040602050505020304" pitchFamily="18" charset="0"/>
            </a:rPr>
            <a:t>3 </a:t>
          </a:r>
          <a:r>
            <a:rPr lang="en-US" sz="2000" baseline="0">
              <a:latin typeface="Lucida Bright" panose="02040602050505020304" pitchFamily="18" charset="0"/>
            </a:rPr>
            <a:t>+ 23,684.62*X</a:t>
          </a:r>
          <a:r>
            <a:rPr lang="en-US" sz="1800" baseline="0">
              <a:latin typeface="Lucida Bright" panose="02040602050505020304" pitchFamily="18" charset="0"/>
            </a:rPr>
            <a:t>4</a:t>
          </a:r>
        </a:p>
      </xdr:txBody>
    </xdr:sp>
    <xdr:clientData/>
  </xdr:twoCellAnchor>
  <xdr:twoCellAnchor>
    <xdr:from>
      <xdr:col>0</xdr:col>
      <xdr:colOff>248191</xdr:colOff>
      <xdr:row>56</xdr:row>
      <xdr:rowOff>19594</xdr:rowOff>
    </xdr:from>
    <xdr:to>
      <xdr:col>11</xdr:col>
      <xdr:colOff>1230085</xdr:colOff>
      <xdr:row>62</xdr:row>
      <xdr:rowOff>97972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619ADD3B-C43F-4BA2-ADEE-1304B43EFECB}"/>
            </a:ext>
          </a:extLst>
        </xdr:cNvPr>
        <xdr:cNvSpPr txBox="1"/>
      </xdr:nvSpPr>
      <xdr:spPr>
        <a:xfrm>
          <a:off x="248191" y="15618823"/>
          <a:ext cx="9701351" cy="11887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 baseline="0">
              <a:latin typeface="Lucida Bright" panose="02040602050505020304" pitchFamily="18" charset="0"/>
            </a:rPr>
            <a:t>Excellent = X3 =1</a:t>
          </a:r>
        </a:p>
        <a:p>
          <a:endParaRPr lang="en-US" sz="2000" baseline="0">
            <a:latin typeface="Lucida Bright" panose="02040602050505020304" pitchFamily="18" charset="0"/>
          </a:endParaRPr>
        </a:p>
        <a:p>
          <a:r>
            <a:rPr lang="en-US" sz="2000" baseline="0">
              <a:latin typeface="Lucida Bright" panose="02040602050505020304" pitchFamily="18" charset="0"/>
            </a:rPr>
            <a:t>y = 48,329.23 + 28.21*X</a:t>
          </a:r>
          <a:r>
            <a:rPr lang="en-US" sz="1800" baseline="0">
              <a:latin typeface="Lucida Bright" panose="02040602050505020304" pitchFamily="18" charset="0"/>
            </a:rPr>
            <a:t>1</a:t>
          </a:r>
          <a:r>
            <a:rPr lang="en-US" sz="2000" baseline="0">
              <a:latin typeface="Lucida Bright" panose="02040602050505020304" pitchFamily="18" charset="0"/>
            </a:rPr>
            <a:t> - 1,981.41*X</a:t>
          </a:r>
          <a:r>
            <a:rPr lang="en-US" sz="1800" baseline="0">
              <a:latin typeface="Lucida Bright" panose="02040602050505020304" pitchFamily="18" charset="0"/>
            </a:rPr>
            <a:t>2 </a:t>
          </a:r>
          <a:r>
            <a:rPr lang="en-US" sz="2000" baseline="0">
              <a:latin typeface="Lucida Bright" panose="02040602050505020304" pitchFamily="18" charset="0"/>
            </a:rPr>
            <a:t>+ 16,581.32*1</a:t>
          </a:r>
          <a:r>
            <a:rPr lang="en-US" sz="1800" baseline="0">
              <a:latin typeface="Lucida Bright" panose="02040602050505020304" pitchFamily="18" charset="0"/>
            </a:rPr>
            <a:t> </a:t>
          </a:r>
          <a:r>
            <a:rPr lang="en-US" sz="2000" baseline="0">
              <a:latin typeface="Lucida Bright" panose="02040602050505020304" pitchFamily="18" charset="0"/>
            </a:rPr>
            <a:t>+ 23,684.62*0</a:t>
          </a:r>
          <a:endParaRPr lang="en-US" sz="1800" baseline="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11</xdr:col>
      <xdr:colOff>1521820</xdr:colOff>
      <xdr:row>56</xdr:row>
      <xdr:rowOff>8707</xdr:rowOff>
    </xdr:from>
    <xdr:to>
      <xdr:col>20</xdr:col>
      <xdr:colOff>326572</xdr:colOff>
      <xdr:row>62</xdr:row>
      <xdr:rowOff>119742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65502B50-8F59-4E53-9654-62F9ABA29158}"/>
            </a:ext>
          </a:extLst>
        </xdr:cNvPr>
        <xdr:cNvSpPr txBox="1"/>
      </xdr:nvSpPr>
      <xdr:spPr>
        <a:xfrm>
          <a:off x="10241277" y="15607936"/>
          <a:ext cx="9331238" cy="122137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 baseline="0">
              <a:latin typeface="Lucida Bright" panose="02040602050505020304" pitchFamily="18" charset="0"/>
            </a:rPr>
            <a:t>Mint = X4 = 1</a:t>
          </a:r>
        </a:p>
        <a:p>
          <a:endParaRPr lang="en-US" sz="2000" baseline="0">
            <a:latin typeface="Lucida Bright" panose="02040602050505020304" pitchFamily="18" charset="0"/>
          </a:endParaRPr>
        </a:p>
        <a:p>
          <a:r>
            <a:rPr lang="en-US" sz="2000" baseline="0">
              <a:latin typeface="Lucida Bright" panose="02040602050505020304" pitchFamily="18" charset="0"/>
            </a:rPr>
            <a:t>y =48,329.23 + 28.21*X</a:t>
          </a:r>
          <a:r>
            <a:rPr lang="en-US" sz="1800" baseline="0">
              <a:latin typeface="Lucida Bright" panose="02040602050505020304" pitchFamily="18" charset="0"/>
            </a:rPr>
            <a:t>1</a:t>
          </a:r>
          <a:r>
            <a:rPr lang="en-US" sz="2000" baseline="0">
              <a:latin typeface="Lucida Bright" panose="02040602050505020304" pitchFamily="18" charset="0"/>
            </a:rPr>
            <a:t> - 1,981.41*X</a:t>
          </a:r>
          <a:r>
            <a:rPr lang="en-US" sz="1800" baseline="0">
              <a:latin typeface="Lucida Bright" panose="02040602050505020304" pitchFamily="18" charset="0"/>
            </a:rPr>
            <a:t>2 </a:t>
          </a:r>
          <a:r>
            <a:rPr lang="en-US" sz="2000" baseline="0">
              <a:latin typeface="Lucida Bright" panose="02040602050505020304" pitchFamily="18" charset="0"/>
            </a:rPr>
            <a:t>+ 16,581.32*0</a:t>
          </a:r>
          <a:r>
            <a:rPr lang="en-US" sz="1800" baseline="0">
              <a:latin typeface="Lucida Bright" panose="02040602050505020304" pitchFamily="18" charset="0"/>
            </a:rPr>
            <a:t> </a:t>
          </a:r>
          <a:r>
            <a:rPr lang="en-US" sz="2000" baseline="0">
              <a:latin typeface="Lucida Bright" panose="02040602050505020304" pitchFamily="18" charset="0"/>
            </a:rPr>
            <a:t>+ 23,684.62*1</a:t>
          </a:r>
          <a:endParaRPr lang="en-US" sz="1800" baseline="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0</xdr:col>
      <xdr:colOff>217715</xdr:colOff>
      <xdr:row>64</xdr:row>
      <xdr:rowOff>43543</xdr:rowOff>
    </xdr:from>
    <xdr:to>
      <xdr:col>11</xdr:col>
      <xdr:colOff>1199609</xdr:colOff>
      <xdr:row>70</xdr:row>
      <xdr:rowOff>121920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CBD62321-5457-4DCF-817B-4BCEA83F2366}"/>
            </a:ext>
          </a:extLst>
        </xdr:cNvPr>
        <xdr:cNvSpPr txBox="1"/>
      </xdr:nvSpPr>
      <xdr:spPr>
        <a:xfrm>
          <a:off x="217715" y="17123229"/>
          <a:ext cx="9701351" cy="11887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 baseline="0">
              <a:latin typeface="Lucida Bright" panose="02040602050505020304" pitchFamily="18" charset="0"/>
            </a:rPr>
            <a:t>Excellent = X3 =1</a:t>
          </a:r>
        </a:p>
        <a:p>
          <a:endParaRPr lang="en-US" sz="2000" baseline="0">
            <a:latin typeface="Lucida Bright" panose="02040602050505020304" pitchFamily="18" charset="0"/>
          </a:endParaRPr>
        </a:p>
        <a:p>
          <a:r>
            <a:rPr lang="en-US" sz="2000" baseline="0">
              <a:latin typeface="Lucida Bright" panose="02040602050505020304" pitchFamily="18" charset="0"/>
            </a:rPr>
            <a:t>y = 48,329.23 + 28.21*X</a:t>
          </a:r>
          <a:r>
            <a:rPr lang="en-US" sz="1800" baseline="0">
              <a:latin typeface="Lucida Bright" panose="02040602050505020304" pitchFamily="18" charset="0"/>
            </a:rPr>
            <a:t>1</a:t>
          </a:r>
          <a:r>
            <a:rPr lang="en-US" sz="2000" baseline="0">
              <a:latin typeface="Lucida Bright" panose="02040602050505020304" pitchFamily="18" charset="0"/>
            </a:rPr>
            <a:t> - 1,981.41*X</a:t>
          </a:r>
          <a:r>
            <a:rPr lang="en-US" sz="1800" baseline="0">
              <a:latin typeface="Lucida Bright" panose="02040602050505020304" pitchFamily="18" charset="0"/>
            </a:rPr>
            <a:t>2 </a:t>
          </a:r>
          <a:r>
            <a:rPr lang="en-US" sz="2000" baseline="0">
              <a:latin typeface="Lucida Bright" panose="02040602050505020304" pitchFamily="18" charset="0"/>
            </a:rPr>
            <a:t>+ 16,581.32*1</a:t>
          </a:r>
          <a:r>
            <a:rPr lang="en-US" sz="1800" baseline="0">
              <a:latin typeface="Lucida Bright" panose="02040602050505020304" pitchFamily="18" charset="0"/>
            </a:rPr>
            <a:t> </a:t>
          </a:r>
        </a:p>
      </xdr:txBody>
    </xdr:sp>
    <xdr:clientData/>
  </xdr:twoCellAnchor>
  <xdr:twoCellAnchor>
    <xdr:from>
      <xdr:col>11</xdr:col>
      <xdr:colOff>1598019</xdr:colOff>
      <xdr:row>64</xdr:row>
      <xdr:rowOff>65313</xdr:rowOff>
    </xdr:from>
    <xdr:to>
      <xdr:col>20</xdr:col>
      <xdr:colOff>391886</xdr:colOff>
      <xdr:row>70</xdr:row>
      <xdr:rowOff>108857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A339E915-345E-4198-9E75-7E5CE6F5CDDF}"/>
            </a:ext>
          </a:extLst>
        </xdr:cNvPr>
        <xdr:cNvSpPr txBox="1"/>
      </xdr:nvSpPr>
      <xdr:spPr>
        <a:xfrm>
          <a:off x="10317476" y="17144999"/>
          <a:ext cx="9320353" cy="11538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 baseline="0">
              <a:latin typeface="Lucida Bright" panose="02040602050505020304" pitchFamily="18" charset="0"/>
            </a:rPr>
            <a:t>Mint = X4 = 1</a:t>
          </a:r>
        </a:p>
        <a:p>
          <a:endParaRPr lang="en-US" sz="2000" baseline="0">
            <a:latin typeface="Lucida Bright" panose="02040602050505020304" pitchFamily="18" charset="0"/>
          </a:endParaRPr>
        </a:p>
        <a:p>
          <a:r>
            <a:rPr lang="en-US" sz="2000" baseline="0">
              <a:latin typeface="Lucida Bright" panose="02040602050505020304" pitchFamily="18" charset="0"/>
            </a:rPr>
            <a:t>y =48,329.23 + 28.21*X</a:t>
          </a:r>
          <a:r>
            <a:rPr lang="en-US" sz="1800" baseline="0">
              <a:latin typeface="Lucida Bright" panose="02040602050505020304" pitchFamily="18" charset="0"/>
            </a:rPr>
            <a:t>1</a:t>
          </a:r>
          <a:r>
            <a:rPr lang="en-US" sz="2000" baseline="0">
              <a:latin typeface="Lucida Bright" panose="02040602050505020304" pitchFamily="18" charset="0"/>
            </a:rPr>
            <a:t> - 1,981.41*X</a:t>
          </a:r>
          <a:r>
            <a:rPr lang="en-US" sz="1800" baseline="0">
              <a:latin typeface="Lucida Bright" panose="02040602050505020304" pitchFamily="18" charset="0"/>
            </a:rPr>
            <a:t>2 </a:t>
          </a:r>
          <a:r>
            <a:rPr lang="en-US" sz="2000" baseline="0">
              <a:latin typeface="Lucida Bright" panose="02040602050505020304" pitchFamily="18" charset="0"/>
            </a:rPr>
            <a:t>+ 23,684.62*1</a:t>
          </a:r>
          <a:endParaRPr lang="en-US" sz="1800" baseline="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0</xdr:col>
      <xdr:colOff>239486</xdr:colOff>
      <xdr:row>72</xdr:row>
      <xdr:rowOff>21771</xdr:rowOff>
    </xdr:from>
    <xdr:to>
      <xdr:col>11</xdr:col>
      <xdr:colOff>1221380</xdr:colOff>
      <xdr:row>78</xdr:row>
      <xdr:rowOff>100148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46D62B7A-B3D6-43D1-AAD2-57A3EC79B41F}"/>
            </a:ext>
          </a:extLst>
        </xdr:cNvPr>
        <xdr:cNvSpPr txBox="1"/>
      </xdr:nvSpPr>
      <xdr:spPr>
        <a:xfrm>
          <a:off x="239486" y="18581914"/>
          <a:ext cx="9701351" cy="11887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 baseline="0">
              <a:latin typeface="Lucida Bright" panose="02040602050505020304" pitchFamily="18" charset="0"/>
            </a:rPr>
            <a:t>Excellent = X3 =1</a:t>
          </a:r>
        </a:p>
        <a:p>
          <a:endParaRPr lang="en-US" sz="2000" baseline="0">
            <a:latin typeface="Lucida Bright" panose="02040602050505020304" pitchFamily="18" charset="0"/>
          </a:endParaRPr>
        </a:p>
        <a:p>
          <a:r>
            <a:rPr lang="en-US" sz="2000" baseline="0">
              <a:latin typeface="Lucida Bright" panose="02040602050505020304" pitchFamily="18" charset="0"/>
            </a:rPr>
            <a:t>y = 48,329.23 + 28.21*1,900 - 1,981.41*10</a:t>
          </a:r>
          <a:r>
            <a:rPr lang="en-US" sz="1800" baseline="0">
              <a:latin typeface="Lucida Bright" panose="02040602050505020304" pitchFamily="18" charset="0"/>
            </a:rPr>
            <a:t> </a:t>
          </a:r>
          <a:r>
            <a:rPr lang="en-US" sz="2000" baseline="0">
              <a:latin typeface="Lucida Bright" panose="02040602050505020304" pitchFamily="18" charset="0"/>
            </a:rPr>
            <a:t>+ 16,581.32*1</a:t>
          </a:r>
          <a:r>
            <a:rPr lang="en-US" sz="1800" baseline="0">
              <a:latin typeface="Lucida Bright" panose="02040602050505020304" pitchFamily="18" charset="0"/>
            </a:rPr>
            <a:t> </a:t>
          </a:r>
        </a:p>
      </xdr:txBody>
    </xdr:sp>
    <xdr:clientData/>
  </xdr:twoCellAnchor>
  <xdr:twoCellAnchor>
    <xdr:from>
      <xdr:col>11</xdr:col>
      <xdr:colOff>1685106</xdr:colOff>
      <xdr:row>72</xdr:row>
      <xdr:rowOff>21771</xdr:rowOff>
    </xdr:from>
    <xdr:to>
      <xdr:col>20</xdr:col>
      <xdr:colOff>348344</xdr:colOff>
      <xdr:row>78</xdr:row>
      <xdr:rowOff>65315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24C52686-EC44-4F69-988A-AFF82EE0B7E9}"/>
            </a:ext>
          </a:extLst>
        </xdr:cNvPr>
        <xdr:cNvSpPr txBox="1"/>
      </xdr:nvSpPr>
      <xdr:spPr>
        <a:xfrm>
          <a:off x="10404563" y="18581914"/>
          <a:ext cx="9189724" cy="11538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 baseline="0">
              <a:latin typeface="Lucida Bright" panose="02040602050505020304" pitchFamily="18" charset="0"/>
            </a:rPr>
            <a:t>Mint = X4 = 1</a:t>
          </a:r>
        </a:p>
        <a:p>
          <a:endParaRPr lang="en-US" sz="2000" baseline="0">
            <a:latin typeface="Lucida Bright" panose="02040602050505020304" pitchFamily="18" charset="0"/>
          </a:endParaRPr>
        </a:p>
        <a:p>
          <a:r>
            <a:rPr lang="en-US" sz="2000" baseline="0">
              <a:latin typeface="Lucida Bright" panose="02040602050505020304" pitchFamily="18" charset="0"/>
            </a:rPr>
            <a:t>y =48,329.23 + 28.21*1900 - 1,981.41*10</a:t>
          </a:r>
          <a:r>
            <a:rPr lang="en-US" sz="1800" baseline="0">
              <a:latin typeface="Lucida Bright" panose="02040602050505020304" pitchFamily="18" charset="0"/>
            </a:rPr>
            <a:t> </a:t>
          </a:r>
          <a:r>
            <a:rPr lang="en-US" sz="2000" baseline="0">
              <a:latin typeface="Lucida Bright" panose="02040602050505020304" pitchFamily="18" charset="0"/>
            </a:rPr>
            <a:t>+ 23,684.62*1</a:t>
          </a:r>
          <a:endParaRPr lang="en-US" sz="1800" baseline="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0</xdr:col>
      <xdr:colOff>163285</xdr:colOff>
      <xdr:row>84</xdr:row>
      <xdr:rowOff>152400</xdr:rowOff>
    </xdr:from>
    <xdr:to>
      <xdr:col>11</xdr:col>
      <xdr:colOff>1145179</xdr:colOff>
      <xdr:row>91</xdr:row>
      <xdr:rowOff>45720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87A91845-F618-4A97-929D-A18F4EB992C4}"/>
            </a:ext>
          </a:extLst>
        </xdr:cNvPr>
        <xdr:cNvSpPr txBox="1"/>
      </xdr:nvSpPr>
      <xdr:spPr>
        <a:xfrm>
          <a:off x="163285" y="20933229"/>
          <a:ext cx="9701351" cy="11887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 baseline="0">
              <a:latin typeface="Lucida Bright" panose="02040602050505020304" pitchFamily="18" charset="0"/>
            </a:rPr>
            <a:t>Good = X3 = X4 =0</a:t>
          </a:r>
        </a:p>
        <a:p>
          <a:endParaRPr lang="en-US" sz="2000" baseline="0">
            <a:latin typeface="Lucida Bright" panose="02040602050505020304" pitchFamily="18" charset="0"/>
          </a:endParaRPr>
        </a:p>
        <a:p>
          <a:r>
            <a:rPr lang="en-US" sz="2000" baseline="0">
              <a:latin typeface="Lucida Bright" panose="02040602050505020304" pitchFamily="18" charset="0"/>
            </a:rPr>
            <a:t>y =48,329.23 + 28.21*X</a:t>
          </a:r>
          <a:r>
            <a:rPr lang="en-US" sz="1800" baseline="0">
              <a:latin typeface="Lucida Bright" panose="02040602050505020304" pitchFamily="18" charset="0"/>
            </a:rPr>
            <a:t>1</a:t>
          </a:r>
          <a:r>
            <a:rPr lang="en-US" sz="2000" baseline="0">
              <a:latin typeface="Lucida Bright" panose="02040602050505020304" pitchFamily="18" charset="0"/>
            </a:rPr>
            <a:t> - 1,981.41*X</a:t>
          </a:r>
          <a:r>
            <a:rPr lang="en-US" sz="1800" baseline="0">
              <a:latin typeface="Lucida Bright" panose="02040602050505020304" pitchFamily="18" charset="0"/>
            </a:rPr>
            <a:t>2 </a:t>
          </a:r>
        </a:p>
      </xdr:txBody>
    </xdr:sp>
    <xdr:clientData/>
  </xdr:twoCellAnchor>
  <xdr:twoCellAnchor>
    <xdr:from>
      <xdr:col>11</xdr:col>
      <xdr:colOff>1415142</xdr:colOff>
      <xdr:row>54</xdr:row>
      <xdr:rowOff>152400</xdr:rowOff>
    </xdr:from>
    <xdr:to>
      <xdr:col>11</xdr:col>
      <xdr:colOff>1534886</xdr:colOff>
      <xdr:row>104</xdr:row>
      <xdr:rowOff>54429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CACF1C16-1299-4BF8-A09D-808F2C6AEC9A}"/>
            </a:ext>
          </a:extLst>
        </xdr:cNvPr>
        <xdr:cNvCxnSpPr/>
      </xdr:nvCxnSpPr>
      <xdr:spPr>
        <a:xfrm>
          <a:off x="10134599" y="15381514"/>
          <a:ext cx="119744" cy="9154886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664029</xdr:colOff>
      <xdr:row>3</xdr:row>
      <xdr:rowOff>87086</xdr:rowOff>
    </xdr:from>
    <xdr:to>
      <xdr:col>11</xdr:col>
      <xdr:colOff>674915</xdr:colOff>
      <xdr:row>69</xdr:row>
      <xdr:rowOff>119743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7F0DD206-E615-4392-9872-600328A086AD}"/>
            </a:ext>
          </a:extLst>
        </xdr:cNvPr>
        <xdr:cNvCxnSpPr/>
      </xdr:nvCxnSpPr>
      <xdr:spPr>
        <a:xfrm>
          <a:off x="9411789" y="635726"/>
          <a:ext cx="10886" cy="17992997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607424</xdr:colOff>
      <xdr:row>0</xdr:row>
      <xdr:rowOff>65314</xdr:rowOff>
    </xdr:from>
    <xdr:to>
      <xdr:col>3</xdr:col>
      <xdr:colOff>283029</xdr:colOff>
      <xdr:row>6</xdr:row>
      <xdr:rowOff>130628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7B29C77-AE1A-4435-8C95-D5BA736899A4}"/>
            </a:ext>
          </a:extLst>
        </xdr:cNvPr>
        <xdr:cNvSpPr/>
      </xdr:nvSpPr>
      <xdr:spPr>
        <a:xfrm>
          <a:off x="607424" y="65314"/>
          <a:ext cx="1504405" cy="1162594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4</xdr:col>
      <xdr:colOff>272142</xdr:colOff>
      <xdr:row>1</xdr:row>
      <xdr:rowOff>32660</xdr:rowOff>
    </xdr:from>
    <xdr:to>
      <xdr:col>9</xdr:col>
      <xdr:colOff>576943</xdr:colOff>
      <xdr:row>5</xdr:row>
      <xdr:rowOff>76201</xdr:rowOff>
    </xdr:to>
    <xdr:sp macro="" textlink="">
      <xdr:nvSpPr>
        <xdr:cNvPr id="5" name="Rounded Rectangle 1">
          <a:extLst>
            <a:ext uri="{FF2B5EF4-FFF2-40B4-BE49-F238E27FC236}">
              <a16:creationId xmlns:a16="http://schemas.microsoft.com/office/drawing/2014/main" id="{5DBD007D-FDD4-45D7-8267-4CCF17CF6347}"/>
            </a:ext>
          </a:extLst>
        </xdr:cNvPr>
        <xdr:cNvSpPr/>
      </xdr:nvSpPr>
      <xdr:spPr>
        <a:xfrm>
          <a:off x="2710542" y="215540"/>
          <a:ext cx="5204461" cy="775061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Problem </a:t>
          </a:r>
          <a:r>
            <a:rPr lang="en-US" sz="3200" b="1">
              <a:solidFill>
                <a:srgbClr val="FF0000"/>
              </a:solidFill>
              <a:latin typeface="Lucida Bright" panose="02040602050505020304" pitchFamily="18" charset="0"/>
            </a:rPr>
            <a:t>2</a:t>
          </a:r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</a:t>
          </a:r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</a:t>
          </a:r>
        </a:p>
      </xdr:txBody>
    </xdr:sp>
    <xdr:clientData/>
  </xdr:twoCellAnchor>
  <xdr:twoCellAnchor>
    <xdr:from>
      <xdr:col>12</xdr:col>
      <xdr:colOff>272143</xdr:colOff>
      <xdr:row>1</xdr:row>
      <xdr:rowOff>10886</xdr:rowOff>
    </xdr:from>
    <xdr:to>
      <xdr:col>18</xdr:col>
      <xdr:colOff>239486</xdr:colOff>
      <xdr:row>6</xdr:row>
      <xdr:rowOff>5443</xdr:rowOff>
    </xdr:to>
    <xdr:sp macro="" textlink="">
      <xdr:nvSpPr>
        <xdr:cNvPr id="6" name="Rounded Rectangle 4">
          <a:extLst>
            <a:ext uri="{FF2B5EF4-FFF2-40B4-BE49-F238E27FC236}">
              <a16:creationId xmlns:a16="http://schemas.microsoft.com/office/drawing/2014/main" id="{58AB2D39-6F61-4B04-9E11-AD6BF897FA48}"/>
            </a:ext>
          </a:extLst>
        </xdr:cNvPr>
        <xdr:cNvSpPr/>
      </xdr:nvSpPr>
      <xdr:spPr>
        <a:xfrm>
          <a:off x="9835243" y="193766"/>
          <a:ext cx="6650083" cy="908957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1</xdr:col>
      <xdr:colOff>90715</xdr:colOff>
      <xdr:row>8</xdr:row>
      <xdr:rowOff>73295</xdr:rowOff>
    </xdr:from>
    <xdr:to>
      <xdr:col>10</xdr:col>
      <xdr:colOff>803729</xdr:colOff>
      <xdr:row>13</xdr:row>
      <xdr:rowOff>304800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F107A7DF-22E5-4E06-8D57-E443722BC98D}"/>
            </a:ext>
          </a:extLst>
        </xdr:cNvPr>
        <xdr:cNvSpPr txBox="1"/>
      </xdr:nvSpPr>
      <xdr:spPr>
        <a:xfrm>
          <a:off x="700315" y="1553752"/>
          <a:ext cx="8049985" cy="260459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>
              <a:solidFill>
                <a:schemeClr val="bg1"/>
              </a:solidFill>
              <a:latin typeface="Lucida Bright" panose="02040602050505020304" pitchFamily="18" charset="0"/>
            </a:rPr>
            <a:t>Lawrence 339</a:t>
          </a:r>
        </a:p>
        <a:p>
          <a:r>
            <a:rPr lang="en-US" sz="2400">
              <a:latin typeface="Lucida Bright" panose="02040602050505020304" pitchFamily="18" charset="0"/>
            </a:rPr>
            <a:t>Given the </a:t>
          </a:r>
          <a:r>
            <a:rPr lang="en-US" sz="2400" baseline="0">
              <a:latin typeface="Lucida Bright" panose="02040602050505020304" pitchFamily="18" charset="0"/>
            </a:rPr>
            <a:t>payoff table shown below calculate the </a:t>
          </a:r>
        </a:p>
        <a:p>
          <a:r>
            <a:rPr lang="en-US" sz="2400" baseline="0">
              <a:latin typeface="Lucida Bright" panose="02040602050505020304" pitchFamily="18" charset="0"/>
            </a:rPr>
            <a:t>following:</a:t>
          </a:r>
        </a:p>
        <a:p>
          <a:endParaRPr lang="en-US" sz="2400" baseline="0">
            <a:latin typeface="Lucida Bright" panose="02040602050505020304" pitchFamily="18" charset="0"/>
          </a:endParaRPr>
        </a:p>
        <a:p>
          <a:r>
            <a:rPr lang="en-US" sz="2400" baseline="0">
              <a:latin typeface="Lucida Bright" panose="02040602050505020304" pitchFamily="18" charset="0"/>
            </a:rPr>
            <a:t>a) Maximin</a:t>
          </a:r>
        </a:p>
        <a:p>
          <a:r>
            <a:rPr lang="en-US" sz="2400" baseline="0">
              <a:latin typeface="Lucida Bright" panose="02040602050505020304" pitchFamily="18" charset="0"/>
            </a:rPr>
            <a:t>b) Maximax</a:t>
          </a:r>
        </a:p>
        <a:p>
          <a:endParaRPr lang="en-US" sz="240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18</xdr:col>
      <xdr:colOff>635000</xdr:colOff>
      <xdr:row>1</xdr:row>
      <xdr:rowOff>0</xdr:rowOff>
    </xdr:from>
    <xdr:to>
      <xdr:col>20</xdr:col>
      <xdr:colOff>1030515</xdr:colOff>
      <xdr:row>6</xdr:row>
      <xdr:rowOff>23586</xdr:rowOff>
    </xdr:to>
    <xdr:sp macro="" textlink="">
      <xdr:nvSpPr>
        <xdr:cNvPr id="9" name="Rounded Rectangle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C785118-85EE-496F-AF0A-9E36A82E9B7C}"/>
            </a:ext>
          </a:extLst>
        </xdr:cNvPr>
        <xdr:cNvSpPr/>
      </xdr:nvSpPr>
      <xdr:spPr>
        <a:xfrm>
          <a:off x="16865600" y="177800"/>
          <a:ext cx="2046515" cy="912586"/>
        </a:xfrm>
        <a:prstGeom prst="roundRect">
          <a:avLst/>
        </a:prstGeom>
        <a:solidFill>
          <a:srgbClr val="FFC000"/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chemeClr val="accent5">
                  <a:lumMod val="50000"/>
                </a:schemeClr>
              </a:solidFill>
              <a:latin typeface="Lucida Bright" panose="02040602050505020304" pitchFamily="18" charset="0"/>
            </a:rPr>
            <a:t>Check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664029</xdr:colOff>
      <xdr:row>3</xdr:row>
      <xdr:rowOff>87086</xdr:rowOff>
    </xdr:from>
    <xdr:to>
      <xdr:col>11</xdr:col>
      <xdr:colOff>674915</xdr:colOff>
      <xdr:row>50</xdr:row>
      <xdr:rowOff>119743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CxnSpPr/>
      </xdr:nvCxnSpPr>
      <xdr:spPr>
        <a:xfrm>
          <a:off x="9160329" y="658586"/>
          <a:ext cx="10886" cy="15796532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607424</xdr:colOff>
      <xdr:row>0</xdr:row>
      <xdr:rowOff>65314</xdr:rowOff>
    </xdr:from>
    <xdr:to>
      <xdr:col>3</xdr:col>
      <xdr:colOff>283029</xdr:colOff>
      <xdr:row>6</xdr:row>
      <xdr:rowOff>130628</xdr:rowOff>
    </xdr:to>
    <xdr:sp macro="" textlink="">
      <xdr:nvSpPr>
        <xdr:cNvPr id="5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588374" y="65314"/>
          <a:ext cx="1466305" cy="1208314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4</xdr:col>
      <xdr:colOff>272142</xdr:colOff>
      <xdr:row>1</xdr:row>
      <xdr:rowOff>32660</xdr:rowOff>
    </xdr:from>
    <xdr:to>
      <xdr:col>9</xdr:col>
      <xdr:colOff>576943</xdr:colOff>
      <xdr:row>5</xdr:row>
      <xdr:rowOff>76201</xdr:rowOff>
    </xdr:to>
    <xdr:sp macro="" textlink="">
      <xdr:nvSpPr>
        <xdr:cNvPr id="6" name="Rounded Rectangle 1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2634342" y="223160"/>
          <a:ext cx="5067301" cy="805541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>
              <a:solidFill>
                <a:srgbClr val="C00000"/>
              </a:solidFill>
              <a:latin typeface="Lucida Bright" panose="02040602050505020304" pitchFamily="18" charset="0"/>
            </a:rPr>
            <a:t>  Check </a:t>
          </a:r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Problem </a:t>
          </a:r>
          <a:r>
            <a:rPr lang="en-US" sz="3200" b="1">
              <a:solidFill>
                <a:srgbClr val="FF0000"/>
              </a:solidFill>
              <a:latin typeface="Lucida Bright" panose="02040602050505020304" pitchFamily="18" charset="0"/>
            </a:rPr>
            <a:t>2</a:t>
          </a:r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</a:t>
          </a:r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</a:t>
          </a:r>
        </a:p>
      </xdr:txBody>
    </xdr:sp>
    <xdr:clientData/>
  </xdr:twoCellAnchor>
  <xdr:twoCellAnchor>
    <xdr:from>
      <xdr:col>12</xdr:col>
      <xdr:colOff>272143</xdr:colOff>
      <xdr:row>1</xdr:row>
      <xdr:rowOff>10886</xdr:rowOff>
    </xdr:from>
    <xdr:to>
      <xdr:col>18</xdr:col>
      <xdr:colOff>239486</xdr:colOff>
      <xdr:row>6</xdr:row>
      <xdr:rowOff>5443</xdr:rowOff>
    </xdr:to>
    <xdr:sp macro="" textlink="">
      <xdr:nvSpPr>
        <xdr:cNvPr id="7" name="Rounded Rectangle 4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9822543" y="188686"/>
          <a:ext cx="6647543" cy="883557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1</xdr:col>
      <xdr:colOff>32658</xdr:colOff>
      <xdr:row>8</xdr:row>
      <xdr:rowOff>109581</xdr:rowOff>
    </xdr:from>
    <xdr:to>
      <xdr:col>10</xdr:col>
      <xdr:colOff>740229</xdr:colOff>
      <xdr:row>13</xdr:row>
      <xdr:rowOff>215900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B08D6530-4160-4BC4-8D25-F4C1FC562235}"/>
            </a:ext>
          </a:extLst>
        </xdr:cNvPr>
        <xdr:cNvSpPr txBox="1"/>
      </xdr:nvSpPr>
      <xdr:spPr>
        <a:xfrm>
          <a:off x="642258" y="1531981"/>
          <a:ext cx="8035471" cy="21637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>
              <a:latin typeface="Lucida Bright" panose="02040602050505020304" pitchFamily="18" charset="0"/>
            </a:rPr>
            <a:t>Given the </a:t>
          </a:r>
          <a:r>
            <a:rPr lang="en-US" sz="2400" baseline="0">
              <a:latin typeface="Lucida Bright" panose="02040602050505020304" pitchFamily="18" charset="0"/>
            </a:rPr>
            <a:t>payoff table shown below calculate the </a:t>
          </a:r>
        </a:p>
        <a:p>
          <a:r>
            <a:rPr lang="en-US" sz="2400" baseline="0">
              <a:latin typeface="Lucida Bright" panose="02040602050505020304" pitchFamily="18" charset="0"/>
            </a:rPr>
            <a:t>following:</a:t>
          </a:r>
        </a:p>
        <a:p>
          <a:endParaRPr lang="en-US" sz="2400" baseline="0">
            <a:latin typeface="Lucida Bright" panose="02040602050505020304" pitchFamily="18" charset="0"/>
          </a:endParaRPr>
        </a:p>
        <a:p>
          <a:r>
            <a:rPr lang="en-US" sz="2400" baseline="0">
              <a:latin typeface="Lucida Bright" panose="02040602050505020304" pitchFamily="18" charset="0"/>
            </a:rPr>
            <a:t>a) Maximin</a:t>
          </a:r>
        </a:p>
        <a:p>
          <a:r>
            <a:rPr lang="en-US" sz="2400" baseline="0">
              <a:latin typeface="Lucida Bright" panose="02040602050505020304" pitchFamily="18" charset="0"/>
            </a:rPr>
            <a:t>b) Maximax</a:t>
          </a:r>
        </a:p>
        <a:p>
          <a:endParaRPr lang="en-US" sz="2400">
            <a:latin typeface="Lucida Bright" panose="02040602050505020304" pitchFamily="18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414021</xdr:colOff>
      <xdr:row>1</xdr:row>
      <xdr:rowOff>37737</xdr:rowOff>
    </xdr:from>
    <xdr:to>
      <xdr:col>2</xdr:col>
      <xdr:colOff>681717</xdr:colOff>
      <xdr:row>6</xdr:row>
      <xdr:rowOff>179160</xdr:rowOff>
    </xdr:to>
    <xdr:sp macro="" textlink="">
      <xdr:nvSpPr>
        <xdr:cNvPr id="2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ED117D1-9CEE-45C8-AEDB-3FD6D42DBFDA}"/>
            </a:ext>
          </a:extLst>
        </xdr:cNvPr>
        <xdr:cNvSpPr/>
      </xdr:nvSpPr>
      <xdr:spPr>
        <a:xfrm>
          <a:off x="414021" y="220617"/>
          <a:ext cx="1418316" cy="1055823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9</xdr:col>
      <xdr:colOff>149678</xdr:colOff>
      <xdr:row>8</xdr:row>
      <xdr:rowOff>157299</xdr:rowOff>
    </xdr:from>
    <xdr:to>
      <xdr:col>9</xdr:col>
      <xdr:colOff>149678</xdr:colOff>
      <xdr:row>49</xdr:row>
      <xdr:rowOff>96337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CF099763-D2D5-46EE-BE99-82B47CBF8C91}"/>
            </a:ext>
          </a:extLst>
        </xdr:cNvPr>
        <xdr:cNvCxnSpPr/>
      </xdr:nvCxnSpPr>
      <xdr:spPr>
        <a:xfrm flipH="1">
          <a:off x="7487738" y="1620339"/>
          <a:ext cx="0" cy="10317478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481512</xdr:colOff>
      <xdr:row>1</xdr:row>
      <xdr:rowOff>78014</xdr:rowOff>
    </xdr:from>
    <xdr:to>
      <xdr:col>10</xdr:col>
      <xdr:colOff>477884</xdr:colOff>
      <xdr:row>6</xdr:row>
      <xdr:rowOff>21771</xdr:rowOff>
    </xdr:to>
    <xdr:sp macro="" textlink="">
      <xdr:nvSpPr>
        <xdr:cNvPr id="4" name="Rounded Rectangle 1">
          <a:extLst>
            <a:ext uri="{FF2B5EF4-FFF2-40B4-BE49-F238E27FC236}">
              <a16:creationId xmlns:a16="http://schemas.microsoft.com/office/drawing/2014/main" id="{6EF4FC3A-4CF7-4F4C-92E4-0374F7F7EDD8}"/>
            </a:ext>
          </a:extLst>
        </xdr:cNvPr>
        <xdr:cNvSpPr/>
      </xdr:nvSpPr>
      <xdr:spPr>
        <a:xfrm>
          <a:off x="2310312" y="263071"/>
          <a:ext cx="6114143" cy="869043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 baseline="0">
              <a:solidFill>
                <a:srgbClr val="C00000"/>
              </a:solidFill>
              <a:latin typeface="Lucida Bright" panose="02040602050505020304" pitchFamily="18" charset="0"/>
            </a:rPr>
            <a:t>  </a:t>
          </a:r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Problem</a:t>
          </a:r>
          <a:r>
            <a:rPr lang="en-US" sz="3200" b="1">
              <a:solidFill>
                <a:srgbClr val="FF0000"/>
              </a:solidFill>
              <a:latin typeface="Lucida Bright" panose="02040602050505020304" pitchFamily="18" charset="0"/>
            </a:rPr>
            <a:t> 3  </a:t>
          </a:r>
        </a:p>
      </xdr:txBody>
    </xdr:sp>
    <xdr:clientData/>
  </xdr:twoCellAnchor>
  <xdr:twoCellAnchor>
    <xdr:from>
      <xdr:col>11</xdr:col>
      <xdr:colOff>165461</xdr:colOff>
      <xdr:row>1</xdr:row>
      <xdr:rowOff>97971</xdr:rowOff>
    </xdr:from>
    <xdr:to>
      <xdr:col>14</xdr:col>
      <xdr:colOff>947056</xdr:colOff>
      <xdr:row>6</xdr:row>
      <xdr:rowOff>85271</xdr:rowOff>
    </xdr:to>
    <xdr:sp macro="" textlink="">
      <xdr:nvSpPr>
        <xdr:cNvPr id="5" name="Rounded Rectangle 4">
          <a:extLst>
            <a:ext uri="{FF2B5EF4-FFF2-40B4-BE49-F238E27FC236}">
              <a16:creationId xmlns:a16="http://schemas.microsoft.com/office/drawing/2014/main" id="{C6CD164C-1882-45D1-91E3-A9700E85501E}"/>
            </a:ext>
          </a:extLst>
        </xdr:cNvPr>
        <xdr:cNvSpPr/>
      </xdr:nvSpPr>
      <xdr:spPr>
        <a:xfrm>
          <a:off x="8917575" y="283028"/>
          <a:ext cx="3590110" cy="912586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0</xdr:col>
      <xdr:colOff>448491</xdr:colOff>
      <xdr:row>38</xdr:row>
      <xdr:rowOff>27213</xdr:rowOff>
    </xdr:from>
    <xdr:to>
      <xdr:col>9</xdr:col>
      <xdr:colOff>511630</xdr:colOff>
      <xdr:row>46</xdr:row>
      <xdr:rowOff>21771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33768A7-3227-4F99-AA7E-9A37C7A3B408}"/>
            </a:ext>
          </a:extLst>
        </xdr:cNvPr>
        <xdr:cNvSpPr txBox="1"/>
      </xdr:nvSpPr>
      <xdr:spPr>
        <a:xfrm>
          <a:off x="448491" y="9857013"/>
          <a:ext cx="7401199" cy="145759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2400" baseline="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0</xdr:col>
      <xdr:colOff>293916</xdr:colOff>
      <xdr:row>10</xdr:row>
      <xdr:rowOff>58783</xdr:rowOff>
    </xdr:from>
    <xdr:to>
      <xdr:col>8</xdr:col>
      <xdr:colOff>664028</xdr:colOff>
      <xdr:row>16</xdr:row>
      <xdr:rowOff>293914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9520802D-A51E-4D14-80A9-64FD66A743CD}"/>
            </a:ext>
          </a:extLst>
        </xdr:cNvPr>
        <xdr:cNvSpPr txBox="1"/>
      </xdr:nvSpPr>
      <xdr:spPr>
        <a:xfrm>
          <a:off x="293916" y="1909354"/>
          <a:ext cx="6934198" cy="254290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>
              <a:latin typeface="Lucida Bright" panose="02040602050505020304" pitchFamily="18" charset="0"/>
            </a:rPr>
            <a:t>Calculate the highest</a:t>
          </a:r>
          <a:r>
            <a:rPr lang="en-US" sz="2400" baseline="0">
              <a:latin typeface="Lucida Bright" panose="02040602050505020304" pitchFamily="18" charset="0"/>
            </a:rPr>
            <a:t> value </a:t>
          </a:r>
          <a:r>
            <a:rPr lang="en-US" sz="2400">
              <a:latin typeface="Lucida Bright" panose="02040602050505020304" pitchFamily="18" charset="0"/>
            </a:rPr>
            <a:t>using these methodologies:</a:t>
          </a:r>
        </a:p>
        <a:p>
          <a:endParaRPr lang="en-US" sz="2400">
            <a:latin typeface="Lucida Bright" panose="02040602050505020304" pitchFamily="18" charset="0"/>
          </a:endParaRPr>
        </a:p>
        <a:p>
          <a:r>
            <a:rPr lang="en-US" sz="2400">
              <a:latin typeface="Lucida Bright" panose="02040602050505020304" pitchFamily="18" charset="0"/>
            </a:rPr>
            <a:t>a) LaPlace</a:t>
          </a:r>
        </a:p>
        <a:p>
          <a:endParaRPr lang="en-US" sz="2400">
            <a:latin typeface="Lucida Bright" panose="02040602050505020304" pitchFamily="18" charset="0"/>
          </a:endParaRPr>
        </a:p>
        <a:p>
          <a:r>
            <a:rPr lang="en-US" sz="2400">
              <a:latin typeface="Lucida Bright" panose="02040602050505020304" pitchFamily="18" charset="0"/>
            </a:rPr>
            <a:t>b) Hurwicz: </a:t>
          </a:r>
          <a:r>
            <a:rPr lang="el-GR" sz="2400">
              <a:latin typeface="Calibri" panose="020F0502020204030204" pitchFamily="34" charset="0"/>
              <a:cs typeface="Calibri" panose="020F0502020204030204" pitchFamily="34" charset="0"/>
            </a:rPr>
            <a:t>α</a:t>
          </a:r>
          <a:r>
            <a:rPr lang="en-US" sz="2400">
              <a:latin typeface="Calibri" panose="020F0502020204030204" pitchFamily="34" charset="0"/>
              <a:cs typeface="Calibri" panose="020F0502020204030204" pitchFamily="34" charset="0"/>
            </a:rPr>
            <a:t> = 0.1</a:t>
          </a:r>
          <a:endParaRPr lang="en-US" sz="240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14</xdr:col>
      <xdr:colOff>1371600</xdr:colOff>
      <xdr:row>1</xdr:row>
      <xdr:rowOff>43543</xdr:rowOff>
    </xdr:from>
    <xdr:to>
      <xdr:col>16</xdr:col>
      <xdr:colOff>97973</xdr:colOff>
      <xdr:row>6</xdr:row>
      <xdr:rowOff>30843</xdr:rowOff>
    </xdr:to>
    <xdr:sp macro="" textlink="">
      <xdr:nvSpPr>
        <xdr:cNvPr id="9" name="Rounded Rectangle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E0CB5A8-B071-443D-ABE9-3CF519533045}"/>
            </a:ext>
          </a:extLst>
        </xdr:cNvPr>
        <xdr:cNvSpPr/>
      </xdr:nvSpPr>
      <xdr:spPr>
        <a:xfrm>
          <a:off x="12932229" y="228600"/>
          <a:ext cx="2046515" cy="912586"/>
        </a:xfrm>
        <a:prstGeom prst="roundRect">
          <a:avLst/>
        </a:prstGeom>
        <a:solidFill>
          <a:srgbClr val="FFC000"/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chemeClr val="accent5">
                  <a:lumMod val="50000"/>
                </a:schemeClr>
              </a:solidFill>
              <a:latin typeface="Lucida Bright" panose="02040602050505020304" pitchFamily="18" charset="0"/>
            </a:rPr>
            <a:t>Check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414021</xdr:colOff>
      <xdr:row>1</xdr:row>
      <xdr:rowOff>37737</xdr:rowOff>
    </xdr:from>
    <xdr:to>
      <xdr:col>2</xdr:col>
      <xdr:colOff>681717</xdr:colOff>
      <xdr:row>6</xdr:row>
      <xdr:rowOff>179160</xdr:rowOff>
    </xdr:to>
    <xdr:sp macro="" textlink="">
      <xdr:nvSpPr>
        <xdr:cNvPr id="3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414021" y="222794"/>
          <a:ext cx="1530439" cy="1066709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9</xdr:col>
      <xdr:colOff>149678</xdr:colOff>
      <xdr:row>8</xdr:row>
      <xdr:rowOff>157299</xdr:rowOff>
    </xdr:from>
    <xdr:to>
      <xdr:col>9</xdr:col>
      <xdr:colOff>149678</xdr:colOff>
      <xdr:row>49</xdr:row>
      <xdr:rowOff>96337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CxnSpPr/>
      </xdr:nvCxnSpPr>
      <xdr:spPr>
        <a:xfrm flipH="1">
          <a:off x="9470571" y="1681299"/>
          <a:ext cx="0" cy="11872502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829854</xdr:colOff>
      <xdr:row>1</xdr:row>
      <xdr:rowOff>110672</xdr:rowOff>
    </xdr:from>
    <xdr:to>
      <xdr:col>11</xdr:col>
      <xdr:colOff>630283</xdr:colOff>
      <xdr:row>6</xdr:row>
      <xdr:rowOff>54429</xdr:rowOff>
    </xdr:to>
    <xdr:sp macro="" textlink="">
      <xdr:nvSpPr>
        <xdr:cNvPr id="12" name="Rounded Rectangle 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/>
      </xdr:nvSpPr>
      <xdr:spPr>
        <a:xfrm>
          <a:off x="3268254" y="295729"/>
          <a:ext cx="6114143" cy="869043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 baseline="0">
              <a:solidFill>
                <a:srgbClr val="C00000"/>
              </a:solidFill>
              <a:latin typeface="Lucida Bright" panose="02040602050505020304" pitchFamily="18" charset="0"/>
            </a:rPr>
            <a:t> Check </a:t>
          </a:r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Problem</a:t>
          </a:r>
          <a:r>
            <a:rPr lang="en-US" sz="3200" b="1">
              <a:solidFill>
                <a:srgbClr val="FF0000"/>
              </a:solidFill>
              <a:latin typeface="Lucida Bright" panose="02040602050505020304" pitchFamily="18" charset="0"/>
            </a:rPr>
            <a:t> 3  </a:t>
          </a:r>
        </a:p>
      </xdr:txBody>
    </xdr:sp>
    <xdr:clientData/>
  </xdr:twoCellAnchor>
  <xdr:twoCellAnchor>
    <xdr:from>
      <xdr:col>14</xdr:col>
      <xdr:colOff>971003</xdr:colOff>
      <xdr:row>1</xdr:row>
      <xdr:rowOff>54428</xdr:rowOff>
    </xdr:from>
    <xdr:to>
      <xdr:col>17</xdr:col>
      <xdr:colOff>163285</xdr:colOff>
      <xdr:row>6</xdr:row>
      <xdr:rowOff>41728</xdr:rowOff>
    </xdr:to>
    <xdr:sp macro="" textlink="">
      <xdr:nvSpPr>
        <xdr:cNvPr id="14" name="Rounded Rectangle 4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/>
      </xdr:nvSpPr>
      <xdr:spPr>
        <a:xfrm>
          <a:off x="12531632" y="239485"/>
          <a:ext cx="3590110" cy="912586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1</xdr:col>
      <xdr:colOff>10887</xdr:colOff>
      <xdr:row>8</xdr:row>
      <xdr:rowOff>26125</xdr:rowOff>
    </xdr:from>
    <xdr:to>
      <xdr:col>8</xdr:col>
      <xdr:colOff>533400</xdr:colOff>
      <xdr:row>12</xdr:row>
      <xdr:rowOff>32658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117DD715-B7EA-4625-A5EA-FC42F0059470}"/>
            </a:ext>
          </a:extLst>
        </xdr:cNvPr>
        <xdr:cNvSpPr txBox="1"/>
      </xdr:nvSpPr>
      <xdr:spPr>
        <a:xfrm>
          <a:off x="620487" y="1506582"/>
          <a:ext cx="6476999" cy="74676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>
              <a:latin typeface="Lucida Bright" panose="02040602050505020304" pitchFamily="18" charset="0"/>
            </a:rPr>
            <a:t>a) La Place</a:t>
          </a:r>
        </a:p>
      </xdr:txBody>
    </xdr:sp>
    <xdr:clientData/>
  </xdr:twoCellAnchor>
  <xdr:twoCellAnchor>
    <xdr:from>
      <xdr:col>0</xdr:col>
      <xdr:colOff>448491</xdr:colOff>
      <xdr:row>38</xdr:row>
      <xdr:rowOff>27213</xdr:rowOff>
    </xdr:from>
    <xdr:to>
      <xdr:col>9</xdr:col>
      <xdr:colOff>511630</xdr:colOff>
      <xdr:row>46</xdr:row>
      <xdr:rowOff>21771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40DD6609-4EE2-43DD-9290-329F4A73E0E6}"/>
            </a:ext>
          </a:extLst>
        </xdr:cNvPr>
        <xdr:cNvSpPr txBox="1"/>
      </xdr:nvSpPr>
      <xdr:spPr>
        <a:xfrm>
          <a:off x="448491" y="10161813"/>
          <a:ext cx="7401199" cy="145759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2400" baseline="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</xdr:col>
      <xdr:colOff>32658</xdr:colOff>
      <xdr:row>14</xdr:row>
      <xdr:rowOff>145868</xdr:rowOff>
    </xdr:from>
    <xdr:to>
      <xdr:col>8</xdr:col>
      <xdr:colOff>478971</xdr:colOff>
      <xdr:row>14</xdr:row>
      <xdr:rowOff>892630</xdr:rowOff>
    </xdr:to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7090AB7D-3ABC-4D15-B37B-B474C6AFBAA1}"/>
            </a:ext>
          </a:extLst>
        </xdr:cNvPr>
        <xdr:cNvSpPr txBox="1"/>
      </xdr:nvSpPr>
      <xdr:spPr>
        <a:xfrm>
          <a:off x="642258" y="2736668"/>
          <a:ext cx="6400799" cy="74676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>
              <a:latin typeface="Lucida Bright" panose="02040602050505020304" pitchFamily="18" charset="0"/>
            </a:rPr>
            <a:t>b) Hurwicz: </a:t>
          </a:r>
          <a:r>
            <a:rPr lang="el-GR" sz="2400">
              <a:latin typeface="Calibri" panose="020F0502020204030204" pitchFamily="34" charset="0"/>
              <a:cs typeface="Calibri" panose="020F0502020204030204" pitchFamily="34" charset="0"/>
            </a:rPr>
            <a:t>α</a:t>
          </a:r>
          <a:r>
            <a:rPr lang="en-US" sz="2400">
              <a:latin typeface="Calibri" panose="020F0502020204030204" pitchFamily="34" charset="0"/>
              <a:cs typeface="Calibri" panose="020F0502020204030204" pitchFamily="34" charset="0"/>
            </a:rPr>
            <a:t> = 0.1</a:t>
          </a:r>
          <a:endParaRPr lang="en-US" sz="2400">
            <a:latin typeface="Lucida Bright" panose="02040602050505020304" pitchFamily="18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99218</xdr:colOff>
      <xdr:row>0</xdr:row>
      <xdr:rowOff>91440</xdr:rowOff>
    </xdr:from>
    <xdr:to>
      <xdr:col>4</xdr:col>
      <xdr:colOff>-1</xdr:colOff>
      <xdr:row>8</xdr:row>
      <xdr:rowOff>31750</xdr:rowOff>
    </xdr:to>
    <xdr:sp macro="" textlink="">
      <xdr:nvSpPr>
        <xdr:cNvPr id="2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77ED9E-50F8-45B1-876B-606874C27343}"/>
            </a:ext>
          </a:extLst>
        </xdr:cNvPr>
        <xdr:cNvSpPr/>
      </xdr:nvSpPr>
      <xdr:spPr>
        <a:xfrm>
          <a:off x="724058" y="91440"/>
          <a:ext cx="1775301" cy="1403350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</a:rPr>
            <a:t>Back</a:t>
          </a:r>
        </a:p>
      </xdr:txBody>
    </xdr:sp>
    <xdr:clientData/>
  </xdr:twoCellAnchor>
  <xdr:twoCellAnchor>
    <xdr:from>
      <xdr:col>5</xdr:col>
      <xdr:colOff>32386</xdr:colOff>
      <xdr:row>1</xdr:row>
      <xdr:rowOff>97155</xdr:rowOff>
    </xdr:from>
    <xdr:to>
      <xdr:col>15</xdr:col>
      <xdr:colOff>272144</xdr:colOff>
      <xdr:row>7</xdr:row>
      <xdr:rowOff>17780</xdr:rowOff>
    </xdr:to>
    <xdr:sp macro="" textlink="">
      <xdr:nvSpPr>
        <xdr:cNvPr id="3" name="Rounded Rectangle 1">
          <a:extLst>
            <a:ext uri="{FF2B5EF4-FFF2-40B4-BE49-F238E27FC236}">
              <a16:creationId xmlns:a16="http://schemas.microsoft.com/office/drawing/2014/main" id="{A5C8B092-B5F0-45FD-B806-B6382C13C97C}"/>
            </a:ext>
          </a:extLst>
        </xdr:cNvPr>
        <xdr:cNvSpPr/>
      </xdr:nvSpPr>
      <xdr:spPr>
        <a:xfrm>
          <a:off x="3134815" y="282212"/>
          <a:ext cx="6531700" cy="1030968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Problem</a:t>
          </a:r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</a:t>
          </a:r>
          <a:r>
            <a:rPr lang="en-US" sz="3200" b="1">
              <a:solidFill>
                <a:srgbClr val="FF0000"/>
              </a:solidFill>
              <a:latin typeface="Lucida Bright" panose="02040602050505020304" pitchFamily="18" charset="0"/>
            </a:rPr>
            <a:t>4</a:t>
          </a:r>
          <a:r>
            <a:rPr lang="en-US" sz="3200" b="1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 </a:t>
          </a:r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</a:t>
          </a:r>
        </a:p>
      </xdr:txBody>
    </xdr:sp>
    <xdr:clientData/>
  </xdr:twoCellAnchor>
  <xdr:twoCellAnchor>
    <xdr:from>
      <xdr:col>18</xdr:col>
      <xdr:colOff>243840</xdr:colOff>
      <xdr:row>2</xdr:row>
      <xdr:rowOff>30480</xdr:rowOff>
    </xdr:from>
    <xdr:to>
      <xdr:col>20</xdr:col>
      <xdr:colOff>1110343</xdr:colOff>
      <xdr:row>7</xdr:row>
      <xdr:rowOff>28666</xdr:rowOff>
    </xdr:to>
    <xdr:sp macro="" textlink="">
      <xdr:nvSpPr>
        <xdr:cNvPr id="5" name="Rounded Rectangle 4">
          <a:extLst>
            <a:ext uri="{FF2B5EF4-FFF2-40B4-BE49-F238E27FC236}">
              <a16:creationId xmlns:a16="http://schemas.microsoft.com/office/drawing/2014/main" id="{1DE5EB03-EDB7-4B2E-B816-28032D53128D}"/>
            </a:ext>
          </a:extLst>
        </xdr:cNvPr>
        <xdr:cNvSpPr/>
      </xdr:nvSpPr>
      <xdr:spPr>
        <a:xfrm>
          <a:off x="12694920" y="396240"/>
          <a:ext cx="3624943" cy="912586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17</xdr:col>
      <xdr:colOff>0</xdr:colOff>
      <xdr:row>0</xdr:row>
      <xdr:rowOff>87085</xdr:rowOff>
    </xdr:from>
    <xdr:to>
      <xdr:col>17</xdr:col>
      <xdr:colOff>0</xdr:colOff>
      <xdr:row>65</xdr:row>
      <xdr:rowOff>91437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848F91B0-2011-431F-9923-A89068EFAE34}"/>
            </a:ext>
          </a:extLst>
        </xdr:cNvPr>
        <xdr:cNvCxnSpPr/>
      </xdr:nvCxnSpPr>
      <xdr:spPr>
        <a:xfrm flipH="1">
          <a:off x="10890068" y="87085"/>
          <a:ext cx="0" cy="15255238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21</xdr:col>
      <xdr:colOff>701040</xdr:colOff>
      <xdr:row>2</xdr:row>
      <xdr:rowOff>15240</xdr:rowOff>
    </xdr:from>
    <xdr:to>
      <xdr:col>23</xdr:col>
      <xdr:colOff>537755</xdr:colOff>
      <xdr:row>7</xdr:row>
      <xdr:rowOff>13426</xdr:rowOff>
    </xdr:to>
    <xdr:sp macro="" textlink="">
      <xdr:nvSpPr>
        <xdr:cNvPr id="7" name="Rounded Rectangle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EBBEC8A-458E-4E8B-BF3A-204105A784C3}"/>
            </a:ext>
          </a:extLst>
        </xdr:cNvPr>
        <xdr:cNvSpPr/>
      </xdr:nvSpPr>
      <xdr:spPr>
        <a:xfrm>
          <a:off x="17084040" y="381000"/>
          <a:ext cx="2046515" cy="912586"/>
        </a:xfrm>
        <a:prstGeom prst="roundRect">
          <a:avLst/>
        </a:prstGeom>
        <a:solidFill>
          <a:srgbClr val="FFC000"/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chemeClr val="accent5">
                  <a:lumMod val="50000"/>
                </a:schemeClr>
              </a:solidFill>
              <a:latin typeface="Lucida Bright" panose="02040602050505020304" pitchFamily="18" charset="0"/>
            </a:rPr>
            <a:t>Check</a:t>
          </a:r>
        </a:p>
      </xdr:txBody>
    </xdr:sp>
    <xdr:clientData/>
  </xdr:twoCellAnchor>
  <xdr:twoCellAnchor>
    <xdr:from>
      <xdr:col>1</xdr:col>
      <xdr:colOff>21772</xdr:colOff>
      <xdr:row>9</xdr:row>
      <xdr:rowOff>87086</xdr:rowOff>
    </xdr:from>
    <xdr:to>
      <xdr:col>16</xdr:col>
      <xdr:colOff>547937</xdr:colOff>
      <xdr:row>14</xdr:row>
      <xdr:rowOff>32657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5BC9FD8C-7CFF-4491-9BF5-187515281C2D}"/>
            </a:ext>
          </a:extLst>
        </xdr:cNvPr>
        <xdr:cNvSpPr txBox="1"/>
      </xdr:nvSpPr>
      <xdr:spPr>
        <a:xfrm>
          <a:off x="642258" y="1752600"/>
          <a:ext cx="9920536" cy="11647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 baseline="0">
              <a:latin typeface="Lucida Bright" panose="02040602050505020304" pitchFamily="18" charset="0"/>
            </a:rPr>
            <a:t>Use the probability estimate for the occurrence of each state of nature to find the highest Expected Value.</a:t>
          </a:r>
          <a:endParaRPr lang="en-US" sz="2400">
            <a:latin typeface="Lucida Bright" panose="020406020505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1"/>
  <sheetViews>
    <sheetView showRowColHeaders="0" tabSelected="1" zoomScale="50" zoomScaleNormal="50" workbookViewId="0">
      <selection activeCell="AE39" sqref="AE39"/>
    </sheetView>
  </sheetViews>
  <sheetFormatPr defaultColWidth="9.109375" defaultRowHeight="14.4" x14ac:dyDescent="0.3"/>
  <cols>
    <col min="1" max="16384" width="9.109375" style="4"/>
  </cols>
  <sheetData>
    <row r="1" spans="1:1" x14ac:dyDescent="0.3">
      <c r="A1" s="4" t="s">
        <v>0</v>
      </c>
    </row>
    <row r="24" spans="5:12" x14ac:dyDescent="0.3">
      <c r="E24" s="80"/>
      <c r="F24" s="80"/>
      <c r="G24" s="80"/>
      <c r="H24" s="80"/>
      <c r="I24" s="80"/>
      <c r="J24" s="80"/>
      <c r="K24" s="80"/>
      <c r="L24" s="80"/>
    </row>
    <row r="25" spans="5:12" x14ac:dyDescent="0.3">
      <c r="E25" s="80"/>
      <c r="F25" s="80"/>
      <c r="G25" s="80"/>
      <c r="H25" s="80"/>
      <c r="I25" s="80"/>
      <c r="J25" s="80"/>
      <c r="K25" s="80"/>
      <c r="L25" s="80"/>
    </row>
    <row r="26" spans="5:12" x14ac:dyDescent="0.3">
      <c r="E26" s="80"/>
      <c r="F26" s="80"/>
      <c r="G26" s="80"/>
      <c r="H26" s="80"/>
      <c r="I26" s="80"/>
      <c r="J26" s="80"/>
      <c r="K26" s="80"/>
      <c r="L26" s="80"/>
    </row>
    <row r="27" spans="5:12" x14ac:dyDescent="0.3">
      <c r="E27" s="80"/>
      <c r="F27" s="80"/>
      <c r="G27" s="80"/>
      <c r="H27" s="80"/>
      <c r="I27" s="80"/>
      <c r="J27" s="80"/>
      <c r="K27" s="80"/>
      <c r="L27" s="80"/>
    </row>
    <row r="28" spans="5:12" x14ac:dyDescent="0.3">
      <c r="E28" s="80"/>
      <c r="F28" s="80"/>
      <c r="G28" s="80"/>
      <c r="H28" s="80"/>
      <c r="I28" s="80"/>
      <c r="J28" s="80"/>
      <c r="K28" s="80"/>
      <c r="L28" s="80"/>
    </row>
    <row r="29" spans="5:12" x14ac:dyDescent="0.3">
      <c r="E29" s="80"/>
      <c r="F29" s="80"/>
      <c r="G29" s="80"/>
      <c r="H29" s="80"/>
      <c r="I29" s="80"/>
      <c r="J29" s="80"/>
      <c r="K29" s="80"/>
      <c r="L29" s="80"/>
    </row>
    <row r="30" spans="5:12" x14ac:dyDescent="0.3">
      <c r="E30" s="80"/>
      <c r="F30" s="80"/>
      <c r="G30" s="80"/>
      <c r="H30" s="80"/>
      <c r="I30" s="80"/>
      <c r="J30" s="80"/>
      <c r="K30" s="80"/>
      <c r="L30" s="80"/>
    </row>
    <row r="31" spans="5:12" x14ac:dyDescent="0.3">
      <c r="E31" s="80"/>
      <c r="F31" s="80"/>
      <c r="G31" s="80"/>
      <c r="H31" s="80"/>
      <c r="I31" s="80"/>
      <c r="J31" s="80"/>
      <c r="K31" s="80"/>
      <c r="L31" s="80"/>
    </row>
  </sheetData>
  <sheetProtection algorithmName="SHA-512" hashValue="1zoIC/wZbrDzPMg/ykE+oBkUo7Q+76UhsuaqsliRELtVcH8+M1Pb+gBA1NitAHjlphbaB+zaJwFj5k+jML6uJA==" saltValue="4WfA95u4Za6Pc0msJsao3w==" spinCount="100000" sheet="1" objects="1" scenarios="1"/>
  <mergeCells count="1">
    <mergeCell ref="E24:L31"/>
  </mergeCells>
  <pageMargins left="0.7" right="0.7" top="0.75" bottom="0.75" header="0.3" footer="0.3"/>
  <pageSetup scale="46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R14:Y59"/>
  <sheetViews>
    <sheetView zoomScale="70" zoomScaleNormal="70" workbookViewId="0"/>
  </sheetViews>
  <sheetFormatPr defaultColWidth="9.109375" defaultRowHeight="14.4" x14ac:dyDescent="0.3"/>
  <cols>
    <col min="1" max="14" width="9.109375" style="5"/>
    <col min="15" max="15" width="10.33203125" style="5" customWidth="1"/>
    <col min="16" max="17" width="9.109375" style="5"/>
    <col min="18" max="18" width="23.109375" style="5" customWidth="1"/>
    <col min="19" max="21" width="17.109375" style="5" customWidth="1"/>
    <col min="22" max="22" width="15.109375" style="5" customWidth="1"/>
    <col min="23" max="23" width="16" style="5" customWidth="1"/>
    <col min="24" max="24" width="20.5546875" style="5" customWidth="1"/>
    <col min="25" max="16384" width="9.109375" style="5"/>
  </cols>
  <sheetData>
    <row r="14" spans="18:24" ht="37.799999999999997" customHeight="1" x14ac:dyDescent="0.3">
      <c r="R14" s="30"/>
      <c r="S14" s="85" t="s">
        <v>41</v>
      </c>
      <c r="T14" s="86"/>
      <c r="U14" s="86"/>
      <c r="V14" s="86"/>
      <c r="W14" s="87"/>
    </row>
    <row r="15" spans="18:24" ht="96" x14ac:dyDescent="0.3">
      <c r="R15" s="31"/>
      <c r="S15" s="32" t="s">
        <v>61</v>
      </c>
      <c r="T15" s="32" t="s">
        <v>62</v>
      </c>
      <c r="U15" s="32" t="s">
        <v>63</v>
      </c>
      <c r="V15" s="32" t="s">
        <v>64</v>
      </c>
      <c r="W15" s="32" t="s">
        <v>95</v>
      </c>
      <c r="X15" s="32"/>
    </row>
    <row r="16" spans="18:24" ht="37.200000000000003" customHeight="1" x14ac:dyDescent="0.3">
      <c r="R16" s="31" t="s">
        <v>34</v>
      </c>
      <c r="S16" s="31">
        <v>-100</v>
      </c>
      <c r="T16" s="31">
        <v>100</v>
      </c>
      <c r="U16" s="31">
        <v>200</v>
      </c>
      <c r="V16" s="31">
        <v>300</v>
      </c>
      <c r="W16" s="31">
        <v>0</v>
      </c>
      <c r="X16" s="31">
        <f>W16*W20+V16*V20+U16*U20+T16*T20+S16*S20</f>
        <v>100</v>
      </c>
    </row>
    <row r="17" spans="18:25" ht="40.799999999999997" customHeight="1" x14ac:dyDescent="0.3">
      <c r="R17" s="47" t="s">
        <v>35</v>
      </c>
      <c r="S17" s="31">
        <v>250</v>
      </c>
      <c r="T17" s="31">
        <v>200</v>
      </c>
      <c r="U17" s="31">
        <v>150</v>
      </c>
      <c r="V17" s="31">
        <v>-100</v>
      </c>
      <c r="W17" s="31">
        <v>-150</v>
      </c>
      <c r="X17" s="47">
        <f>W17*W20+V17*V20+U17*U20+T17*T20+S17*S20</f>
        <v>130</v>
      </c>
    </row>
    <row r="18" spans="18:25" ht="52.8" customHeight="1" x14ac:dyDescent="0.3">
      <c r="R18" s="31" t="s">
        <v>36</v>
      </c>
      <c r="S18" s="31">
        <v>500</v>
      </c>
      <c r="T18" s="31">
        <v>250</v>
      </c>
      <c r="U18" s="31">
        <v>100</v>
      </c>
      <c r="V18" s="31">
        <v>-200</v>
      </c>
      <c r="W18" s="31">
        <v>-600</v>
      </c>
      <c r="X18" s="31">
        <f>W18*W20+V18*V20+U18*U20+T18*T20+S18*S20</f>
        <v>125</v>
      </c>
    </row>
    <row r="19" spans="18:25" ht="55.2" customHeight="1" x14ac:dyDescent="0.3">
      <c r="R19" s="31" t="s">
        <v>58</v>
      </c>
      <c r="S19" s="31">
        <v>60</v>
      </c>
      <c r="T19" s="31">
        <v>60</v>
      </c>
      <c r="U19" s="31">
        <v>60</v>
      </c>
      <c r="V19" s="31">
        <v>60</v>
      </c>
      <c r="W19" s="31">
        <v>60</v>
      </c>
      <c r="X19" s="31">
        <f>W19*W20+V19*V20+U19*U20+T19*T20+S19*S20</f>
        <v>60</v>
      </c>
    </row>
    <row r="20" spans="18:25" ht="48" customHeight="1" x14ac:dyDescent="0.3">
      <c r="R20" s="31" t="s">
        <v>59</v>
      </c>
      <c r="S20" s="39">
        <v>0.2</v>
      </c>
      <c r="T20" s="39">
        <v>0.3</v>
      </c>
      <c r="U20" s="39">
        <v>0.3</v>
      </c>
      <c r="V20" s="39">
        <v>0.1</v>
      </c>
      <c r="W20" s="39">
        <v>0.1</v>
      </c>
      <c r="X20" s="46">
        <f>W20+V20+U20+T20+S20</f>
        <v>1</v>
      </c>
      <c r="Y20" s="6">
        <f>SUM(S20:X20)</f>
        <v>2</v>
      </c>
    </row>
    <row r="33" spans="18:18" x14ac:dyDescent="0.3">
      <c r="R33" s="16"/>
    </row>
    <row r="57" ht="14.4" customHeight="1" x14ac:dyDescent="0.3"/>
    <row r="58" ht="14.4" customHeight="1" x14ac:dyDescent="0.3"/>
    <row r="59" ht="14.4" customHeight="1" x14ac:dyDescent="0.3"/>
  </sheetData>
  <mergeCells count="1">
    <mergeCell ref="S14:W14"/>
  </mergeCells>
  <pageMargins left="0.7" right="0.7" top="0.75" bottom="0.75" header="0.3" footer="0.3"/>
  <pageSetup scale="33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0F2E1-9934-4FAE-A82A-C36BF9B85EC8}">
  <sheetPr>
    <pageSetUpPr fitToPage="1"/>
  </sheetPr>
  <dimension ref="A21:A56"/>
  <sheetViews>
    <sheetView zoomScale="70" zoomScaleNormal="70" workbookViewId="0"/>
  </sheetViews>
  <sheetFormatPr defaultColWidth="9.109375" defaultRowHeight="14.4" x14ac:dyDescent="0.3"/>
  <cols>
    <col min="1" max="1" width="9.109375" style="8"/>
    <col min="2" max="2" width="9.33203125" style="8" customWidth="1"/>
    <col min="3" max="3" width="18.44140625" style="8" customWidth="1"/>
    <col min="4" max="4" width="18.33203125" style="8" customWidth="1"/>
    <col min="5" max="5" width="19" style="8" customWidth="1"/>
    <col min="6" max="6" width="20.6640625" style="8" customWidth="1"/>
    <col min="7" max="7" width="19.44140625" style="8" customWidth="1"/>
    <col min="8" max="8" width="20.44140625" style="8" customWidth="1"/>
    <col min="9" max="9" width="4.88671875" style="8" customWidth="1"/>
    <col min="10" max="10" width="14.6640625" style="8" customWidth="1"/>
    <col min="11" max="11" width="20.44140625" style="8" customWidth="1"/>
    <col min="12" max="12" width="24.109375" style="8" customWidth="1"/>
    <col min="13" max="13" width="16.6640625" style="8" customWidth="1"/>
    <col min="14" max="14" width="8.6640625" style="8" customWidth="1"/>
    <col min="15" max="15" width="13.109375" style="8" customWidth="1"/>
    <col min="16" max="16" width="11.88671875" style="8" customWidth="1"/>
    <col min="17" max="17" width="13.109375" style="8" customWidth="1"/>
    <col min="18" max="18" width="11.44140625" style="8" customWidth="1"/>
    <col min="19" max="19" width="10.77734375" style="8" customWidth="1"/>
    <col min="20" max="20" width="17.44140625" style="8" customWidth="1"/>
    <col min="21" max="16384" width="9.109375" style="8"/>
  </cols>
  <sheetData>
    <row r="21" ht="24" customHeight="1" x14ac:dyDescent="0.3"/>
    <row r="22" ht="30" customHeight="1" x14ac:dyDescent="0.3"/>
    <row r="23" ht="28.2" customHeight="1" x14ac:dyDescent="0.3"/>
    <row r="24" ht="27" customHeight="1" x14ac:dyDescent="0.3"/>
    <row r="25" ht="27.6" customHeight="1" x14ac:dyDescent="0.3"/>
    <row r="26" ht="33" customHeight="1" x14ac:dyDescent="0.3"/>
    <row r="27" ht="32.4" customHeight="1" x14ac:dyDescent="0.3"/>
    <row r="28" ht="27.6" customHeight="1" x14ac:dyDescent="0.3"/>
    <row r="29" ht="27" customHeight="1" x14ac:dyDescent="0.3"/>
    <row r="30" ht="34.200000000000003" customHeight="1" x14ac:dyDescent="0.3"/>
    <row r="31" ht="27.6" customHeight="1" x14ac:dyDescent="0.3"/>
    <row r="32" ht="27.6" customHeight="1" x14ac:dyDescent="0.3"/>
    <row r="33" ht="25.2" customHeight="1" x14ac:dyDescent="0.3"/>
    <row r="34" ht="30.6" customHeight="1" x14ac:dyDescent="0.3"/>
    <row r="35" ht="33" customHeight="1" x14ac:dyDescent="0.3"/>
    <row r="36" ht="28.2" customHeight="1" x14ac:dyDescent="0.3"/>
    <row r="37" ht="26.4" customHeight="1" x14ac:dyDescent="0.3"/>
    <row r="38" ht="27" customHeight="1" x14ac:dyDescent="0.3"/>
    <row r="39" ht="27" customHeight="1" x14ac:dyDescent="0.3"/>
    <row r="40" ht="25.95" customHeight="1" x14ac:dyDescent="0.3"/>
    <row r="41" ht="28.2" customHeight="1" x14ac:dyDescent="0.3"/>
    <row r="42" ht="15" customHeight="1" x14ac:dyDescent="0.3"/>
    <row r="53" ht="14.4" customHeight="1" x14ac:dyDescent="0.3"/>
    <row r="54" ht="14.4" customHeight="1" x14ac:dyDescent="0.3"/>
    <row r="55" ht="14.4" customHeight="1" x14ac:dyDescent="0.3"/>
    <row r="56" ht="14.4" customHeight="1" x14ac:dyDescent="0.3"/>
  </sheetData>
  <pageMargins left="0.7" right="0.7" top="0.75" bottom="0.75" header="0.3" footer="0.3"/>
  <pageSetup scale="54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1:A56"/>
  <sheetViews>
    <sheetView zoomScale="70" zoomScaleNormal="70" workbookViewId="0"/>
  </sheetViews>
  <sheetFormatPr defaultColWidth="9.109375" defaultRowHeight="14.4" x14ac:dyDescent="0.3"/>
  <cols>
    <col min="1" max="1" width="9.109375" style="8"/>
    <col min="2" max="2" width="9.33203125" style="8" customWidth="1"/>
    <col min="3" max="3" width="18.44140625" style="8" customWidth="1"/>
    <col min="4" max="4" width="18.33203125" style="8" customWidth="1"/>
    <col min="5" max="5" width="19" style="8" customWidth="1"/>
    <col min="6" max="6" width="20.6640625" style="8" customWidth="1"/>
    <col min="7" max="7" width="19.44140625" style="8" customWidth="1"/>
    <col min="8" max="8" width="20.44140625" style="8" customWidth="1"/>
    <col min="9" max="9" width="4.88671875" style="8" customWidth="1"/>
    <col min="10" max="10" width="14.6640625" style="8" customWidth="1"/>
    <col min="11" max="11" width="20.44140625" style="8" customWidth="1"/>
    <col min="12" max="12" width="24.109375" style="8" customWidth="1"/>
    <col min="13" max="13" width="16.6640625" style="8" customWidth="1"/>
    <col min="14" max="14" width="8.6640625" style="8" customWidth="1"/>
    <col min="15" max="15" width="13.109375" style="8" customWidth="1"/>
    <col min="16" max="16" width="11.88671875" style="8" customWidth="1"/>
    <col min="17" max="17" width="13.109375" style="8" customWidth="1"/>
    <col min="18" max="18" width="11.44140625" style="8" customWidth="1"/>
    <col min="19" max="19" width="10.77734375" style="8" customWidth="1"/>
    <col min="20" max="20" width="17.44140625" style="8" customWidth="1"/>
    <col min="21" max="16384" width="9.109375" style="8"/>
  </cols>
  <sheetData>
    <row r="21" ht="72.599999999999994" customHeight="1" x14ac:dyDescent="0.3"/>
    <row r="22" ht="30" customHeight="1" x14ac:dyDescent="0.3"/>
    <row r="23" ht="28.2" customHeight="1" x14ac:dyDescent="0.3"/>
    <row r="24" ht="27" customHeight="1" x14ac:dyDescent="0.3"/>
    <row r="25" ht="27.6" customHeight="1" x14ac:dyDescent="0.3"/>
    <row r="26" ht="33" customHeight="1" x14ac:dyDescent="0.3"/>
    <row r="27" ht="32.4" customHeight="1" x14ac:dyDescent="0.3"/>
    <row r="28" ht="27.6" customHeight="1" x14ac:dyDescent="0.3"/>
    <row r="29" ht="27" customHeight="1" x14ac:dyDescent="0.3"/>
    <row r="30" ht="34.200000000000003" customHeight="1" x14ac:dyDescent="0.3"/>
    <row r="31" ht="27.6" customHeight="1" x14ac:dyDescent="0.3"/>
    <row r="32" ht="27.6" customHeight="1" x14ac:dyDescent="0.3"/>
    <row r="33" ht="25.2" customHeight="1" x14ac:dyDescent="0.3"/>
    <row r="34" ht="30.6" customHeight="1" x14ac:dyDescent="0.3"/>
    <row r="35" ht="33" customHeight="1" x14ac:dyDescent="0.3"/>
    <row r="36" ht="28.2" customHeight="1" x14ac:dyDescent="0.3"/>
    <row r="37" ht="26.4" customHeight="1" x14ac:dyDescent="0.3"/>
    <row r="38" ht="27" customHeight="1" x14ac:dyDescent="0.3"/>
    <row r="39" ht="27" customHeight="1" x14ac:dyDescent="0.3"/>
    <row r="40" ht="25.95" customHeight="1" x14ac:dyDescent="0.3"/>
    <row r="41" ht="28.2" customHeight="1" x14ac:dyDescent="0.3"/>
    <row r="42" ht="15" customHeight="1" x14ac:dyDescent="0.3"/>
    <row r="53" ht="14.4" customHeight="1" x14ac:dyDescent="0.3"/>
    <row r="54" ht="14.4" customHeight="1" x14ac:dyDescent="0.3"/>
    <row r="55" ht="14.4" customHeight="1" x14ac:dyDescent="0.3"/>
    <row r="56" ht="14.4" customHeight="1" x14ac:dyDescent="0.3"/>
  </sheetData>
  <pageMargins left="0.7" right="0.7" top="0.75" bottom="0.75" header="0.3" footer="0.3"/>
  <pageSetup scale="54" fitToHeight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F4965-1597-4C9D-A4B4-9905F7D3B821}">
  <sheetPr>
    <pageSetUpPr fitToPage="1"/>
  </sheetPr>
  <dimension ref="B20:C34"/>
  <sheetViews>
    <sheetView zoomScale="70" zoomScaleNormal="70" workbookViewId="0"/>
  </sheetViews>
  <sheetFormatPr defaultColWidth="9.109375" defaultRowHeight="14.4" x14ac:dyDescent="0.3"/>
  <cols>
    <col min="1" max="1" width="9.109375" style="8"/>
    <col min="2" max="2" width="80.21875" style="8" customWidth="1"/>
    <col min="3" max="3" width="18" style="8" customWidth="1"/>
    <col min="4" max="4" width="10.6640625" style="8" customWidth="1"/>
    <col min="5" max="5" width="50.88671875" style="8" customWidth="1"/>
    <col min="6" max="6" width="21.88671875" style="8" customWidth="1"/>
    <col min="7" max="7" width="8.77734375" style="8" customWidth="1"/>
    <col min="8" max="8" width="5.88671875" style="8" customWidth="1"/>
    <col min="9" max="9" width="46" style="8" customWidth="1"/>
    <col min="10" max="10" width="20.44140625" style="8" customWidth="1"/>
    <col min="11" max="11" width="14.33203125" style="8" customWidth="1"/>
    <col min="12" max="12" width="15.6640625" style="8" customWidth="1"/>
    <col min="13" max="13" width="19.5546875" style="8" customWidth="1"/>
    <col min="14" max="14" width="21.33203125" style="8" customWidth="1"/>
    <col min="15" max="15" width="18.33203125" style="8" customWidth="1"/>
    <col min="16" max="16" width="20.109375" style="8" customWidth="1"/>
    <col min="17" max="17" width="11.44140625" style="8" customWidth="1"/>
    <col min="18" max="18" width="9.6640625" style="8" customWidth="1"/>
    <col min="19" max="19" width="11.6640625" style="8" customWidth="1"/>
    <col min="20" max="20" width="9.88671875" style="8" customWidth="1"/>
    <col min="21" max="21" width="10" style="8" customWidth="1"/>
    <col min="22" max="16384" width="9.109375" style="8"/>
  </cols>
  <sheetData>
    <row r="20" spans="2:3" ht="28.2" customHeight="1" x14ac:dyDescent="0.3"/>
    <row r="22" spans="2:3" ht="25.8" customHeight="1" x14ac:dyDescent="0.3">
      <c r="B22" s="79" t="s">
        <v>68</v>
      </c>
      <c r="C22" s="36"/>
    </row>
    <row r="23" spans="2:3" ht="28.2" customHeight="1" x14ac:dyDescent="0.3">
      <c r="B23" s="49" t="s">
        <v>45</v>
      </c>
      <c r="C23" s="58">
        <v>150</v>
      </c>
    </row>
    <row r="24" spans="2:3" ht="24" customHeight="1" x14ac:dyDescent="0.3">
      <c r="B24" s="49" t="s">
        <v>46</v>
      </c>
      <c r="C24" s="58">
        <v>250</v>
      </c>
    </row>
    <row r="25" spans="2:3" ht="25.8" customHeight="1" x14ac:dyDescent="0.3">
      <c r="B25" s="49" t="s">
        <v>47</v>
      </c>
      <c r="C25" s="58">
        <v>35</v>
      </c>
    </row>
    <row r="26" spans="2:3" ht="24.6" customHeight="1" x14ac:dyDescent="0.3">
      <c r="B26" s="49" t="s">
        <v>48</v>
      </c>
      <c r="C26" s="58">
        <v>50</v>
      </c>
    </row>
    <row r="27" spans="2:3" ht="27" customHeight="1" x14ac:dyDescent="0.3"/>
    <row r="28" spans="2:3" ht="24" x14ac:dyDescent="0.3">
      <c r="B28" s="79" t="s">
        <v>74</v>
      </c>
      <c r="C28" s="36"/>
    </row>
    <row r="29" spans="2:3" ht="24" x14ac:dyDescent="0.3">
      <c r="B29" s="49" t="s">
        <v>75</v>
      </c>
      <c r="C29" s="36">
        <v>0.03</v>
      </c>
    </row>
    <row r="30" spans="2:3" ht="33" customHeight="1" x14ac:dyDescent="0.3">
      <c r="B30" s="49" t="s">
        <v>76</v>
      </c>
      <c r="C30" s="36">
        <v>0.02</v>
      </c>
    </row>
    <row r="31" spans="2:3" ht="32.4" customHeight="1" x14ac:dyDescent="0.3"/>
    <row r="32" spans="2:3" ht="33" customHeight="1" x14ac:dyDescent="0.3">
      <c r="B32" s="79" t="s">
        <v>77</v>
      </c>
      <c r="C32" s="36">
        <f>0.07</f>
        <v>7.0000000000000007E-2</v>
      </c>
    </row>
    <row r="34" ht="36.6" customHeight="1" x14ac:dyDescent="0.3"/>
  </sheetData>
  <pageMargins left="0.7" right="0.7" top="0.75" bottom="0.75" header="0.3" footer="0.3"/>
  <pageSetup scale="53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20:K40"/>
  <sheetViews>
    <sheetView zoomScale="70" zoomScaleNormal="70" workbookViewId="0"/>
  </sheetViews>
  <sheetFormatPr defaultColWidth="9.109375" defaultRowHeight="14.4" x14ac:dyDescent="0.3"/>
  <cols>
    <col min="1" max="1" width="9.109375" style="8"/>
    <col min="2" max="2" width="80.21875" style="8" customWidth="1"/>
    <col min="3" max="3" width="18" style="8" customWidth="1"/>
    <col min="4" max="4" width="10.6640625" style="8" customWidth="1"/>
    <col min="5" max="5" width="50.88671875" style="8" customWidth="1"/>
    <col min="6" max="6" width="21.88671875" style="8" customWidth="1"/>
    <col min="7" max="7" width="8.77734375" style="8" customWidth="1"/>
    <col min="8" max="8" width="5.88671875" style="8" customWidth="1"/>
    <col min="9" max="9" width="48.88671875" style="8" customWidth="1"/>
    <col min="10" max="10" width="20.44140625" style="8" customWidth="1"/>
    <col min="11" max="11" width="14.33203125" style="8" customWidth="1"/>
    <col min="12" max="12" width="15.6640625" style="8" customWidth="1"/>
    <col min="13" max="13" width="19.5546875" style="8" customWidth="1"/>
    <col min="14" max="14" width="21.33203125" style="8" customWidth="1"/>
    <col min="15" max="15" width="18.33203125" style="8" customWidth="1"/>
    <col min="16" max="16" width="20.109375" style="8" customWidth="1"/>
    <col min="17" max="17" width="11.44140625" style="8" customWidth="1"/>
    <col min="18" max="18" width="9.6640625" style="8" customWidth="1"/>
    <col min="19" max="19" width="11.6640625" style="8" customWidth="1"/>
    <col min="20" max="20" width="9.88671875" style="8" customWidth="1"/>
    <col min="21" max="21" width="10" style="8" customWidth="1"/>
    <col min="22" max="16384" width="9.109375" style="8"/>
  </cols>
  <sheetData>
    <row r="20" spans="2:11" ht="32.4" customHeight="1" x14ac:dyDescent="0.3"/>
    <row r="21" spans="2:11" ht="26.4" customHeight="1" x14ac:dyDescent="0.3"/>
    <row r="22" spans="2:11" ht="28.2" customHeight="1" x14ac:dyDescent="0.3">
      <c r="E22" s="91" t="s">
        <v>78</v>
      </c>
      <c r="F22" s="92"/>
      <c r="G22" s="93"/>
      <c r="I22" s="91" t="s">
        <v>79</v>
      </c>
      <c r="J22" s="92"/>
      <c r="K22" s="93"/>
    </row>
    <row r="24" spans="2:11" ht="25.8" customHeight="1" x14ac:dyDescent="0.45">
      <c r="B24" s="79" t="s">
        <v>68</v>
      </c>
      <c r="C24" s="36"/>
      <c r="E24" s="50" t="s">
        <v>67</v>
      </c>
      <c r="F24" s="51"/>
      <c r="G24" s="51"/>
      <c r="I24" s="50" t="s">
        <v>67</v>
      </c>
      <c r="J24" s="51"/>
      <c r="K24" s="51"/>
    </row>
    <row r="25" spans="2:11" ht="28.2" customHeight="1" x14ac:dyDescent="0.4">
      <c r="B25" s="49" t="s">
        <v>45</v>
      </c>
      <c r="C25" s="58">
        <v>150</v>
      </c>
      <c r="E25" s="51"/>
      <c r="F25" s="51"/>
      <c r="G25" s="51"/>
      <c r="I25" s="51"/>
      <c r="J25" s="51"/>
      <c r="K25" s="51"/>
    </row>
    <row r="26" spans="2:11" ht="24" customHeight="1" x14ac:dyDescent="0.4">
      <c r="B26" s="49" t="s">
        <v>46</v>
      </c>
      <c r="C26" s="58">
        <v>250</v>
      </c>
      <c r="E26" s="52" t="s">
        <v>68</v>
      </c>
      <c r="F26" s="53">
        <f>C29</f>
        <v>485</v>
      </c>
      <c r="G26" s="51"/>
      <c r="I26" s="52" t="s">
        <v>68</v>
      </c>
      <c r="J26" s="76">
        <f>F26</f>
        <v>485</v>
      </c>
      <c r="K26" s="51"/>
    </row>
    <row r="27" spans="2:11" ht="25.8" customHeight="1" x14ac:dyDescent="0.4">
      <c r="B27" s="49" t="s">
        <v>47</v>
      </c>
      <c r="C27" s="58">
        <v>35</v>
      </c>
      <c r="E27" s="64"/>
      <c r="F27" s="66"/>
      <c r="G27" s="51"/>
      <c r="I27" s="64"/>
      <c r="J27" s="68"/>
      <c r="K27" s="51"/>
    </row>
    <row r="28" spans="2:11" ht="24.6" customHeight="1" x14ac:dyDescent="0.4">
      <c r="B28" s="49" t="s">
        <v>48</v>
      </c>
      <c r="C28" s="58">
        <v>50</v>
      </c>
      <c r="E28" s="52" t="s">
        <v>44</v>
      </c>
      <c r="F28" s="61">
        <f>C35</f>
        <v>0.05</v>
      </c>
      <c r="G28" s="51"/>
      <c r="I28" s="52" t="s">
        <v>44</v>
      </c>
      <c r="J28" s="63">
        <f>F28</f>
        <v>0.05</v>
      </c>
      <c r="K28" s="51"/>
    </row>
    <row r="29" spans="2:11" ht="28.8" customHeight="1" x14ac:dyDescent="0.45">
      <c r="C29" s="70">
        <f>C25+C26+C27+C28</f>
        <v>485</v>
      </c>
      <c r="E29" s="64"/>
      <c r="F29" s="67"/>
      <c r="G29" s="51"/>
      <c r="I29" s="64"/>
      <c r="J29" s="68"/>
      <c r="K29" s="51"/>
    </row>
    <row r="30" spans="2:11" ht="28.8" customHeight="1" x14ac:dyDescent="0.4">
      <c r="E30" s="52" t="s">
        <v>89</v>
      </c>
      <c r="F30" s="61">
        <f>C38</f>
        <v>7.0000000000000007E-2</v>
      </c>
      <c r="G30" s="51"/>
      <c r="I30" s="52" t="s">
        <v>89</v>
      </c>
      <c r="J30" s="63">
        <f>F30</f>
        <v>7.0000000000000007E-2</v>
      </c>
      <c r="K30" s="51"/>
    </row>
    <row r="31" spans="2:11" ht="27" customHeight="1" x14ac:dyDescent="0.4">
      <c r="E31" s="51"/>
      <c r="F31" s="54"/>
      <c r="G31" s="51"/>
      <c r="I31" s="51"/>
      <c r="J31" s="54"/>
      <c r="K31" s="51"/>
    </row>
    <row r="32" spans="2:11" ht="27.6" x14ac:dyDescent="0.45">
      <c r="B32" s="79" t="s">
        <v>74</v>
      </c>
      <c r="C32" s="36"/>
      <c r="E32" s="90" t="s">
        <v>69</v>
      </c>
      <c r="F32" s="90"/>
      <c r="G32" s="51"/>
      <c r="I32" s="90" t="s">
        <v>69</v>
      </c>
      <c r="J32" s="90"/>
      <c r="K32" s="51"/>
    </row>
    <row r="33" spans="2:11" ht="27" x14ac:dyDescent="0.4">
      <c r="B33" s="49" t="s">
        <v>75</v>
      </c>
      <c r="C33" s="36">
        <v>0.03</v>
      </c>
      <c r="E33" s="51"/>
      <c r="F33" s="54"/>
      <c r="G33" s="51"/>
      <c r="I33" s="51"/>
      <c r="J33" s="54"/>
      <c r="K33" s="51"/>
    </row>
    <row r="34" spans="2:11" ht="33" customHeight="1" x14ac:dyDescent="0.4">
      <c r="B34" s="49" t="s">
        <v>76</v>
      </c>
      <c r="C34" s="36">
        <v>0.02</v>
      </c>
      <c r="E34" s="62" t="s">
        <v>70</v>
      </c>
      <c r="F34" s="69">
        <v>24250</v>
      </c>
      <c r="G34" s="51"/>
      <c r="I34" s="62" t="s">
        <v>70</v>
      </c>
      <c r="J34" s="69">
        <v>891500.00000000012</v>
      </c>
      <c r="K34" s="51"/>
    </row>
    <row r="35" spans="2:11" ht="29.4" x14ac:dyDescent="0.45">
      <c r="B35" s="59"/>
      <c r="C35" s="71">
        <f>C33+C34</f>
        <v>0.05</v>
      </c>
      <c r="E35" s="64"/>
      <c r="F35" s="65"/>
      <c r="G35" s="51"/>
      <c r="I35" s="64"/>
      <c r="J35" s="65"/>
      <c r="K35" s="51"/>
    </row>
    <row r="36" spans="2:11" ht="32.4" customHeight="1" x14ac:dyDescent="0.4">
      <c r="E36" s="52" t="s">
        <v>71</v>
      </c>
      <c r="F36" s="55">
        <f>F26+(F28*F34)</f>
        <v>1697.5</v>
      </c>
      <c r="G36" s="51"/>
      <c r="I36" s="52" t="s">
        <v>72</v>
      </c>
      <c r="J36" s="55">
        <f>J30*J34</f>
        <v>62405.000000000015</v>
      </c>
      <c r="K36" s="51"/>
    </row>
    <row r="37" spans="2:11" ht="32.4" customHeight="1" x14ac:dyDescent="0.4">
      <c r="E37" s="64"/>
      <c r="F37" s="65"/>
      <c r="G37" s="51"/>
      <c r="I37" s="51"/>
      <c r="J37" s="51"/>
      <c r="K37" s="51"/>
    </row>
    <row r="38" spans="2:11" ht="33" customHeight="1" x14ac:dyDescent="0.4">
      <c r="B38" s="79" t="s">
        <v>77</v>
      </c>
      <c r="C38" s="60">
        <f>0.07</f>
        <v>7.0000000000000007E-2</v>
      </c>
      <c r="E38" s="52" t="s">
        <v>72</v>
      </c>
      <c r="F38" s="55">
        <f>F30*F34</f>
        <v>1697.5000000000002</v>
      </c>
      <c r="G38" s="51"/>
      <c r="I38" s="52" t="s">
        <v>71</v>
      </c>
      <c r="J38" s="55">
        <f>J26+(J28*J34)</f>
        <v>45060.000000000007</v>
      </c>
      <c r="K38" s="51"/>
    </row>
    <row r="39" spans="2:11" ht="27" x14ac:dyDescent="0.4">
      <c r="E39" s="64"/>
      <c r="F39" s="65"/>
      <c r="G39" s="51"/>
      <c r="I39" s="64"/>
      <c r="J39" s="65"/>
      <c r="K39" s="51"/>
    </row>
    <row r="40" spans="2:11" ht="36.6" customHeight="1" x14ac:dyDescent="0.4">
      <c r="E40" s="52" t="s">
        <v>73</v>
      </c>
      <c r="F40" s="55">
        <f>F38-F36</f>
        <v>0</v>
      </c>
      <c r="G40" s="51"/>
      <c r="I40" s="52" t="s">
        <v>73</v>
      </c>
      <c r="J40" s="55">
        <f>J36-J38</f>
        <v>17345.000000000007</v>
      </c>
      <c r="K40" s="51"/>
    </row>
  </sheetData>
  <mergeCells count="4">
    <mergeCell ref="I32:J32"/>
    <mergeCell ref="E22:G22"/>
    <mergeCell ref="I22:K22"/>
    <mergeCell ref="E32:F32"/>
  </mergeCells>
  <pageMargins left="0.7" right="0.7" top="0.75" bottom="0.75" header="0.3" footer="0.3"/>
  <pageSetup scale="53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7273B-CDB0-4071-B8FA-1853E5ECF93E}">
  <sheetPr>
    <pageSetUpPr fitToPage="1"/>
  </sheetPr>
  <dimension ref="B10:M73"/>
  <sheetViews>
    <sheetView zoomScale="80" zoomScaleNormal="80" workbookViewId="0"/>
  </sheetViews>
  <sheetFormatPr defaultColWidth="9.109375" defaultRowHeight="14.4" x14ac:dyDescent="0.3"/>
  <cols>
    <col min="1" max="1" width="9.109375" style="8"/>
    <col min="2" max="2" width="9.33203125" style="8" customWidth="1"/>
    <col min="3" max="3" width="18.44140625" style="8" customWidth="1"/>
    <col min="4" max="4" width="13.5546875" style="8" customWidth="1"/>
    <col min="5" max="5" width="15.33203125" style="8" customWidth="1"/>
    <col min="6" max="6" width="15.109375" style="8" customWidth="1"/>
    <col min="7" max="7" width="14.6640625" style="8" customWidth="1"/>
    <col min="8" max="8" width="26" style="8" customWidth="1"/>
    <col min="9" max="9" width="25.109375" style="8" customWidth="1"/>
    <col min="10" max="10" width="25.5546875" style="8" customWidth="1"/>
    <col min="11" max="11" width="15.6640625" style="8" customWidth="1"/>
    <col min="12" max="13" width="16.6640625" style="8" customWidth="1"/>
    <col min="14" max="14" width="15.5546875" style="8" customWidth="1"/>
    <col min="15" max="15" width="16.88671875" style="8" customWidth="1"/>
    <col min="16" max="16" width="8.109375" style="8" customWidth="1"/>
    <col min="17" max="17" width="17" style="8" customWidth="1"/>
    <col min="18" max="18" width="6.33203125" style="8" customWidth="1"/>
    <col min="19" max="19" width="17.33203125" style="8" customWidth="1"/>
    <col min="20" max="20" width="6.33203125" style="8" customWidth="1"/>
    <col min="21" max="21" width="14.6640625" style="8" customWidth="1"/>
    <col min="22" max="22" width="9.109375" style="8"/>
    <col min="23" max="23" width="17.44140625" style="8" customWidth="1"/>
    <col min="24" max="16384" width="9.109375" style="8"/>
  </cols>
  <sheetData>
    <row r="10" ht="14.4" customHeight="1" x14ac:dyDescent="0.3"/>
    <row r="11" ht="14.4" customHeight="1" x14ac:dyDescent="0.3"/>
    <row r="12" ht="14.4" customHeight="1" x14ac:dyDescent="0.3"/>
    <row r="16" ht="14.4" customHeight="1" x14ac:dyDescent="0.3"/>
    <row r="17" ht="14.4" customHeight="1" x14ac:dyDescent="0.3"/>
    <row r="18" ht="14.4" customHeight="1" x14ac:dyDescent="0.3"/>
    <row r="21" ht="14.4" customHeight="1" x14ac:dyDescent="0.3"/>
    <row r="22" ht="14.4" customHeight="1" x14ac:dyDescent="0.3"/>
    <row r="23" ht="2.25" customHeight="1" x14ac:dyDescent="0.3"/>
    <row r="24" ht="42" customHeight="1" x14ac:dyDescent="0.3"/>
    <row r="25" ht="47.4" customHeight="1" x14ac:dyDescent="0.3"/>
    <row r="26" ht="33.6" customHeight="1" x14ac:dyDescent="0.3"/>
    <row r="27" ht="39" customHeight="1" x14ac:dyDescent="0.3"/>
    <row r="28" ht="29.4" customHeight="1" x14ac:dyDescent="0.3"/>
    <row r="29" ht="27" customHeight="1" x14ac:dyDescent="0.3"/>
    <row r="30" ht="32.4" customHeight="1" x14ac:dyDescent="0.3"/>
    <row r="31" ht="34.200000000000003" customHeight="1" x14ac:dyDescent="0.3"/>
    <row r="32" ht="16.95" customHeight="1" x14ac:dyDescent="0.3"/>
    <row r="33" spans="3:9" ht="19.95" customHeight="1" x14ac:dyDescent="0.3"/>
    <row r="34" spans="3:9" ht="18.600000000000001" customHeight="1" x14ac:dyDescent="0.3"/>
    <row r="35" spans="3:9" ht="18" customHeight="1" x14ac:dyDescent="0.3"/>
    <row r="36" spans="3:9" ht="18" customHeight="1" x14ac:dyDescent="0.3"/>
    <row r="37" spans="3:9" ht="15.6" customHeight="1" x14ac:dyDescent="0.3">
      <c r="F37" s="19"/>
      <c r="G37" s="19"/>
      <c r="H37" s="19"/>
      <c r="I37" s="19"/>
    </row>
    <row r="38" spans="3:9" ht="15.6" customHeight="1" x14ac:dyDescent="0.3">
      <c r="E38" s="19"/>
      <c r="F38" s="19"/>
      <c r="G38" s="19"/>
      <c r="H38" s="19"/>
      <c r="I38" s="19"/>
    </row>
    <row r="39" spans="3:9" x14ac:dyDescent="0.3">
      <c r="E39" s="19"/>
      <c r="F39" s="19"/>
      <c r="G39" s="19"/>
      <c r="H39" s="19"/>
      <c r="I39" s="19"/>
    </row>
    <row r="40" spans="3:9" ht="51.6" customHeight="1" x14ac:dyDescent="0.3">
      <c r="E40" s="19"/>
      <c r="F40" s="19"/>
      <c r="G40" s="19"/>
      <c r="H40" s="19"/>
      <c r="I40" s="19"/>
    </row>
    <row r="41" spans="3:9" ht="24" customHeight="1" x14ac:dyDescent="0.3">
      <c r="E41" s="19"/>
      <c r="F41" s="19"/>
      <c r="G41" s="19"/>
      <c r="H41" s="19"/>
      <c r="I41" s="19"/>
    </row>
    <row r="42" spans="3:9" ht="24.6" customHeight="1" x14ac:dyDescent="0.3">
      <c r="E42" s="19"/>
      <c r="F42" s="19"/>
      <c r="G42" s="19"/>
      <c r="H42" s="19"/>
      <c r="I42" s="19"/>
    </row>
    <row r="43" spans="3:9" ht="22.2" customHeight="1" x14ac:dyDescent="0.3">
      <c r="E43" s="19"/>
      <c r="F43" s="19"/>
      <c r="G43" s="19"/>
      <c r="H43" s="19"/>
      <c r="I43" s="19"/>
    </row>
    <row r="44" spans="3:9" ht="21.6" customHeight="1" x14ac:dyDescent="0.3">
      <c r="E44" s="19"/>
      <c r="F44" s="19"/>
      <c r="G44" s="19"/>
      <c r="H44" s="19"/>
      <c r="I44" s="19"/>
    </row>
    <row r="45" spans="3:9" ht="27.6" customHeight="1" x14ac:dyDescent="0.3">
      <c r="E45" s="19"/>
      <c r="F45" s="19"/>
      <c r="G45" s="19"/>
      <c r="H45" s="19"/>
      <c r="I45" s="19"/>
    </row>
    <row r="46" spans="3:9" x14ac:dyDescent="0.3">
      <c r="C46" s="19"/>
      <c r="D46" s="19"/>
      <c r="E46" s="19"/>
      <c r="F46" s="19"/>
      <c r="G46" s="19"/>
      <c r="H46" s="19"/>
      <c r="I46" s="19"/>
    </row>
    <row r="47" spans="3:9" x14ac:dyDescent="0.3">
      <c r="C47" s="19"/>
      <c r="D47" s="19"/>
      <c r="E47" s="19"/>
      <c r="F47" s="19"/>
      <c r="G47" s="19"/>
      <c r="H47" s="19"/>
      <c r="I47" s="19"/>
    </row>
    <row r="48" spans="3:9" x14ac:dyDescent="0.3">
      <c r="C48" s="19"/>
      <c r="D48" s="19"/>
      <c r="E48" s="19"/>
      <c r="F48" s="19"/>
      <c r="G48" s="19"/>
      <c r="H48" s="19"/>
      <c r="I48" s="19"/>
    </row>
    <row r="49" spans="2:13" ht="15" customHeight="1" x14ac:dyDescent="0.3">
      <c r="C49" s="19"/>
      <c r="D49" s="19"/>
      <c r="E49" s="19"/>
      <c r="F49" s="19"/>
      <c r="G49" s="19"/>
      <c r="H49" s="19"/>
      <c r="I49" s="19"/>
      <c r="J49" s="19"/>
      <c r="M49" s="11"/>
    </row>
    <row r="50" spans="2:13" ht="14.4" customHeight="1" x14ac:dyDescent="0.3">
      <c r="B50" s="20"/>
      <c r="C50" s="19"/>
      <c r="D50" s="19"/>
      <c r="E50" s="19"/>
      <c r="F50" s="19"/>
      <c r="G50" s="19"/>
      <c r="H50" s="19"/>
      <c r="I50" s="19"/>
      <c r="J50" s="19"/>
      <c r="K50" s="19"/>
      <c r="M50" s="11"/>
    </row>
    <row r="51" spans="2:13" ht="14.4" customHeight="1" x14ac:dyDescent="0.3">
      <c r="B51" s="20"/>
      <c r="C51" s="19"/>
      <c r="D51" s="19"/>
      <c r="E51" s="19"/>
      <c r="F51" s="19"/>
      <c r="G51" s="19"/>
      <c r="H51" s="19"/>
      <c r="I51" s="19"/>
      <c r="J51" s="19"/>
      <c r="K51" s="19"/>
      <c r="M51" s="11"/>
    </row>
    <row r="52" spans="2:13" x14ac:dyDescent="0.3">
      <c r="C52" s="19"/>
      <c r="D52" s="19"/>
      <c r="E52" s="19"/>
      <c r="F52" s="19"/>
      <c r="G52" s="19"/>
      <c r="H52" s="19"/>
      <c r="I52" s="19"/>
      <c r="J52" s="19"/>
      <c r="K52" s="19"/>
      <c r="M52" s="11"/>
    </row>
    <row r="53" spans="2:13" x14ac:dyDescent="0.3">
      <c r="C53" s="19"/>
      <c r="D53" s="19"/>
      <c r="E53" s="19"/>
      <c r="F53" s="19"/>
      <c r="G53" s="19"/>
      <c r="H53" s="19"/>
      <c r="I53" s="19"/>
      <c r="J53" s="19"/>
      <c r="K53" s="19"/>
      <c r="M53" s="11"/>
    </row>
    <row r="54" spans="2:13" x14ac:dyDescent="0.3">
      <c r="C54" s="19"/>
      <c r="D54" s="19"/>
      <c r="E54" s="19"/>
      <c r="F54" s="19"/>
      <c r="G54" s="19"/>
      <c r="H54" s="19"/>
      <c r="I54" s="19"/>
      <c r="J54" s="19"/>
      <c r="K54" s="19"/>
    </row>
    <row r="55" spans="2:13" x14ac:dyDescent="0.3">
      <c r="C55" s="19"/>
      <c r="D55" s="19"/>
      <c r="E55" s="19"/>
      <c r="F55" s="19"/>
      <c r="G55" s="19"/>
      <c r="H55" s="19"/>
      <c r="I55" s="19"/>
      <c r="J55" s="19"/>
      <c r="K55" s="19"/>
    </row>
    <row r="56" spans="2:13" x14ac:dyDescent="0.3">
      <c r="C56" s="19"/>
      <c r="D56" s="19"/>
      <c r="E56" s="19"/>
      <c r="F56" s="19"/>
      <c r="G56" s="19"/>
      <c r="H56" s="19"/>
      <c r="I56" s="19"/>
      <c r="J56" s="19"/>
      <c r="K56" s="19"/>
    </row>
    <row r="57" spans="2:13" x14ac:dyDescent="0.3">
      <c r="C57" s="19"/>
      <c r="D57" s="19"/>
      <c r="E57" s="19"/>
      <c r="F57" s="19"/>
      <c r="G57" s="19"/>
      <c r="H57" s="19"/>
      <c r="I57" s="19"/>
      <c r="J57" s="19"/>
      <c r="K57" s="19"/>
    </row>
    <row r="58" spans="2:13" x14ac:dyDescent="0.3">
      <c r="C58" s="19"/>
      <c r="D58" s="19"/>
      <c r="E58" s="19"/>
      <c r="F58" s="19"/>
      <c r="G58" s="19"/>
      <c r="H58" s="19"/>
      <c r="I58" s="19"/>
      <c r="J58" s="19"/>
      <c r="K58" s="19"/>
    </row>
    <row r="59" spans="2:13" x14ac:dyDescent="0.3">
      <c r="C59" s="19"/>
      <c r="D59" s="19"/>
      <c r="E59" s="19"/>
      <c r="F59" s="19"/>
      <c r="G59" s="19"/>
      <c r="H59" s="19"/>
      <c r="I59" s="19"/>
      <c r="J59" s="19"/>
      <c r="K59" s="19"/>
    </row>
    <row r="60" spans="2:13" x14ac:dyDescent="0.3">
      <c r="C60" s="19"/>
      <c r="D60" s="19"/>
      <c r="E60" s="19"/>
      <c r="F60" s="19"/>
      <c r="G60" s="19"/>
      <c r="H60" s="19"/>
      <c r="I60" s="19"/>
      <c r="J60" s="19"/>
      <c r="K60" s="19"/>
    </row>
    <row r="61" spans="2:13" x14ac:dyDescent="0.3">
      <c r="C61" s="19"/>
      <c r="D61" s="19"/>
      <c r="E61" s="19"/>
      <c r="F61" s="19"/>
      <c r="G61" s="19"/>
      <c r="H61" s="19"/>
      <c r="I61" s="19"/>
      <c r="J61" s="19"/>
      <c r="K61" s="19"/>
    </row>
    <row r="62" spans="2:13" x14ac:dyDescent="0.3">
      <c r="C62" s="19"/>
      <c r="D62" s="19"/>
      <c r="E62" s="19"/>
      <c r="F62" s="19"/>
      <c r="G62" s="19"/>
      <c r="H62" s="19"/>
      <c r="I62" s="19"/>
      <c r="J62" s="19"/>
      <c r="K62" s="19"/>
    </row>
    <row r="63" spans="2:13" x14ac:dyDescent="0.3">
      <c r="C63" s="19"/>
      <c r="D63" s="19"/>
      <c r="E63" s="19"/>
      <c r="F63" s="19"/>
      <c r="G63" s="19"/>
      <c r="H63" s="19"/>
      <c r="I63" s="19"/>
      <c r="J63" s="19"/>
      <c r="K63" s="19"/>
    </row>
    <row r="64" spans="2:13" x14ac:dyDescent="0.3">
      <c r="C64" s="19"/>
      <c r="D64" s="19"/>
      <c r="E64" s="19"/>
      <c r="F64" s="19"/>
      <c r="G64" s="19"/>
      <c r="H64" s="19"/>
      <c r="I64" s="19"/>
      <c r="J64" s="19"/>
      <c r="K64" s="19"/>
    </row>
    <row r="65" spans="3:11" x14ac:dyDescent="0.3">
      <c r="C65" s="19"/>
      <c r="D65" s="19"/>
      <c r="E65" s="19"/>
      <c r="F65" s="19"/>
      <c r="G65" s="19"/>
      <c r="H65" s="19"/>
      <c r="I65" s="19"/>
      <c r="J65" s="19"/>
      <c r="K65" s="19"/>
    </row>
    <row r="66" spans="3:11" x14ac:dyDescent="0.3">
      <c r="C66" s="19"/>
      <c r="D66" s="19"/>
      <c r="E66" s="19"/>
      <c r="F66" s="19"/>
      <c r="G66" s="19"/>
      <c r="H66" s="19"/>
      <c r="I66" s="19"/>
      <c r="J66" s="19"/>
      <c r="K66" s="19"/>
    </row>
    <row r="67" spans="3:11" x14ac:dyDescent="0.3">
      <c r="C67" s="19"/>
      <c r="D67" s="19"/>
      <c r="E67" s="19"/>
      <c r="F67" s="19"/>
      <c r="G67" s="19"/>
      <c r="H67" s="19"/>
      <c r="I67" s="19"/>
      <c r="J67" s="19"/>
      <c r="K67" s="19"/>
    </row>
    <row r="68" spans="3:11" ht="15" customHeight="1" x14ac:dyDescent="0.3">
      <c r="C68" s="19"/>
      <c r="D68" s="19"/>
      <c r="E68" s="19"/>
      <c r="F68" s="19"/>
      <c r="G68" s="19"/>
      <c r="H68" s="19"/>
      <c r="I68" s="19"/>
      <c r="J68" s="19"/>
      <c r="K68" s="19"/>
    </row>
    <row r="69" spans="3:11" ht="15" customHeight="1" x14ac:dyDescent="0.3">
      <c r="C69" s="19"/>
      <c r="D69" s="19"/>
      <c r="E69" s="19"/>
      <c r="F69" s="19"/>
      <c r="G69" s="19"/>
      <c r="H69" s="19"/>
      <c r="I69" s="19"/>
      <c r="J69" s="19"/>
      <c r="K69" s="19"/>
    </row>
    <row r="70" spans="3:11" x14ac:dyDescent="0.3">
      <c r="C70" s="19"/>
      <c r="D70" s="19"/>
      <c r="E70" s="19"/>
      <c r="F70" s="19"/>
      <c r="G70" s="19"/>
      <c r="H70" s="19"/>
      <c r="I70" s="19"/>
      <c r="J70" s="19"/>
      <c r="K70" s="19"/>
    </row>
    <row r="71" spans="3:11" x14ac:dyDescent="0.3">
      <c r="C71" s="19"/>
      <c r="D71" s="19"/>
      <c r="E71" s="19"/>
      <c r="F71" s="19"/>
      <c r="G71" s="19"/>
      <c r="H71" s="19"/>
      <c r="I71" s="19"/>
      <c r="J71" s="19"/>
      <c r="K71" s="19"/>
    </row>
    <row r="72" spans="3:11" x14ac:dyDescent="0.3">
      <c r="C72" s="19"/>
      <c r="D72" s="19"/>
      <c r="E72" s="19"/>
      <c r="F72" s="19"/>
      <c r="G72" s="19"/>
      <c r="H72" s="19"/>
      <c r="I72" s="19"/>
      <c r="J72" s="19"/>
      <c r="K72" s="19"/>
    </row>
    <row r="73" spans="3:11" x14ac:dyDescent="0.3">
      <c r="C73" s="19"/>
      <c r="D73" s="19"/>
      <c r="E73" s="19"/>
      <c r="F73" s="19"/>
      <c r="G73" s="19"/>
      <c r="H73" s="19"/>
      <c r="I73" s="19"/>
      <c r="J73" s="19"/>
      <c r="K73" s="19"/>
    </row>
  </sheetData>
  <pageMargins left="0.7" right="0.7" top="0.75" bottom="0.75" header="0.3" footer="0.3"/>
  <pageSetup scale="38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B10:Q73"/>
  <sheetViews>
    <sheetView zoomScale="70" zoomScaleNormal="70" workbookViewId="0"/>
  </sheetViews>
  <sheetFormatPr defaultColWidth="9.109375" defaultRowHeight="14.4" x14ac:dyDescent="0.3"/>
  <cols>
    <col min="1" max="1" width="9.109375" style="8"/>
    <col min="2" max="2" width="9.33203125" style="8" customWidth="1"/>
    <col min="3" max="3" width="18.44140625" style="8" customWidth="1"/>
    <col min="4" max="4" width="13.5546875" style="8" customWidth="1"/>
    <col min="5" max="5" width="15.33203125" style="8" customWidth="1"/>
    <col min="6" max="6" width="15.109375" style="8" customWidth="1"/>
    <col min="7" max="7" width="14.6640625" style="8" customWidth="1"/>
    <col min="8" max="8" width="26" style="8" customWidth="1"/>
    <col min="9" max="9" width="25.109375" style="8" customWidth="1"/>
    <col min="10" max="10" width="25.5546875" style="8" customWidth="1"/>
    <col min="11" max="11" width="15.6640625" style="8" customWidth="1"/>
    <col min="12" max="13" width="16.6640625" style="8" customWidth="1"/>
    <col min="14" max="14" width="15.5546875" style="8" customWidth="1"/>
    <col min="15" max="15" width="16.88671875" style="8" customWidth="1"/>
    <col min="16" max="16" width="8.109375" style="8" customWidth="1"/>
    <col min="17" max="17" width="17" style="8" customWidth="1"/>
    <col min="18" max="18" width="6.33203125" style="8" customWidth="1"/>
    <col min="19" max="19" width="17.33203125" style="8" customWidth="1"/>
    <col min="20" max="20" width="6.33203125" style="8" customWidth="1"/>
    <col min="21" max="21" width="14.6640625" style="8" customWidth="1"/>
    <col min="22" max="22" width="9.109375" style="8"/>
    <col min="23" max="23" width="17.44140625" style="8" customWidth="1"/>
    <col min="24" max="16384" width="9.109375" style="8"/>
  </cols>
  <sheetData>
    <row r="10" spans="17:17" x14ac:dyDescent="0.3">
      <c r="Q10" s="94">
        <f>(800+21500-20000)/20000</f>
        <v>0.115</v>
      </c>
    </row>
    <row r="11" spans="17:17" x14ac:dyDescent="0.3">
      <c r="Q11" s="94"/>
    </row>
    <row r="12" spans="17:17" x14ac:dyDescent="0.3">
      <c r="Q12" s="94"/>
    </row>
    <row r="16" spans="17:17" x14ac:dyDescent="0.3">
      <c r="Q16" s="94">
        <f>(1700+11800-12000)/12000</f>
        <v>0.125</v>
      </c>
    </row>
    <row r="17" spans="17:17" x14ac:dyDescent="0.3">
      <c r="Q17" s="94"/>
    </row>
    <row r="18" spans="17:17" x14ac:dyDescent="0.3">
      <c r="Q18" s="94"/>
    </row>
    <row r="21" spans="17:17" ht="14.4" customHeight="1" x14ac:dyDescent="0.3"/>
    <row r="22" spans="17:17" ht="14.4" customHeight="1" x14ac:dyDescent="0.3"/>
    <row r="23" spans="17:17" ht="2.25" customHeight="1" x14ac:dyDescent="0.3"/>
    <row r="24" spans="17:17" ht="42" customHeight="1" x14ac:dyDescent="0.3"/>
    <row r="25" spans="17:17" ht="47.4" customHeight="1" x14ac:dyDescent="0.3"/>
    <row r="26" spans="17:17" ht="33.6" customHeight="1" x14ac:dyDescent="0.3"/>
    <row r="27" spans="17:17" ht="39" customHeight="1" x14ac:dyDescent="0.3"/>
    <row r="28" spans="17:17" ht="29.4" customHeight="1" x14ac:dyDescent="0.3"/>
    <row r="29" spans="17:17" ht="27" customHeight="1" x14ac:dyDescent="0.3"/>
    <row r="30" spans="17:17" ht="32.4" customHeight="1" x14ac:dyDescent="0.3"/>
    <row r="31" spans="17:17" ht="34.200000000000003" customHeight="1" x14ac:dyDescent="0.3"/>
    <row r="32" spans="17:17" ht="16.95" customHeight="1" x14ac:dyDescent="0.3"/>
    <row r="33" spans="3:9" ht="19.95" customHeight="1" x14ac:dyDescent="0.3"/>
    <row r="34" spans="3:9" ht="18.600000000000001" customHeight="1" x14ac:dyDescent="0.3"/>
    <row r="35" spans="3:9" ht="18" customHeight="1" x14ac:dyDescent="0.3"/>
    <row r="36" spans="3:9" ht="18" customHeight="1" x14ac:dyDescent="0.3"/>
    <row r="37" spans="3:9" ht="15.6" customHeight="1" x14ac:dyDescent="0.3">
      <c r="F37" s="19"/>
      <c r="G37" s="19"/>
      <c r="H37" s="19"/>
      <c r="I37" s="19"/>
    </row>
    <row r="38" spans="3:9" ht="15.6" customHeight="1" x14ac:dyDescent="0.3">
      <c r="E38" s="19"/>
      <c r="F38" s="19"/>
      <c r="G38" s="19"/>
      <c r="H38" s="19"/>
      <c r="I38" s="19"/>
    </row>
    <row r="39" spans="3:9" x14ac:dyDescent="0.3">
      <c r="E39" s="19"/>
      <c r="F39" s="19"/>
      <c r="G39" s="19"/>
      <c r="H39" s="19"/>
      <c r="I39" s="19"/>
    </row>
    <row r="40" spans="3:9" ht="51.6" customHeight="1" x14ac:dyDescent="0.3">
      <c r="E40" s="19"/>
      <c r="F40" s="19"/>
      <c r="G40" s="19"/>
      <c r="H40" s="19"/>
      <c r="I40" s="19"/>
    </row>
    <row r="41" spans="3:9" ht="24" customHeight="1" x14ac:dyDescent="0.3">
      <c r="E41" s="19"/>
      <c r="F41" s="19"/>
      <c r="G41" s="19"/>
      <c r="H41" s="19"/>
      <c r="I41" s="19"/>
    </row>
    <row r="42" spans="3:9" ht="24.6" customHeight="1" x14ac:dyDescent="0.3">
      <c r="E42" s="19"/>
      <c r="F42" s="19"/>
      <c r="G42" s="19"/>
      <c r="H42" s="19"/>
      <c r="I42" s="19"/>
    </row>
    <row r="43" spans="3:9" ht="22.2" customHeight="1" x14ac:dyDescent="0.3">
      <c r="E43" s="19"/>
      <c r="F43" s="19"/>
      <c r="G43" s="19"/>
      <c r="H43" s="19"/>
      <c r="I43" s="19"/>
    </row>
    <row r="44" spans="3:9" ht="21.6" customHeight="1" x14ac:dyDescent="0.3">
      <c r="E44" s="19"/>
      <c r="F44" s="19"/>
      <c r="G44" s="19"/>
      <c r="H44" s="19"/>
      <c r="I44" s="19"/>
    </row>
    <row r="45" spans="3:9" ht="27.6" customHeight="1" x14ac:dyDescent="0.3">
      <c r="E45" s="19"/>
      <c r="F45" s="19"/>
      <c r="G45" s="19"/>
      <c r="H45" s="19"/>
      <c r="I45" s="19"/>
    </row>
    <row r="46" spans="3:9" x14ac:dyDescent="0.3">
      <c r="C46" s="19"/>
      <c r="D46" s="19"/>
      <c r="E46" s="19"/>
      <c r="F46" s="19"/>
      <c r="G46" s="19"/>
      <c r="H46" s="19"/>
      <c r="I46" s="19"/>
    </row>
    <row r="47" spans="3:9" x14ac:dyDescent="0.3">
      <c r="C47" s="19"/>
      <c r="D47" s="19"/>
      <c r="E47" s="19"/>
      <c r="F47" s="19"/>
      <c r="G47" s="19"/>
      <c r="H47" s="19"/>
      <c r="I47" s="19"/>
    </row>
    <row r="48" spans="3:9" x14ac:dyDescent="0.3">
      <c r="C48" s="19"/>
      <c r="D48" s="19"/>
      <c r="E48" s="19"/>
      <c r="F48" s="19"/>
      <c r="G48" s="19"/>
      <c r="H48" s="19"/>
      <c r="I48" s="19"/>
    </row>
    <row r="49" spans="2:13" ht="15" customHeight="1" x14ac:dyDescent="0.3">
      <c r="C49" s="19"/>
      <c r="D49" s="19"/>
      <c r="E49" s="19"/>
      <c r="F49" s="19"/>
      <c r="G49" s="19"/>
      <c r="H49" s="19"/>
      <c r="I49" s="19"/>
      <c r="J49" s="19"/>
      <c r="M49" s="11"/>
    </row>
    <row r="50" spans="2:13" ht="14.4" customHeight="1" x14ac:dyDescent="0.3">
      <c r="B50" s="20"/>
      <c r="C50" s="19"/>
      <c r="D50" s="19"/>
      <c r="E50" s="19"/>
      <c r="F50" s="19"/>
      <c r="G50" s="19"/>
      <c r="H50" s="19"/>
      <c r="I50" s="19"/>
      <c r="J50" s="19"/>
      <c r="K50" s="19"/>
      <c r="M50" s="11"/>
    </row>
    <row r="51" spans="2:13" ht="14.4" customHeight="1" x14ac:dyDescent="0.3">
      <c r="B51" s="20"/>
      <c r="C51" s="19"/>
      <c r="D51" s="19"/>
      <c r="E51" s="19"/>
      <c r="F51" s="19"/>
      <c r="G51" s="19"/>
      <c r="H51" s="19"/>
      <c r="I51" s="19"/>
      <c r="J51" s="19"/>
      <c r="K51" s="19"/>
      <c r="M51" s="11"/>
    </row>
    <row r="52" spans="2:13" x14ac:dyDescent="0.3">
      <c r="C52" s="19"/>
      <c r="D52" s="19"/>
      <c r="E52" s="19"/>
      <c r="F52" s="19"/>
      <c r="G52" s="19"/>
      <c r="H52" s="19"/>
      <c r="I52" s="19"/>
      <c r="J52" s="19"/>
      <c r="K52" s="19"/>
      <c r="M52" s="11"/>
    </row>
    <row r="53" spans="2:13" x14ac:dyDescent="0.3">
      <c r="C53" s="19"/>
      <c r="D53" s="19"/>
      <c r="E53" s="19"/>
      <c r="F53" s="19"/>
      <c r="G53" s="19"/>
      <c r="H53" s="19"/>
      <c r="I53" s="19"/>
      <c r="J53" s="19"/>
      <c r="K53" s="19"/>
      <c r="M53" s="11"/>
    </row>
    <row r="54" spans="2:13" x14ac:dyDescent="0.3">
      <c r="C54" s="19"/>
      <c r="D54" s="19"/>
      <c r="E54" s="19"/>
      <c r="F54" s="19"/>
      <c r="G54" s="19"/>
      <c r="H54" s="19"/>
      <c r="I54" s="19"/>
      <c r="J54" s="19"/>
      <c r="K54" s="19"/>
    </row>
    <row r="55" spans="2:13" x14ac:dyDescent="0.3">
      <c r="C55" s="19"/>
      <c r="D55" s="19"/>
      <c r="E55" s="19"/>
      <c r="F55" s="19"/>
      <c r="G55" s="19"/>
      <c r="H55" s="19"/>
      <c r="I55" s="19"/>
      <c r="J55" s="19"/>
      <c r="K55" s="19"/>
    </row>
    <row r="56" spans="2:13" x14ac:dyDescent="0.3">
      <c r="C56" s="19"/>
      <c r="D56" s="19"/>
      <c r="E56" s="19"/>
      <c r="F56" s="19"/>
      <c r="G56" s="19"/>
      <c r="H56" s="19"/>
      <c r="I56" s="19"/>
      <c r="J56" s="19"/>
      <c r="K56" s="19"/>
    </row>
    <row r="57" spans="2:13" x14ac:dyDescent="0.3">
      <c r="C57" s="19"/>
      <c r="D57" s="19"/>
      <c r="E57" s="19"/>
      <c r="F57" s="19"/>
      <c r="G57" s="19"/>
      <c r="H57" s="19"/>
      <c r="I57" s="19"/>
      <c r="J57" s="19"/>
      <c r="K57" s="19"/>
    </row>
    <row r="58" spans="2:13" x14ac:dyDescent="0.3">
      <c r="C58" s="19"/>
      <c r="D58" s="19"/>
      <c r="E58" s="19"/>
      <c r="F58" s="19"/>
      <c r="G58" s="19"/>
      <c r="H58" s="19"/>
      <c r="I58" s="19"/>
      <c r="J58" s="19"/>
      <c r="K58" s="19"/>
    </row>
    <row r="59" spans="2:13" x14ac:dyDescent="0.3">
      <c r="C59" s="19"/>
      <c r="D59" s="19"/>
      <c r="E59" s="19"/>
      <c r="F59" s="19"/>
      <c r="G59" s="19"/>
      <c r="H59" s="19"/>
      <c r="I59" s="19"/>
      <c r="J59" s="19"/>
      <c r="K59" s="19"/>
    </row>
    <row r="60" spans="2:13" x14ac:dyDescent="0.3">
      <c r="C60" s="19"/>
      <c r="D60" s="19"/>
      <c r="E60" s="19"/>
      <c r="F60" s="19"/>
      <c r="G60" s="19"/>
      <c r="H60" s="19"/>
      <c r="I60" s="19"/>
      <c r="J60" s="19"/>
      <c r="K60" s="19"/>
    </row>
    <row r="61" spans="2:13" x14ac:dyDescent="0.3">
      <c r="C61" s="19"/>
      <c r="D61" s="19"/>
      <c r="E61" s="19"/>
      <c r="F61" s="19"/>
      <c r="G61" s="19"/>
      <c r="H61" s="19"/>
      <c r="I61" s="19"/>
      <c r="J61" s="19"/>
      <c r="K61" s="19"/>
    </row>
    <row r="62" spans="2:13" x14ac:dyDescent="0.3">
      <c r="C62" s="19"/>
      <c r="D62" s="19"/>
      <c r="E62" s="19"/>
      <c r="F62" s="19"/>
      <c r="G62" s="19"/>
      <c r="H62" s="19"/>
      <c r="I62" s="19"/>
      <c r="J62" s="19"/>
      <c r="K62" s="19"/>
    </row>
    <row r="63" spans="2:13" x14ac:dyDescent="0.3">
      <c r="C63" s="19"/>
      <c r="D63" s="19"/>
      <c r="E63" s="19"/>
      <c r="F63" s="19"/>
      <c r="G63" s="19"/>
      <c r="H63" s="19"/>
      <c r="I63" s="19"/>
      <c r="J63" s="19"/>
      <c r="K63" s="19"/>
    </row>
    <row r="64" spans="2:13" x14ac:dyDescent="0.3">
      <c r="C64" s="19"/>
      <c r="D64" s="19"/>
      <c r="E64" s="19"/>
      <c r="F64" s="19"/>
      <c r="G64" s="19"/>
      <c r="H64" s="19"/>
      <c r="I64" s="19"/>
      <c r="J64" s="19"/>
      <c r="K64" s="19"/>
    </row>
    <row r="65" spans="3:11" x14ac:dyDescent="0.3">
      <c r="C65" s="19"/>
      <c r="D65" s="19"/>
      <c r="E65" s="19"/>
      <c r="F65" s="19"/>
      <c r="G65" s="19"/>
      <c r="H65" s="19"/>
      <c r="I65" s="19"/>
      <c r="J65" s="19"/>
      <c r="K65" s="19"/>
    </row>
    <row r="66" spans="3:11" x14ac:dyDescent="0.3">
      <c r="C66" s="19"/>
      <c r="D66" s="19"/>
      <c r="E66" s="19"/>
      <c r="F66" s="19"/>
      <c r="G66" s="19"/>
      <c r="H66" s="19"/>
      <c r="I66" s="19"/>
      <c r="J66" s="19"/>
      <c r="K66" s="19"/>
    </row>
    <row r="67" spans="3:11" x14ac:dyDescent="0.3">
      <c r="C67" s="19"/>
      <c r="D67" s="19"/>
      <c r="E67" s="19"/>
      <c r="F67" s="19"/>
      <c r="G67" s="19"/>
      <c r="H67" s="19"/>
      <c r="I67" s="19"/>
      <c r="J67" s="19"/>
      <c r="K67" s="19"/>
    </row>
    <row r="68" spans="3:11" ht="15" customHeight="1" x14ac:dyDescent="0.3">
      <c r="C68" s="19"/>
      <c r="D68" s="19"/>
      <c r="E68" s="19"/>
      <c r="F68" s="19"/>
      <c r="G68" s="19"/>
      <c r="H68" s="19"/>
      <c r="I68" s="19"/>
      <c r="J68" s="19"/>
      <c r="K68" s="19"/>
    </row>
    <row r="69" spans="3:11" ht="15" customHeight="1" x14ac:dyDescent="0.3">
      <c r="C69" s="19"/>
      <c r="D69" s="19"/>
      <c r="E69" s="19"/>
      <c r="F69" s="19"/>
      <c r="G69" s="19"/>
      <c r="H69" s="19"/>
      <c r="I69" s="19"/>
      <c r="J69" s="19"/>
      <c r="K69" s="19"/>
    </row>
    <row r="70" spans="3:11" x14ac:dyDescent="0.3">
      <c r="C70" s="19"/>
      <c r="D70" s="19"/>
      <c r="E70" s="19"/>
      <c r="F70" s="19"/>
      <c r="G70" s="19"/>
      <c r="H70" s="19"/>
      <c r="I70" s="19"/>
      <c r="J70" s="19"/>
      <c r="K70" s="19"/>
    </row>
    <row r="71" spans="3:11" x14ac:dyDescent="0.3">
      <c r="C71" s="19"/>
      <c r="D71" s="19"/>
      <c r="E71" s="19"/>
      <c r="F71" s="19"/>
      <c r="G71" s="19"/>
      <c r="H71" s="19"/>
      <c r="I71" s="19"/>
      <c r="J71" s="19"/>
      <c r="K71" s="19"/>
    </row>
    <row r="72" spans="3:11" x14ac:dyDescent="0.3">
      <c r="C72" s="19"/>
      <c r="D72" s="19"/>
      <c r="E72" s="19"/>
      <c r="F72" s="19"/>
      <c r="G72" s="19"/>
      <c r="H72" s="19"/>
      <c r="I72" s="19"/>
      <c r="J72" s="19"/>
      <c r="K72" s="19"/>
    </row>
    <row r="73" spans="3:11" x14ac:dyDescent="0.3">
      <c r="C73" s="19"/>
      <c r="D73" s="19"/>
      <c r="E73" s="19"/>
      <c r="F73" s="19"/>
      <c r="G73" s="19"/>
      <c r="H73" s="19"/>
      <c r="I73" s="19"/>
      <c r="J73" s="19"/>
      <c r="K73" s="19"/>
    </row>
  </sheetData>
  <mergeCells count="2">
    <mergeCell ref="Q10:Q12"/>
    <mergeCell ref="Q16:Q18"/>
  </mergeCells>
  <pageMargins left="0.7" right="0.7" top="0.75" bottom="0.75" header="0.3" footer="0.3"/>
  <pageSetup scale="38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45F4A-75B8-4EF6-88B6-AB43BD93B3BB}">
  <sheetPr>
    <pageSetUpPr fitToPage="1"/>
  </sheetPr>
  <dimension ref="B14:O58"/>
  <sheetViews>
    <sheetView zoomScale="70" zoomScaleNormal="70" workbookViewId="0"/>
  </sheetViews>
  <sheetFormatPr defaultColWidth="9.109375" defaultRowHeight="14.4" x14ac:dyDescent="0.3"/>
  <cols>
    <col min="1" max="1" width="9.109375" style="8"/>
    <col min="2" max="2" width="25.21875" style="8" customWidth="1"/>
    <col min="3" max="3" width="21" style="8" customWidth="1"/>
    <col min="4" max="4" width="21.21875" style="8" customWidth="1"/>
    <col min="5" max="5" width="15" style="8" customWidth="1"/>
    <col min="6" max="6" width="15.33203125" style="8" customWidth="1"/>
    <col min="7" max="7" width="17" style="8" customWidth="1"/>
    <col min="8" max="8" width="20.5546875" style="8" customWidth="1"/>
    <col min="9" max="9" width="13.6640625" style="8" customWidth="1"/>
    <col min="10" max="10" width="16.6640625" style="8" customWidth="1"/>
    <col min="11" max="11" width="23" style="8" customWidth="1"/>
    <col min="12" max="12" width="20.44140625" style="8" customWidth="1"/>
    <col min="13" max="13" width="50.6640625" style="8" customWidth="1"/>
    <col min="14" max="14" width="9.33203125" style="8" customWidth="1"/>
    <col min="15" max="15" width="9" style="8" customWidth="1"/>
    <col min="16" max="16" width="11.44140625" style="8" customWidth="1"/>
    <col min="17" max="17" width="12.88671875" style="8" customWidth="1"/>
    <col min="18" max="19" width="10.33203125" style="8" customWidth="1"/>
    <col min="20" max="21" width="9.33203125" style="8" customWidth="1"/>
    <col min="22" max="16384" width="9.109375" style="8"/>
  </cols>
  <sheetData>
    <row r="14" spans="11:12" ht="46.8" customHeight="1" x14ac:dyDescent="0.3">
      <c r="K14" s="21" t="s">
        <v>65</v>
      </c>
      <c r="L14" s="12" t="s">
        <v>66</v>
      </c>
    </row>
    <row r="15" spans="11:12" ht="26.4" customHeight="1" x14ac:dyDescent="0.3">
      <c r="K15" s="12">
        <v>-600</v>
      </c>
      <c r="L15" s="25">
        <v>0</v>
      </c>
    </row>
    <row r="16" spans="11:12" ht="27" customHeight="1" x14ac:dyDescent="0.3">
      <c r="K16" s="12">
        <v>-200</v>
      </c>
      <c r="L16" s="25">
        <v>0.25</v>
      </c>
    </row>
    <row r="17" spans="2:15" ht="28.2" customHeight="1" x14ac:dyDescent="0.3">
      <c r="K17" s="12">
        <v>-150</v>
      </c>
      <c r="L17" s="25">
        <v>0.3</v>
      </c>
    </row>
    <row r="18" spans="2:15" ht="25.8" customHeight="1" x14ac:dyDescent="0.3">
      <c r="K18" s="12">
        <v>-100</v>
      </c>
      <c r="L18" s="25">
        <v>0.36</v>
      </c>
    </row>
    <row r="19" spans="2:15" ht="26.4" customHeight="1" x14ac:dyDescent="0.3">
      <c r="K19" s="12">
        <v>0</v>
      </c>
      <c r="L19" s="25">
        <v>0.5</v>
      </c>
    </row>
    <row r="20" spans="2:15" ht="27.6" customHeight="1" x14ac:dyDescent="0.3">
      <c r="K20" s="12">
        <v>60</v>
      </c>
      <c r="L20" s="25">
        <v>0.6</v>
      </c>
    </row>
    <row r="21" spans="2:15" ht="27.6" customHeight="1" x14ac:dyDescent="0.3">
      <c r="K21" s="12">
        <v>100</v>
      </c>
      <c r="L21" s="25">
        <v>0.65</v>
      </c>
    </row>
    <row r="22" spans="2:15" ht="27" customHeight="1" x14ac:dyDescent="0.3">
      <c r="K22" s="12">
        <v>150</v>
      </c>
      <c r="L22" s="25">
        <v>0.7</v>
      </c>
    </row>
    <row r="23" spans="2:15" ht="28.8" customHeight="1" x14ac:dyDescent="0.3">
      <c r="K23" s="12">
        <v>200</v>
      </c>
      <c r="L23" s="25">
        <v>0.75</v>
      </c>
    </row>
    <row r="24" spans="2:15" ht="28.8" customHeight="1" x14ac:dyDescent="0.3">
      <c r="K24" s="12">
        <v>250</v>
      </c>
      <c r="L24" s="25">
        <v>0.85</v>
      </c>
    </row>
    <row r="25" spans="2:15" ht="26.4" customHeight="1" x14ac:dyDescent="0.3">
      <c r="K25" s="12">
        <v>300</v>
      </c>
      <c r="L25" s="25">
        <v>0.9</v>
      </c>
    </row>
    <row r="26" spans="2:15" ht="30.6" customHeight="1" x14ac:dyDescent="0.3">
      <c r="K26" s="12">
        <v>500</v>
      </c>
      <c r="L26" s="25">
        <v>1</v>
      </c>
    </row>
    <row r="27" spans="2:15" ht="38.4" customHeight="1" x14ac:dyDescent="0.3">
      <c r="B27" s="30"/>
      <c r="C27" s="85" t="s">
        <v>90</v>
      </c>
      <c r="D27" s="86"/>
      <c r="E27" s="86"/>
      <c r="F27" s="86"/>
      <c r="G27" s="87"/>
    </row>
    <row r="28" spans="2:15" ht="128.4" customHeight="1" x14ac:dyDescent="0.3">
      <c r="B28" s="32" t="s">
        <v>93</v>
      </c>
      <c r="C28" s="32" t="s">
        <v>82</v>
      </c>
      <c r="D28" s="32" t="s">
        <v>81</v>
      </c>
      <c r="E28" s="32" t="s">
        <v>83</v>
      </c>
      <c r="F28" s="32" t="s">
        <v>84</v>
      </c>
      <c r="G28" s="32" t="s">
        <v>91</v>
      </c>
      <c r="N28" s="95" t="s">
        <v>33</v>
      </c>
      <c r="O28" s="95"/>
    </row>
    <row r="29" spans="2:15" ht="34.950000000000003" customHeight="1" x14ac:dyDescent="0.3">
      <c r="B29" s="31" t="s">
        <v>34</v>
      </c>
      <c r="C29" s="31">
        <v>-100</v>
      </c>
      <c r="D29" s="31">
        <v>100</v>
      </c>
      <c r="E29" s="31">
        <v>200</v>
      </c>
      <c r="F29" s="31">
        <v>300</v>
      </c>
      <c r="G29" s="31">
        <v>0</v>
      </c>
    </row>
    <row r="30" spans="2:15" ht="30" customHeight="1" x14ac:dyDescent="0.3">
      <c r="B30" s="73" t="s">
        <v>35</v>
      </c>
      <c r="C30" s="31">
        <v>250</v>
      </c>
      <c r="D30" s="31">
        <v>200</v>
      </c>
      <c r="E30" s="31">
        <v>150</v>
      </c>
      <c r="F30" s="31">
        <v>-100</v>
      </c>
      <c r="G30" s="31">
        <v>-150</v>
      </c>
    </row>
    <row r="31" spans="2:15" ht="33" customHeight="1" x14ac:dyDescent="0.3">
      <c r="B31" s="31" t="s">
        <v>36</v>
      </c>
      <c r="C31" s="31">
        <v>500</v>
      </c>
      <c r="D31" s="31">
        <v>250</v>
      </c>
      <c r="E31" s="31">
        <v>100</v>
      </c>
      <c r="F31" s="31">
        <v>-200</v>
      </c>
      <c r="G31" s="31">
        <v>-600</v>
      </c>
    </row>
    <row r="32" spans="2:15" ht="34.200000000000003" customHeight="1" x14ac:dyDescent="0.3">
      <c r="B32" s="31" t="s">
        <v>58</v>
      </c>
      <c r="C32" s="31">
        <v>60</v>
      </c>
      <c r="D32" s="31">
        <v>60</v>
      </c>
      <c r="E32" s="31">
        <v>60</v>
      </c>
      <c r="F32" s="31">
        <v>60</v>
      </c>
      <c r="G32" s="31">
        <v>60</v>
      </c>
    </row>
    <row r="33" spans="2:11" ht="34.950000000000003" customHeight="1" x14ac:dyDescent="0.3">
      <c r="B33" s="31" t="s">
        <v>59</v>
      </c>
      <c r="C33" s="39">
        <v>0.2</v>
      </c>
      <c r="D33" s="39">
        <v>0.3</v>
      </c>
      <c r="E33" s="39">
        <v>0.3</v>
      </c>
      <c r="F33" s="39">
        <v>0.1</v>
      </c>
      <c r="G33" s="39">
        <v>0.1</v>
      </c>
    </row>
    <row r="34" spans="2:11" ht="35.4" customHeight="1" x14ac:dyDescent="0.3"/>
    <row r="35" spans="2:11" ht="34.200000000000003" customHeight="1" x14ac:dyDescent="0.3"/>
    <row r="36" spans="2:11" ht="134.4" customHeight="1" x14ac:dyDescent="0.3"/>
    <row r="37" spans="2:11" ht="37.200000000000003" customHeight="1" x14ac:dyDescent="0.3"/>
    <row r="38" spans="2:11" ht="21.6" customHeight="1" x14ac:dyDescent="0.3"/>
    <row r="40" spans="2:11" ht="22.95" customHeight="1" x14ac:dyDescent="0.3"/>
    <row r="41" spans="2:11" ht="28.8" customHeight="1" x14ac:dyDescent="0.3"/>
    <row r="42" spans="2:11" ht="18.600000000000001" customHeight="1" x14ac:dyDescent="0.3"/>
    <row r="43" spans="2:11" ht="19.2" customHeight="1" x14ac:dyDescent="0.3"/>
    <row r="44" spans="2:11" ht="16.95" customHeight="1" x14ac:dyDescent="0.3">
      <c r="K44" s="10"/>
    </row>
    <row r="45" spans="2:11" ht="15" customHeight="1" x14ac:dyDescent="0.3">
      <c r="K45" s="11"/>
    </row>
    <row r="46" spans="2:11" x14ac:dyDescent="0.3">
      <c r="K46" s="11"/>
    </row>
    <row r="47" spans="2:11" x14ac:dyDescent="0.3">
      <c r="K47" s="11"/>
    </row>
    <row r="48" spans="2:11" x14ac:dyDescent="0.3">
      <c r="K48" s="11"/>
    </row>
    <row r="49" spans="11:11" x14ac:dyDescent="0.3">
      <c r="K49" s="11"/>
    </row>
    <row r="50" spans="11:11" x14ac:dyDescent="0.3">
      <c r="K50" s="11"/>
    </row>
    <row r="51" spans="11:11" x14ac:dyDescent="0.3">
      <c r="K51" s="11"/>
    </row>
    <row r="56" spans="11:11" ht="14.4" customHeight="1" x14ac:dyDescent="0.3"/>
    <row r="57" spans="11:11" ht="14.4" customHeight="1" x14ac:dyDescent="0.3"/>
    <row r="58" spans="11:11" ht="14.4" customHeight="1" x14ac:dyDescent="0.3"/>
  </sheetData>
  <mergeCells count="2">
    <mergeCell ref="C27:G27"/>
    <mergeCell ref="N28:O28"/>
  </mergeCells>
  <pageMargins left="0.7" right="0.7" top="0.75" bottom="0.75" header="0.3" footer="0.3"/>
  <pageSetup scale="46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B10:Q54"/>
  <sheetViews>
    <sheetView zoomScale="70" zoomScaleNormal="70" workbookViewId="0"/>
  </sheetViews>
  <sheetFormatPr defaultColWidth="9.109375" defaultRowHeight="14.4" x14ac:dyDescent="0.3"/>
  <cols>
    <col min="1" max="1" width="9.109375" style="8"/>
    <col min="2" max="2" width="22.21875" style="8" customWidth="1"/>
    <col min="3" max="3" width="21" style="8" customWidth="1"/>
    <col min="4" max="4" width="21.21875" style="8" customWidth="1"/>
    <col min="5" max="5" width="19.77734375" style="8" customWidth="1"/>
    <col min="6" max="6" width="20.6640625" style="8" customWidth="1"/>
    <col min="7" max="7" width="18.77734375" style="8" customWidth="1"/>
    <col min="8" max="8" width="20.5546875" style="8" customWidth="1"/>
    <col min="9" max="9" width="13.6640625" style="8" customWidth="1"/>
    <col min="10" max="10" width="14.6640625" style="8" customWidth="1"/>
    <col min="11" max="11" width="15.6640625" style="8" customWidth="1"/>
    <col min="12" max="12" width="16.6640625" style="8" customWidth="1"/>
    <col min="13" max="13" width="23" style="8" customWidth="1"/>
    <col min="14" max="14" width="20.44140625" style="8" customWidth="1"/>
    <col min="15" max="15" width="50.6640625" style="8" customWidth="1"/>
    <col min="16" max="16" width="9.33203125" style="8" customWidth="1"/>
    <col min="17" max="17" width="9" style="8" customWidth="1"/>
    <col min="18" max="18" width="11.44140625" style="8" customWidth="1"/>
    <col min="19" max="19" width="12.88671875" style="8" customWidth="1"/>
    <col min="20" max="21" width="10.33203125" style="8" customWidth="1"/>
    <col min="22" max="23" width="9.33203125" style="8" customWidth="1"/>
    <col min="24" max="16384" width="9.109375" style="8"/>
  </cols>
  <sheetData>
    <row r="10" spans="3:14" x14ac:dyDescent="0.3">
      <c r="C10" s="8">
        <v>1</v>
      </c>
    </row>
    <row r="14" spans="3:14" ht="46.8" customHeight="1" x14ac:dyDescent="0.3">
      <c r="M14" s="21" t="s">
        <v>65</v>
      </c>
      <c r="N14" s="12" t="s">
        <v>66</v>
      </c>
    </row>
    <row r="15" spans="3:14" ht="26.4" customHeight="1" x14ac:dyDescent="0.3">
      <c r="M15" s="12">
        <v>-600</v>
      </c>
      <c r="N15" s="25">
        <v>0</v>
      </c>
    </row>
    <row r="16" spans="3:14" ht="27" customHeight="1" x14ac:dyDescent="0.3">
      <c r="M16" s="12">
        <v>-200</v>
      </c>
      <c r="N16" s="25">
        <v>0.25</v>
      </c>
    </row>
    <row r="17" spans="2:17" ht="28.2" customHeight="1" x14ac:dyDescent="0.3">
      <c r="M17" s="12">
        <v>-150</v>
      </c>
      <c r="N17" s="25">
        <v>0.3</v>
      </c>
    </row>
    <row r="18" spans="2:17" ht="25.8" customHeight="1" x14ac:dyDescent="0.3">
      <c r="M18" s="12">
        <v>-100</v>
      </c>
      <c r="N18" s="25">
        <v>0.36</v>
      </c>
    </row>
    <row r="19" spans="2:17" ht="26.4" customHeight="1" x14ac:dyDescent="0.3">
      <c r="M19" s="12">
        <v>0</v>
      </c>
      <c r="N19" s="25">
        <v>0.5</v>
      </c>
    </row>
    <row r="20" spans="2:17" ht="27.6" customHeight="1" x14ac:dyDescent="0.3">
      <c r="M20" s="12">
        <v>60</v>
      </c>
      <c r="N20" s="25">
        <v>0.6</v>
      </c>
    </row>
    <row r="21" spans="2:17" ht="27.6" customHeight="1" x14ac:dyDescent="0.3">
      <c r="M21" s="12">
        <v>100</v>
      </c>
      <c r="N21" s="25">
        <v>0.65</v>
      </c>
    </row>
    <row r="22" spans="2:17" ht="27" customHeight="1" x14ac:dyDescent="0.3">
      <c r="B22" s="30"/>
      <c r="C22" s="85" t="s">
        <v>90</v>
      </c>
      <c r="D22" s="86"/>
      <c r="E22" s="86"/>
      <c r="F22" s="86"/>
      <c r="G22" s="87"/>
      <c r="M22" s="12">
        <v>150</v>
      </c>
      <c r="N22" s="25">
        <v>0.7</v>
      </c>
    </row>
    <row r="23" spans="2:17" ht="114.6" customHeight="1" x14ac:dyDescent="0.3">
      <c r="B23" s="32" t="s">
        <v>93</v>
      </c>
      <c r="C23" s="32" t="s">
        <v>82</v>
      </c>
      <c r="D23" s="32" t="s">
        <v>81</v>
      </c>
      <c r="E23" s="32" t="s">
        <v>83</v>
      </c>
      <c r="F23" s="32" t="s">
        <v>84</v>
      </c>
      <c r="G23" s="32" t="s">
        <v>91</v>
      </c>
      <c r="M23" s="12">
        <v>200</v>
      </c>
      <c r="N23" s="25">
        <v>0.75</v>
      </c>
    </row>
    <row r="24" spans="2:17" ht="28.8" customHeight="1" x14ac:dyDescent="0.3">
      <c r="B24" s="31" t="s">
        <v>34</v>
      </c>
      <c r="C24" s="31">
        <v>-100</v>
      </c>
      <c r="D24" s="31">
        <v>100</v>
      </c>
      <c r="E24" s="31">
        <v>200</v>
      </c>
      <c r="F24" s="31">
        <v>300</v>
      </c>
      <c r="G24" s="31">
        <v>0</v>
      </c>
      <c r="M24" s="12">
        <v>250</v>
      </c>
      <c r="N24" s="25">
        <v>0.85</v>
      </c>
    </row>
    <row r="25" spans="2:17" ht="26.4" customHeight="1" x14ac:dyDescent="0.3">
      <c r="B25" s="73" t="s">
        <v>35</v>
      </c>
      <c r="C25" s="31">
        <v>250</v>
      </c>
      <c r="D25" s="31">
        <v>200</v>
      </c>
      <c r="E25" s="31">
        <v>150</v>
      </c>
      <c r="F25" s="31">
        <v>-100</v>
      </c>
      <c r="G25" s="31">
        <v>-150</v>
      </c>
      <c r="M25" s="12">
        <v>300</v>
      </c>
      <c r="N25" s="25">
        <v>0.9</v>
      </c>
    </row>
    <row r="26" spans="2:17" ht="30.6" customHeight="1" x14ac:dyDescent="0.3">
      <c r="B26" s="31" t="s">
        <v>36</v>
      </c>
      <c r="C26" s="31">
        <v>500</v>
      </c>
      <c r="D26" s="31">
        <v>250</v>
      </c>
      <c r="E26" s="31">
        <v>100</v>
      </c>
      <c r="F26" s="31">
        <v>-200</v>
      </c>
      <c r="G26" s="31">
        <v>-600</v>
      </c>
      <c r="M26" s="12">
        <v>500</v>
      </c>
      <c r="N26" s="25">
        <v>1</v>
      </c>
    </row>
    <row r="27" spans="2:17" ht="38.4" customHeight="1" x14ac:dyDescent="0.3">
      <c r="B27" s="31" t="s">
        <v>58</v>
      </c>
      <c r="C27" s="31">
        <v>60</v>
      </c>
      <c r="D27" s="31">
        <v>60</v>
      </c>
      <c r="E27" s="31">
        <v>60</v>
      </c>
      <c r="F27" s="31">
        <v>60</v>
      </c>
      <c r="G27" s="31">
        <v>60</v>
      </c>
    </row>
    <row r="28" spans="2:17" ht="54" customHeight="1" x14ac:dyDescent="0.3">
      <c r="B28" s="31" t="s">
        <v>59</v>
      </c>
      <c r="C28" s="39">
        <v>0.2</v>
      </c>
      <c r="D28" s="39">
        <v>0.3</v>
      </c>
      <c r="E28" s="39">
        <v>0.3</v>
      </c>
      <c r="F28" s="39">
        <v>0.1</v>
      </c>
      <c r="G28" s="39">
        <v>0.1</v>
      </c>
      <c r="P28" s="95" t="s">
        <v>33</v>
      </c>
      <c r="Q28" s="95"/>
    </row>
    <row r="29" spans="2:17" ht="34.799999999999997" customHeight="1" x14ac:dyDescent="0.3"/>
    <row r="30" spans="2:17" ht="35.4" customHeight="1" x14ac:dyDescent="0.3"/>
    <row r="31" spans="2:17" ht="34.200000000000003" customHeight="1" x14ac:dyDescent="0.3"/>
    <row r="32" spans="2:17" ht="34.200000000000003" customHeight="1" x14ac:dyDescent="0.3"/>
    <row r="33" spans="2:13" ht="37.200000000000003" customHeight="1" x14ac:dyDescent="0.3"/>
    <row r="34" spans="2:13" ht="31.8" customHeight="1" x14ac:dyDescent="0.3">
      <c r="B34" s="33"/>
      <c r="C34" s="85" t="s">
        <v>92</v>
      </c>
      <c r="D34" s="86"/>
      <c r="E34" s="86"/>
      <c r="F34" s="86"/>
      <c r="G34" s="87"/>
    </row>
    <row r="35" spans="2:13" ht="96" x14ac:dyDescent="0.3">
      <c r="B35" s="32" t="s">
        <v>93</v>
      </c>
      <c r="C35" s="32" t="s">
        <v>82</v>
      </c>
      <c r="D35" s="32" t="s">
        <v>81</v>
      </c>
      <c r="E35" s="32" t="s">
        <v>83</v>
      </c>
      <c r="F35" s="32" t="s">
        <v>84</v>
      </c>
      <c r="G35" s="32" t="s">
        <v>91</v>
      </c>
      <c r="H35" s="21" t="s">
        <v>94</v>
      </c>
    </row>
    <row r="36" spans="2:13" ht="28.2" customHeight="1" x14ac:dyDescent="0.3">
      <c r="B36" s="31" t="s">
        <v>34</v>
      </c>
      <c r="C36" s="42">
        <v>0.36</v>
      </c>
      <c r="D36" s="42">
        <v>0.65</v>
      </c>
      <c r="E36" s="42">
        <v>0.76</v>
      </c>
      <c r="F36" s="42">
        <v>0.9</v>
      </c>
      <c r="G36" s="42">
        <v>0.5</v>
      </c>
      <c r="H36" s="56">
        <f>G36*G40+F36*F40+E36*E40+D36*D40+C36*C40</f>
        <v>0.6349999999999999</v>
      </c>
    </row>
    <row r="37" spans="2:13" ht="24" customHeight="1" x14ac:dyDescent="0.3">
      <c r="B37" s="31" t="s">
        <v>35</v>
      </c>
      <c r="C37" s="42">
        <v>0.85</v>
      </c>
      <c r="D37" s="42">
        <v>0.75</v>
      </c>
      <c r="E37" s="42">
        <v>0.7</v>
      </c>
      <c r="F37" s="42">
        <v>0.36</v>
      </c>
      <c r="G37" s="42">
        <v>0.3</v>
      </c>
      <c r="H37" s="56">
        <f>G37*G40+F37*F40+E37*E40+D37*D40+C37*C40</f>
        <v>0.67100000000000004</v>
      </c>
    </row>
    <row r="38" spans="2:13" ht="27" customHeight="1" x14ac:dyDescent="0.3">
      <c r="B38" s="47" t="s">
        <v>36</v>
      </c>
      <c r="C38" s="42">
        <v>1</v>
      </c>
      <c r="D38" s="42">
        <v>0.85</v>
      </c>
      <c r="E38" s="42">
        <v>0.65</v>
      </c>
      <c r="F38" s="42">
        <v>0.25</v>
      </c>
      <c r="G38" s="42">
        <v>0</v>
      </c>
      <c r="H38" s="57">
        <f>G38*G40+F38*F40+E38*E40+D38*D40+C38*C40</f>
        <v>0.67500000000000004</v>
      </c>
    </row>
    <row r="39" spans="2:13" ht="25.2" customHeight="1" x14ac:dyDescent="0.3">
      <c r="B39" s="31" t="s">
        <v>58</v>
      </c>
      <c r="C39" s="42">
        <v>0.6</v>
      </c>
      <c r="D39" s="42">
        <v>0.6</v>
      </c>
      <c r="E39" s="42">
        <v>0.6</v>
      </c>
      <c r="F39" s="42">
        <v>0.6</v>
      </c>
      <c r="G39" s="42">
        <v>0.6</v>
      </c>
      <c r="H39" s="56">
        <f>G39*G40+F39*F40+E39*E40+D39*D40+C39*C40</f>
        <v>0.6</v>
      </c>
    </row>
    <row r="40" spans="2:13" ht="31.2" customHeight="1" x14ac:dyDescent="0.3">
      <c r="B40" s="31" t="s">
        <v>59</v>
      </c>
      <c r="C40" s="45">
        <v>0.2</v>
      </c>
      <c r="D40" s="45">
        <v>0.3</v>
      </c>
      <c r="E40" s="45">
        <v>0.3</v>
      </c>
      <c r="F40" s="45">
        <v>0.1</v>
      </c>
      <c r="G40" s="45">
        <v>0.1</v>
      </c>
      <c r="H40" s="48">
        <f>SUM(C40:G40)</f>
        <v>1</v>
      </c>
      <c r="M40" s="10"/>
    </row>
    <row r="41" spans="2:13" ht="15" customHeight="1" x14ac:dyDescent="0.3">
      <c r="M41" s="11"/>
    </row>
    <row r="42" spans="2:13" x14ac:dyDescent="0.3">
      <c r="M42" s="11"/>
    </row>
    <row r="43" spans="2:13" x14ac:dyDescent="0.3">
      <c r="M43" s="11"/>
    </row>
    <row r="44" spans="2:13" x14ac:dyDescent="0.3">
      <c r="M44" s="11"/>
    </row>
    <row r="45" spans="2:13" x14ac:dyDescent="0.3">
      <c r="M45" s="11"/>
    </row>
    <row r="46" spans="2:13" x14ac:dyDescent="0.3">
      <c r="M46" s="11"/>
    </row>
    <row r="47" spans="2:13" x14ac:dyDescent="0.3">
      <c r="M47" s="11"/>
    </row>
    <row r="52" ht="14.4" customHeight="1" x14ac:dyDescent="0.3"/>
    <row r="53" ht="14.4" customHeight="1" x14ac:dyDescent="0.3"/>
    <row r="54" ht="14.4" customHeight="1" x14ac:dyDescent="0.3"/>
  </sheetData>
  <mergeCells count="3">
    <mergeCell ref="C34:G34"/>
    <mergeCell ref="P28:Q28"/>
    <mergeCell ref="C22:G22"/>
  </mergeCells>
  <pageMargins left="0.7" right="0.7" top="0.75" bottom="0.75" header="0.3" footer="0.3"/>
  <pageSetup scale="46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FB0C6-DFC9-451A-A45B-1932DF3844BF}">
  <sheetPr>
    <pageSetUpPr fitToPage="1"/>
  </sheetPr>
  <dimension ref="A14:D16"/>
  <sheetViews>
    <sheetView zoomScale="70" zoomScaleNormal="70" workbookViewId="0"/>
  </sheetViews>
  <sheetFormatPr defaultColWidth="8.88671875" defaultRowHeight="14.4" x14ac:dyDescent="0.3"/>
  <cols>
    <col min="1" max="3" width="8.88671875" style="5"/>
    <col min="4" max="5" width="14.109375" style="5" customWidth="1"/>
    <col min="6" max="6" width="21.33203125" style="5" customWidth="1"/>
    <col min="7" max="7" width="12" style="5" customWidth="1"/>
    <col min="8" max="8" width="11.33203125" style="5" customWidth="1"/>
    <col min="9" max="9" width="16.6640625" style="5" customWidth="1"/>
    <col min="10" max="10" width="20.77734375" style="5" customWidth="1"/>
    <col min="11" max="11" width="11.6640625" style="5" customWidth="1"/>
    <col min="12" max="12" width="11.88671875" style="5" customWidth="1"/>
    <col min="13" max="16384" width="8.88671875" style="5"/>
  </cols>
  <sheetData>
    <row r="14" spans="1:4" ht="21" customHeight="1" x14ac:dyDescent="0.3"/>
    <row r="16" spans="1:4" ht="21.6" customHeight="1" x14ac:dyDescent="0.3">
      <c r="A16" s="22"/>
      <c r="B16" s="22"/>
      <c r="C16" s="22"/>
      <c r="D16" s="22"/>
    </row>
  </sheetData>
  <pageMargins left="0.7" right="0.7" top="0.75" bottom="0.75" header="0.3" footer="0.3"/>
  <pageSetup scale="5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44"/>
  <sheetViews>
    <sheetView showRowColHeaders="0" zoomScale="60" zoomScaleNormal="60" workbookViewId="0"/>
  </sheetViews>
  <sheetFormatPr defaultColWidth="9.109375" defaultRowHeight="14.4" x14ac:dyDescent="0.3"/>
  <cols>
    <col min="1" max="16384" width="9.109375" style="1"/>
  </cols>
  <sheetData>
    <row r="1" spans="1:27" x14ac:dyDescent="0.3">
      <c r="A1" s="1" t="s">
        <v>0</v>
      </c>
    </row>
    <row r="12" spans="1:27" x14ac:dyDescent="0.3"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x14ac:dyDescent="0.3"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x14ac:dyDescent="0.3"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x14ac:dyDescent="0.3"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x14ac:dyDescent="0.3"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1:27" x14ac:dyDescent="0.3"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1:27" x14ac:dyDescent="0.3"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1:27" x14ac:dyDescent="0.3"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1:27" x14ac:dyDescent="0.3"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1:27" x14ac:dyDescent="0.3"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1:27" x14ac:dyDescent="0.3"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1:27" x14ac:dyDescent="0.3"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1:27" x14ac:dyDescent="0.3"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1:27" x14ac:dyDescent="0.3"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1:27" x14ac:dyDescent="0.3"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1:27" x14ac:dyDescent="0.3"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1:27" x14ac:dyDescent="0.3"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1:27" x14ac:dyDescent="0.3"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1:27" x14ac:dyDescent="0.3"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1:27" x14ac:dyDescent="0.3"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1:27" x14ac:dyDescent="0.3"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1:27" x14ac:dyDescent="0.3"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1:27" x14ac:dyDescent="0.3"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1:27" x14ac:dyDescent="0.3"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1:27" x14ac:dyDescent="0.3"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1:27" x14ac:dyDescent="0.3"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1:27" x14ac:dyDescent="0.3"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1:27" x14ac:dyDescent="0.3"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1:27" x14ac:dyDescent="0.3"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1:27" x14ac:dyDescent="0.3"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1:27" x14ac:dyDescent="0.3"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1:27" x14ac:dyDescent="0.3"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1:27" x14ac:dyDescent="0.3"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</sheetData>
  <sheetProtection algorithmName="SHA-512" hashValue="RqJRFXgHQsPqF8Xy82IZGvx/2Vyi4YysyPLoWg03+KCiVRqS7EiNPX4ogE4bcn9DpJkLf4VXzZOmzJI8FFyzbA==" saltValue="WVv1f91xpYKgktYOJ31mrQ==" spinCount="100000" sheet="1" objects="1" scenarios="1"/>
  <pageMargins left="0.7" right="0.7" top="0.75" bottom="0.75" header="0.3" footer="0.3"/>
  <pageSetup scale="29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4:A16"/>
  <sheetViews>
    <sheetView zoomScale="70" zoomScaleNormal="70" workbookViewId="0"/>
  </sheetViews>
  <sheetFormatPr defaultColWidth="8.88671875" defaultRowHeight="14.4" x14ac:dyDescent="0.3"/>
  <cols>
    <col min="1" max="3" width="8.88671875" style="5"/>
    <col min="4" max="5" width="14.109375" style="5" customWidth="1"/>
    <col min="6" max="6" width="21.33203125" style="5" customWidth="1"/>
    <col min="7" max="7" width="12" style="5" customWidth="1"/>
    <col min="8" max="8" width="11.33203125" style="5" customWidth="1"/>
    <col min="9" max="9" width="16.6640625" style="5" customWidth="1"/>
    <col min="10" max="10" width="20.77734375" style="5" customWidth="1"/>
    <col min="11" max="11" width="11.6640625" style="5" customWidth="1"/>
    <col min="12" max="12" width="11.88671875" style="5" customWidth="1"/>
    <col min="13" max="16384" width="8.88671875" style="5"/>
  </cols>
  <sheetData>
    <row r="14" ht="21" customHeight="1" x14ac:dyDescent="0.3"/>
    <row r="16" ht="21.6" customHeight="1" x14ac:dyDescent="0.3"/>
  </sheetData>
  <pageMargins left="0.7" right="0.7" top="0.75" bottom="0.75" header="0.3" footer="0.3"/>
  <pageSetup scale="59" fitToHeight="0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C0326A-6F8D-4DD0-9E10-941CAFB5AAD1}">
  <sheetPr>
    <pageSetUpPr fitToPage="1"/>
  </sheetPr>
  <dimension ref="O23:AA60"/>
  <sheetViews>
    <sheetView zoomScale="50" zoomScaleNormal="50" workbookViewId="0"/>
  </sheetViews>
  <sheetFormatPr defaultColWidth="9.109375" defaultRowHeight="14.4" x14ac:dyDescent="0.3"/>
  <cols>
    <col min="1" max="14" width="9.109375" style="5"/>
    <col min="15" max="15" width="10.33203125" style="5" customWidth="1"/>
    <col min="16" max="16" width="9.109375" style="5"/>
    <col min="17" max="17" width="12.5546875" style="5" bestFit="1" customWidth="1"/>
    <col min="18" max="18" width="12.5546875" style="5" customWidth="1"/>
    <col min="19" max="19" width="9.109375" style="5"/>
    <col min="20" max="20" width="20.6640625" style="5" customWidth="1"/>
    <col min="21" max="23" width="17.109375" style="5" customWidth="1"/>
    <col min="24" max="25" width="9.109375" style="5"/>
    <col min="26" max="26" width="20.5546875" style="5" customWidth="1"/>
    <col min="27" max="16384" width="9.109375" style="5"/>
  </cols>
  <sheetData>
    <row r="23" spans="15:27" ht="28.8" x14ac:dyDescent="0.3">
      <c r="T23" s="13" t="s">
        <v>1</v>
      </c>
      <c r="U23" s="13" t="s">
        <v>2</v>
      </c>
      <c r="V23" s="13" t="s">
        <v>3</v>
      </c>
      <c r="W23" s="13" t="s">
        <v>4</v>
      </c>
    </row>
    <row r="24" spans="15:27" ht="28.8" x14ac:dyDescent="0.55000000000000004">
      <c r="P24" s="18" t="s">
        <v>1</v>
      </c>
      <c r="Q24" s="98">
        <v>0.25</v>
      </c>
      <c r="R24" s="99"/>
      <c r="T24" s="3">
        <v>0.5</v>
      </c>
      <c r="U24" s="14">
        <v>0.25</v>
      </c>
      <c r="V24" s="14">
        <v>0.2</v>
      </c>
      <c r="W24" s="14"/>
      <c r="Y24" s="18" t="s">
        <v>1</v>
      </c>
      <c r="Z24" s="96"/>
      <c r="AA24" s="97"/>
    </row>
    <row r="25" spans="15:27" ht="28.8" x14ac:dyDescent="0.55000000000000004">
      <c r="P25" s="18" t="s">
        <v>2</v>
      </c>
      <c r="Q25" s="98">
        <v>0.35</v>
      </c>
      <c r="R25" s="99"/>
      <c r="T25" s="14">
        <v>0.15</v>
      </c>
      <c r="U25" s="3">
        <v>0.7</v>
      </c>
      <c r="V25" s="14">
        <v>0.1</v>
      </c>
      <c r="W25" s="14">
        <v>0.05</v>
      </c>
      <c r="Y25" s="18" t="s">
        <v>2</v>
      </c>
      <c r="Z25" s="96"/>
      <c r="AA25" s="97"/>
    </row>
    <row r="26" spans="15:27" ht="28.8" x14ac:dyDescent="0.55000000000000004">
      <c r="P26" s="18" t="s">
        <v>3</v>
      </c>
      <c r="Q26" s="98">
        <v>0.2</v>
      </c>
      <c r="R26" s="99"/>
      <c r="T26" s="14">
        <v>0.1</v>
      </c>
      <c r="U26" s="14">
        <v>0.2</v>
      </c>
      <c r="V26" s="3">
        <v>0.4</v>
      </c>
      <c r="W26" s="14">
        <v>0.3</v>
      </c>
      <c r="Y26" s="18" t="s">
        <v>3</v>
      </c>
      <c r="Z26" s="96"/>
      <c r="AA26" s="97"/>
    </row>
    <row r="27" spans="15:27" ht="28.8" x14ac:dyDescent="0.55000000000000004">
      <c r="P27" s="18" t="s">
        <v>4</v>
      </c>
      <c r="Q27" s="98">
        <v>0.2</v>
      </c>
      <c r="R27" s="99"/>
      <c r="T27" s="14">
        <v>0</v>
      </c>
      <c r="U27" s="14">
        <v>0.05</v>
      </c>
      <c r="V27" s="14">
        <v>0.15</v>
      </c>
      <c r="W27" s="3">
        <v>0.8</v>
      </c>
      <c r="Y27" s="18" t="s">
        <v>4</v>
      </c>
      <c r="Z27" s="96"/>
      <c r="AA27" s="97"/>
    </row>
    <row r="30" spans="15:27" ht="25.8" x14ac:dyDescent="0.3">
      <c r="O30" s="15"/>
      <c r="P30" s="15"/>
      <c r="Q30" s="15"/>
      <c r="R30" s="15"/>
    </row>
    <row r="31" spans="15:27" ht="25.8" x14ac:dyDescent="0.3">
      <c r="O31" s="16"/>
      <c r="Q31" s="100"/>
      <c r="R31" s="101"/>
      <c r="T31" s="16"/>
      <c r="Z31" s="17">
        <f>Z24+Z25+Z26+Z27</f>
        <v>0</v>
      </c>
    </row>
    <row r="33" spans="16:27" x14ac:dyDescent="0.3">
      <c r="T33" s="16"/>
    </row>
    <row r="45" spans="16:27" ht="28.8" x14ac:dyDescent="0.55000000000000004">
      <c r="P45" s="18" t="s">
        <v>1</v>
      </c>
      <c r="Q45" s="96"/>
      <c r="R45" s="97"/>
      <c r="T45" s="3"/>
      <c r="U45" s="14">
        <v>0.25</v>
      </c>
      <c r="V45" s="14">
        <v>0.2</v>
      </c>
      <c r="W45" s="14">
        <v>0.15</v>
      </c>
      <c r="Y45" s="18" t="s">
        <v>1</v>
      </c>
      <c r="Z45" s="96"/>
      <c r="AA45" s="97"/>
    </row>
    <row r="46" spans="16:27" ht="28.8" x14ac:dyDescent="0.55000000000000004">
      <c r="P46" s="18" t="s">
        <v>2</v>
      </c>
      <c r="Q46" s="96"/>
      <c r="R46" s="97"/>
      <c r="T46" s="14">
        <v>0.1</v>
      </c>
      <c r="U46" s="3">
        <v>0.75</v>
      </c>
      <c r="V46" s="14">
        <v>0.1</v>
      </c>
      <c r="W46" s="14">
        <v>0.05</v>
      </c>
      <c r="Y46" s="18" t="s">
        <v>2</v>
      </c>
      <c r="Z46" s="96"/>
      <c r="AA46" s="97"/>
    </row>
    <row r="47" spans="16:27" ht="28.8" x14ac:dyDescent="0.55000000000000004">
      <c r="P47" s="18" t="s">
        <v>3</v>
      </c>
      <c r="Q47" s="96"/>
      <c r="R47" s="97"/>
      <c r="T47" s="14">
        <v>0.25</v>
      </c>
      <c r="U47" s="14">
        <v>0.25</v>
      </c>
      <c r="V47" s="3">
        <v>0.35</v>
      </c>
      <c r="W47" s="14">
        <v>0.15</v>
      </c>
      <c r="Y47" s="18" t="s">
        <v>3</v>
      </c>
      <c r="Z47" s="96"/>
      <c r="AA47" s="97"/>
    </row>
    <row r="48" spans="16:27" ht="28.8" x14ac:dyDescent="0.55000000000000004">
      <c r="P48" s="18" t="s">
        <v>4</v>
      </c>
      <c r="Q48" s="96"/>
      <c r="R48" s="97"/>
      <c r="T48" s="14">
        <v>0.05</v>
      </c>
      <c r="U48" s="14">
        <v>0.1</v>
      </c>
      <c r="V48" s="14">
        <v>0.25</v>
      </c>
      <c r="W48" s="3">
        <v>0.6</v>
      </c>
      <c r="Y48" s="18" t="s">
        <v>4</v>
      </c>
      <c r="Z48" s="96"/>
      <c r="AA48" s="97"/>
    </row>
    <row r="51" spans="17:26" ht="25.8" x14ac:dyDescent="0.3">
      <c r="Q51" s="100">
        <f>Q45+Q46+Q47+Q48</f>
        <v>0</v>
      </c>
      <c r="R51" s="101"/>
      <c r="Z51" s="17">
        <f>Z45+Z46+Z47+Z48</f>
        <v>0</v>
      </c>
    </row>
    <row r="53" spans="17:26" x14ac:dyDescent="0.3">
      <c r="T53" s="16"/>
    </row>
    <row r="60" spans="17:26" x14ac:dyDescent="0.3">
      <c r="T60" s="16"/>
    </row>
  </sheetData>
  <mergeCells count="18">
    <mergeCell ref="Q47:R47"/>
    <mergeCell ref="Z47:AA47"/>
    <mergeCell ref="Q48:R48"/>
    <mergeCell ref="Z48:AA48"/>
    <mergeCell ref="Q51:R51"/>
    <mergeCell ref="Q46:R46"/>
    <mergeCell ref="Z46:AA46"/>
    <mergeCell ref="Q24:R24"/>
    <mergeCell ref="Z24:AA24"/>
    <mergeCell ref="Q25:R25"/>
    <mergeCell ref="Z25:AA25"/>
    <mergeCell ref="Q26:R26"/>
    <mergeCell ref="Z26:AA26"/>
    <mergeCell ref="Q27:R27"/>
    <mergeCell ref="Z27:AA27"/>
    <mergeCell ref="Q31:R31"/>
    <mergeCell ref="Q45:R45"/>
    <mergeCell ref="Z45:AA45"/>
  </mergeCells>
  <pageMargins left="0.7" right="0.7" top="0.75" bottom="0.75" header="0.3" footer="0.3"/>
  <pageSetup scale="47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O23:AA59"/>
  <sheetViews>
    <sheetView zoomScale="50" zoomScaleNormal="50" workbookViewId="0"/>
  </sheetViews>
  <sheetFormatPr defaultColWidth="9.109375" defaultRowHeight="14.4" x14ac:dyDescent="0.3"/>
  <cols>
    <col min="1" max="14" width="9.109375" style="5"/>
    <col min="15" max="15" width="10.33203125" style="5" customWidth="1"/>
    <col min="16" max="16" width="9.109375" style="5"/>
    <col min="17" max="17" width="12.5546875" style="5" bestFit="1" customWidth="1"/>
    <col min="18" max="18" width="12.5546875" style="5" customWidth="1"/>
    <col min="19" max="19" width="9.109375" style="5"/>
    <col min="20" max="20" width="20.6640625" style="5" customWidth="1"/>
    <col min="21" max="23" width="17.109375" style="5" customWidth="1"/>
    <col min="24" max="25" width="9.109375" style="5"/>
    <col min="26" max="26" width="20.5546875" style="5" customWidth="1"/>
    <col min="27" max="16384" width="9.109375" style="5"/>
  </cols>
  <sheetData>
    <row r="23" spans="15:27" ht="28.8" x14ac:dyDescent="0.3">
      <c r="T23" s="13" t="s">
        <v>1</v>
      </c>
      <c r="U23" s="13" t="s">
        <v>2</v>
      </c>
      <c r="V23" s="13" t="s">
        <v>3</v>
      </c>
      <c r="W23" s="13" t="s">
        <v>4</v>
      </c>
    </row>
    <row r="24" spans="15:27" ht="28.8" x14ac:dyDescent="0.55000000000000004">
      <c r="P24" s="18" t="s">
        <v>1</v>
      </c>
      <c r="Q24" s="98">
        <v>0.25</v>
      </c>
      <c r="R24" s="99"/>
      <c r="T24" s="3">
        <v>0.5</v>
      </c>
      <c r="U24" s="14">
        <v>0.25</v>
      </c>
      <c r="V24" s="14">
        <v>0.2</v>
      </c>
      <c r="W24" s="75">
        <v>0.05</v>
      </c>
      <c r="X24" s="74">
        <f>T24+U24+V24+W24</f>
        <v>1</v>
      </c>
      <c r="Y24" s="18" t="s">
        <v>1</v>
      </c>
      <c r="Z24" s="96">
        <f>Q24*T24+Q25*T25+Q26*T26+Q27*T27</f>
        <v>0.19750000000000001</v>
      </c>
      <c r="AA24" s="97"/>
    </row>
    <row r="25" spans="15:27" ht="28.8" x14ac:dyDescent="0.55000000000000004">
      <c r="P25" s="18" t="s">
        <v>2</v>
      </c>
      <c r="Q25" s="98">
        <v>0.35</v>
      </c>
      <c r="R25" s="99"/>
      <c r="T25" s="14">
        <v>0.15</v>
      </c>
      <c r="U25" s="3">
        <v>0.7</v>
      </c>
      <c r="V25" s="14">
        <v>0.1</v>
      </c>
      <c r="W25" s="14">
        <v>0.05</v>
      </c>
      <c r="X25" s="74">
        <f t="shared" ref="X25:X27" si="0">T25+U25+V25+W25</f>
        <v>1</v>
      </c>
      <c r="Y25" s="18" t="s">
        <v>2</v>
      </c>
      <c r="Z25" s="96">
        <f>Q24*U24+Q25*U25+Q26*U26+Q27*U27</f>
        <v>0.35750000000000004</v>
      </c>
      <c r="AA25" s="97"/>
    </row>
    <row r="26" spans="15:27" ht="28.8" x14ac:dyDescent="0.55000000000000004">
      <c r="P26" s="18" t="s">
        <v>3</v>
      </c>
      <c r="Q26" s="98">
        <v>0.2</v>
      </c>
      <c r="R26" s="99"/>
      <c r="T26" s="14">
        <v>0.1</v>
      </c>
      <c r="U26" s="14">
        <v>0.2</v>
      </c>
      <c r="V26" s="3">
        <v>0.4</v>
      </c>
      <c r="W26" s="14">
        <v>0.3</v>
      </c>
      <c r="X26" s="74">
        <f t="shared" si="0"/>
        <v>1</v>
      </c>
      <c r="Y26" s="18" t="s">
        <v>3</v>
      </c>
      <c r="Z26" s="96">
        <f>Q24*V24+Q25*V25+Q26*V26+Q27*V27</f>
        <v>0.19500000000000001</v>
      </c>
      <c r="AA26" s="97"/>
    </row>
    <row r="27" spans="15:27" ht="28.8" x14ac:dyDescent="0.55000000000000004">
      <c r="P27" s="18" t="s">
        <v>4</v>
      </c>
      <c r="Q27" s="102">
        <v>0.2</v>
      </c>
      <c r="R27" s="103"/>
      <c r="T27" s="14">
        <v>0</v>
      </c>
      <c r="U27" s="14">
        <v>0.05</v>
      </c>
      <c r="V27" s="14">
        <v>0.15</v>
      </c>
      <c r="W27" s="3">
        <v>0.8</v>
      </c>
      <c r="X27" s="74">
        <f t="shared" si="0"/>
        <v>1</v>
      </c>
      <c r="Y27" s="18" t="s">
        <v>4</v>
      </c>
      <c r="Z27" s="96">
        <f>Q24*W24+Q25*W25+Q26*W26+Q27*W27</f>
        <v>0.25</v>
      </c>
      <c r="AA27" s="97"/>
    </row>
    <row r="30" spans="15:27" ht="25.8" x14ac:dyDescent="0.3">
      <c r="O30" s="16"/>
      <c r="Q30" s="100">
        <f>SUM(Q24:R27)</f>
        <v>1</v>
      </c>
      <c r="R30" s="101"/>
      <c r="T30" s="16"/>
      <c r="Z30" s="17">
        <f>SUM(Z24:AA27)</f>
        <v>1</v>
      </c>
    </row>
    <row r="32" spans="15:27" x14ac:dyDescent="0.3">
      <c r="T32" s="16"/>
    </row>
    <row r="44" spans="16:27" ht="28.8" x14ac:dyDescent="0.55000000000000004">
      <c r="P44" s="18" t="s">
        <v>1</v>
      </c>
      <c r="Q44" s="96">
        <f>Z24</f>
        <v>0.19750000000000001</v>
      </c>
      <c r="R44" s="97"/>
      <c r="T44" s="75">
        <v>0.4</v>
      </c>
      <c r="U44" s="14">
        <v>0.25</v>
      </c>
      <c r="V44" s="14">
        <v>0.2</v>
      </c>
      <c r="W44" s="14">
        <v>0.15</v>
      </c>
      <c r="X44" s="74">
        <f>T44+U44+V44+W44</f>
        <v>1</v>
      </c>
      <c r="Y44" s="18" t="s">
        <v>1</v>
      </c>
      <c r="Z44" s="96">
        <f>Q44*T44+Q45*T45+Q46*T46+Q47*T47</f>
        <v>0.17600000000000005</v>
      </c>
      <c r="AA44" s="97"/>
    </row>
    <row r="45" spans="16:27" ht="28.8" x14ac:dyDescent="0.55000000000000004">
      <c r="P45" s="18" t="s">
        <v>2</v>
      </c>
      <c r="Q45" s="96">
        <f t="shared" ref="Q45:Q47" si="1">Z25</f>
        <v>0.35750000000000004</v>
      </c>
      <c r="R45" s="97"/>
      <c r="T45" s="14">
        <v>0.1</v>
      </c>
      <c r="U45" s="3">
        <v>0.75</v>
      </c>
      <c r="V45" s="14">
        <v>0.1</v>
      </c>
      <c r="W45" s="14">
        <v>0.05</v>
      </c>
      <c r="X45" s="74">
        <f t="shared" ref="X45:X47" si="2">T45+U45+V45+W45</f>
        <v>1</v>
      </c>
      <c r="Y45" s="18" t="s">
        <v>2</v>
      </c>
      <c r="Z45" s="96">
        <f>Q44*U44+Q45*U45+Q46*U46+Q47*U47</f>
        <v>0.3912500000000001</v>
      </c>
      <c r="AA45" s="97"/>
    </row>
    <row r="46" spans="16:27" ht="28.8" x14ac:dyDescent="0.55000000000000004">
      <c r="P46" s="18" t="s">
        <v>3</v>
      </c>
      <c r="Q46" s="96">
        <f t="shared" si="1"/>
        <v>0.19500000000000001</v>
      </c>
      <c r="R46" s="97"/>
      <c r="T46" s="14">
        <v>0.25</v>
      </c>
      <c r="U46" s="14">
        <v>0.25</v>
      </c>
      <c r="V46" s="3">
        <v>0.35</v>
      </c>
      <c r="W46" s="14">
        <v>0.15</v>
      </c>
      <c r="X46" s="74">
        <f t="shared" si="2"/>
        <v>1</v>
      </c>
      <c r="Y46" s="18" t="s">
        <v>3</v>
      </c>
      <c r="Z46" s="96">
        <f>Q44*V44+Q45*V45+Q46*V46+Q47*V47</f>
        <v>0.20600000000000002</v>
      </c>
      <c r="AA46" s="97"/>
    </row>
    <row r="47" spans="16:27" ht="28.8" x14ac:dyDescent="0.55000000000000004">
      <c r="P47" s="18" t="s">
        <v>4</v>
      </c>
      <c r="Q47" s="96">
        <f t="shared" si="1"/>
        <v>0.25</v>
      </c>
      <c r="R47" s="97"/>
      <c r="T47" s="14">
        <v>0.05</v>
      </c>
      <c r="U47" s="14">
        <v>0.1</v>
      </c>
      <c r="V47" s="14">
        <v>0.25</v>
      </c>
      <c r="W47" s="3">
        <v>0.6</v>
      </c>
      <c r="X47" s="74">
        <f t="shared" si="2"/>
        <v>1</v>
      </c>
      <c r="Y47" s="18" t="s">
        <v>4</v>
      </c>
      <c r="Z47" s="104">
        <f>Q44*W44+Q45*W45+Q46*W46+Q47*W47</f>
        <v>0.22675000000000001</v>
      </c>
      <c r="AA47" s="105"/>
    </row>
    <row r="50" spans="17:26" ht="25.8" x14ac:dyDescent="0.3">
      <c r="Q50" s="100">
        <f>Q44+Q45+Q46+Q47</f>
        <v>1</v>
      </c>
      <c r="R50" s="101"/>
      <c r="Z50" s="17">
        <f>Z44+Z45+Z46+Z47</f>
        <v>1.0000000000000002</v>
      </c>
    </row>
    <row r="52" spans="17:26" x14ac:dyDescent="0.3">
      <c r="T52" s="16"/>
    </row>
    <row r="54" spans="17:26" x14ac:dyDescent="0.3">
      <c r="U54" s="106">
        <f>0.2268-0.2</f>
        <v>2.679999999999999E-2</v>
      </c>
    </row>
    <row r="55" spans="17:26" ht="30" customHeight="1" x14ac:dyDescent="0.3">
      <c r="U55" s="106"/>
    </row>
    <row r="59" spans="17:26" x14ac:dyDescent="0.3">
      <c r="T59" s="16"/>
    </row>
  </sheetData>
  <mergeCells count="19">
    <mergeCell ref="Q47:R47"/>
    <mergeCell ref="Z47:AA47"/>
    <mergeCell ref="Q50:R50"/>
    <mergeCell ref="U54:U55"/>
    <mergeCell ref="Q44:R44"/>
    <mergeCell ref="Z44:AA44"/>
    <mergeCell ref="Q45:R45"/>
    <mergeCell ref="Z45:AA45"/>
    <mergeCell ref="Q46:R46"/>
    <mergeCell ref="Z46:AA46"/>
    <mergeCell ref="Q27:R27"/>
    <mergeCell ref="Z27:AA27"/>
    <mergeCell ref="Q30:R30"/>
    <mergeCell ref="Q24:R24"/>
    <mergeCell ref="Z24:AA24"/>
    <mergeCell ref="Q25:R25"/>
    <mergeCell ref="Z25:AA25"/>
    <mergeCell ref="Q26:R26"/>
    <mergeCell ref="Z26:AA26"/>
  </mergeCells>
  <pageMargins left="0.7" right="0.7" top="0.75" bottom="0.75" header="0.3" footer="0.3"/>
  <pageSetup scale="4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14F1D-4056-410A-89BA-B370E2F792A0}">
  <sheetPr>
    <pageSetUpPr fitToPage="1"/>
  </sheetPr>
  <dimension ref="G10:Q100"/>
  <sheetViews>
    <sheetView zoomScale="70" zoomScaleNormal="70" workbookViewId="0"/>
  </sheetViews>
  <sheetFormatPr defaultColWidth="9.109375" defaultRowHeight="14.4" x14ac:dyDescent="0.3"/>
  <cols>
    <col min="1" max="1" width="9.109375" style="8"/>
    <col min="2" max="2" width="9.33203125" style="8" customWidth="1"/>
    <col min="3" max="3" width="18.44140625" style="8" customWidth="1"/>
    <col min="4" max="4" width="10.6640625" style="8" customWidth="1"/>
    <col min="5" max="5" width="9.109375" style="8"/>
    <col min="6" max="6" width="10.5546875" style="8" customWidth="1"/>
    <col min="7" max="7" width="17.44140625" style="8" customWidth="1"/>
    <col min="8" max="8" width="18.33203125" style="8" customWidth="1"/>
    <col min="9" max="9" width="4.88671875" style="8" customWidth="1"/>
    <col min="10" max="10" width="14.6640625" style="8" customWidth="1"/>
    <col min="11" max="11" width="4.5546875" style="8" customWidth="1"/>
    <col min="12" max="12" width="28.77734375" style="8" customWidth="1"/>
    <col min="13" max="13" width="19.5546875" style="8" customWidth="1"/>
    <col min="14" max="14" width="14.88671875" style="8" customWidth="1"/>
    <col min="15" max="15" width="20.21875" style="8" customWidth="1"/>
    <col min="16" max="16" width="19.6640625" style="8" customWidth="1"/>
    <col min="17" max="17" width="20.6640625" style="8" customWidth="1"/>
    <col min="18" max="18" width="9.5546875" style="8" customWidth="1"/>
    <col min="19" max="19" width="10.44140625" style="8" customWidth="1"/>
    <col min="20" max="20" width="9.88671875" style="8" customWidth="1"/>
    <col min="21" max="16384" width="9.109375" style="8"/>
  </cols>
  <sheetData>
    <row r="10" spans="12:17" ht="89.4" customHeight="1" x14ac:dyDescent="0.3">
      <c r="L10" s="21" t="s">
        <v>50</v>
      </c>
      <c r="M10" s="21" t="s">
        <v>54</v>
      </c>
      <c r="N10" s="21" t="s">
        <v>55</v>
      </c>
      <c r="O10" s="21" t="s">
        <v>56</v>
      </c>
      <c r="P10" s="21" t="s">
        <v>57</v>
      </c>
      <c r="Q10" s="21" t="s">
        <v>49</v>
      </c>
    </row>
    <row r="11" spans="12:17" ht="26.4" customHeight="1" x14ac:dyDescent="0.3">
      <c r="L11" s="37">
        <v>35000</v>
      </c>
      <c r="M11" s="37">
        <v>1926</v>
      </c>
      <c r="N11" s="37">
        <v>30</v>
      </c>
      <c r="O11" s="38">
        <v>0</v>
      </c>
      <c r="P11" s="38">
        <v>0</v>
      </c>
      <c r="Q11" s="37" t="s">
        <v>51</v>
      </c>
    </row>
    <row r="12" spans="12:17" ht="22.8" customHeight="1" x14ac:dyDescent="0.3">
      <c r="L12" s="37">
        <v>47000</v>
      </c>
      <c r="M12" s="37">
        <v>2069</v>
      </c>
      <c r="N12" s="37">
        <v>40</v>
      </c>
      <c r="O12" s="38">
        <v>1</v>
      </c>
      <c r="P12" s="38">
        <v>0</v>
      </c>
      <c r="Q12" s="37" t="s">
        <v>6</v>
      </c>
    </row>
    <row r="13" spans="12:17" ht="22.8" customHeight="1" x14ac:dyDescent="0.3">
      <c r="L13" s="37">
        <v>49900</v>
      </c>
      <c r="M13" s="37">
        <v>1720</v>
      </c>
      <c r="N13" s="37">
        <v>30</v>
      </c>
      <c r="O13" s="38">
        <v>1</v>
      </c>
      <c r="P13" s="38">
        <v>0</v>
      </c>
      <c r="Q13" s="37" t="s">
        <v>6</v>
      </c>
    </row>
    <row r="14" spans="12:17" ht="27" customHeight="1" x14ac:dyDescent="0.3">
      <c r="L14" s="37">
        <v>55000</v>
      </c>
      <c r="M14" s="37">
        <v>1396</v>
      </c>
      <c r="N14" s="37">
        <v>15</v>
      </c>
      <c r="O14" s="38">
        <v>0</v>
      </c>
      <c r="P14" s="38">
        <v>0</v>
      </c>
      <c r="Q14" s="37" t="s">
        <v>51</v>
      </c>
    </row>
    <row r="15" spans="12:17" ht="24.6" customHeight="1" x14ac:dyDescent="0.3">
      <c r="L15" s="37">
        <v>58900</v>
      </c>
      <c r="M15" s="37">
        <v>1706</v>
      </c>
      <c r="N15" s="37">
        <v>32</v>
      </c>
      <c r="O15" s="38">
        <v>0</v>
      </c>
      <c r="P15" s="38">
        <v>1</v>
      </c>
      <c r="Q15" s="37" t="s">
        <v>52</v>
      </c>
    </row>
    <row r="16" spans="12:17" ht="27.6" customHeight="1" x14ac:dyDescent="0.3">
      <c r="L16" s="37">
        <v>60000</v>
      </c>
      <c r="M16" s="37">
        <v>1847</v>
      </c>
      <c r="N16" s="37">
        <v>38</v>
      </c>
      <c r="O16" s="38">
        <v>0</v>
      </c>
      <c r="P16" s="38">
        <v>1</v>
      </c>
      <c r="Q16" s="37" t="s">
        <v>52</v>
      </c>
    </row>
    <row r="17" spans="7:17" ht="27" customHeight="1" x14ac:dyDescent="0.3">
      <c r="L17" s="37">
        <v>67000</v>
      </c>
      <c r="M17" s="37">
        <v>1950</v>
      </c>
      <c r="N17" s="37">
        <v>27</v>
      </c>
      <c r="O17" s="38">
        <v>0</v>
      </c>
      <c r="P17" s="38">
        <v>1</v>
      </c>
      <c r="Q17" s="37" t="s">
        <v>52</v>
      </c>
    </row>
    <row r="18" spans="7:17" ht="22.2" customHeight="1" x14ac:dyDescent="0.3">
      <c r="L18" s="37">
        <v>70000</v>
      </c>
      <c r="M18" s="37">
        <v>2323</v>
      </c>
      <c r="N18" s="37">
        <v>30</v>
      </c>
      <c r="O18" s="38">
        <v>1</v>
      </c>
      <c r="P18" s="38">
        <v>0</v>
      </c>
      <c r="Q18" s="37" t="s">
        <v>6</v>
      </c>
    </row>
    <row r="19" spans="7:17" ht="22.8" customHeight="1" x14ac:dyDescent="0.3">
      <c r="L19" s="37">
        <v>78500</v>
      </c>
      <c r="M19" s="37">
        <v>2285</v>
      </c>
      <c r="N19" s="37">
        <v>26</v>
      </c>
      <c r="O19" s="38">
        <v>0</v>
      </c>
      <c r="P19" s="38">
        <v>1</v>
      </c>
      <c r="Q19" s="37" t="s">
        <v>52</v>
      </c>
    </row>
    <row r="20" spans="7:17" ht="25.8" customHeight="1" x14ac:dyDescent="0.3">
      <c r="G20" s="9"/>
      <c r="H20" s="9"/>
      <c r="L20" s="37">
        <v>79000</v>
      </c>
      <c r="M20" s="37">
        <v>3752</v>
      </c>
      <c r="N20" s="37">
        <v>35</v>
      </c>
      <c r="O20" s="38">
        <v>0</v>
      </c>
      <c r="P20" s="38">
        <v>0</v>
      </c>
      <c r="Q20" s="37" t="s">
        <v>51</v>
      </c>
    </row>
    <row r="21" spans="7:17" ht="24.6" customHeight="1" x14ac:dyDescent="0.3">
      <c r="L21" s="37">
        <v>87500</v>
      </c>
      <c r="M21" s="37">
        <v>2300</v>
      </c>
      <c r="N21" s="37">
        <v>18</v>
      </c>
      <c r="O21" s="38">
        <v>0</v>
      </c>
      <c r="P21" s="38">
        <v>0</v>
      </c>
      <c r="Q21" s="37" t="s">
        <v>51</v>
      </c>
    </row>
    <row r="22" spans="7:17" ht="26.25" customHeight="1" x14ac:dyDescent="0.3">
      <c r="J22" s="81"/>
      <c r="L22" s="37">
        <v>93000</v>
      </c>
      <c r="M22" s="37">
        <v>2525</v>
      </c>
      <c r="N22" s="37">
        <v>17</v>
      </c>
      <c r="O22" s="38">
        <v>0</v>
      </c>
      <c r="P22" s="38">
        <v>0</v>
      </c>
      <c r="Q22" s="37" t="s">
        <v>51</v>
      </c>
    </row>
    <row r="23" spans="7:17" ht="28.5" customHeight="1" x14ac:dyDescent="0.3">
      <c r="J23" s="81"/>
      <c r="L23" s="37">
        <v>95000</v>
      </c>
      <c r="M23" s="37">
        <v>3800</v>
      </c>
      <c r="N23" s="37">
        <v>40</v>
      </c>
      <c r="O23" s="38">
        <v>1</v>
      </c>
      <c r="P23" s="38">
        <v>0</v>
      </c>
      <c r="Q23" s="37" t="s">
        <v>6</v>
      </c>
    </row>
    <row r="24" spans="7:17" ht="26.25" customHeight="1" x14ac:dyDescent="0.3">
      <c r="J24" s="81"/>
      <c r="L24" s="37">
        <v>97000</v>
      </c>
      <c r="M24" s="37">
        <v>1740</v>
      </c>
      <c r="N24" s="37">
        <v>12</v>
      </c>
      <c r="O24" s="38">
        <v>0</v>
      </c>
      <c r="P24" s="38">
        <v>1</v>
      </c>
      <c r="Q24" s="37" t="s">
        <v>52</v>
      </c>
    </row>
    <row r="25" spans="7:17" ht="24.6" customHeight="1" x14ac:dyDescent="0.3">
      <c r="J25" s="81"/>
    </row>
    <row r="26" spans="7:17" ht="26.25" customHeight="1" x14ac:dyDescent="0.3"/>
    <row r="27" spans="7:17" ht="30.75" customHeight="1" x14ac:dyDescent="0.3"/>
    <row r="28" spans="7:17" ht="24.75" customHeight="1" x14ac:dyDescent="0.3"/>
    <row r="29" spans="7:17" ht="32.4" customHeight="1" x14ac:dyDescent="0.3"/>
    <row r="30" spans="7:17" ht="27.6" customHeight="1" x14ac:dyDescent="0.3"/>
    <row r="31" spans="7:17" ht="32.4" customHeight="1" x14ac:dyDescent="0.3"/>
    <row r="33" spans="11:11" ht="22.95" customHeight="1" x14ac:dyDescent="0.3"/>
    <row r="34" spans="11:11" ht="29.25" customHeight="1" x14ac:dyDescent="0.3"/>
    <row r="35" spans="11:11" ht="27" customHeight="1" x14ac:dyDescent="0.3"/>
    <row r="36" spans="11:11" ht="19.2" customHeight="1" x14ac:dyDescent="0.3"/>
    <row r="37" spans="11:11" ht="16.95" customHeight="1" x14ac:dyDescent="0.3"/>
    <row r="38" spans="11:11" ht="15" customHeight="1" x14ac:dyDescent="0.3">
      <c r="K38"/>
    </row>
    <row r="39" spans="11:11" x14ac:dyDescent="0.3">
      <c r="K39"/>
    </row>
    <row r="81" ht="14.4" customHeight="1" x14ac:dyDescent="0.3"/>
    <row r="82" ht="14.4" customHeight="1" x14ac:dyDescent="0.3"/>
    <row r="91" ht="14.4" customHeight="1" x14ac:dyDescent="0.3"/>
    <row r="92" ht="14.4" customHeight="1" x14ac:dyDescent="0.3"/>
    <row r="94" ht="14.4" customHeight="1" x14ac:dyDescent="0.3"/>
    <row r="95" ht="14.4" customHeight="1" x14ac:dyDescent="0.3"/>
    <row r="98" ht="14.4" customHeight="1" x14ac:dyDescent="0.3"/>
    <row r="99" ht="14.4" customHeight="1" x14ac:dyDescent="0.3"/>
    <row r="100" ht="14.4" customHeight="1" x14ac:dyDescent="0.3"/>
  </sheetData>
  <mergeCells count="1">
    <mergeCell ref="J22:J25"/>
  </mergeCells>
  <pageMargins left="0.7" right="0.7" top="0.75" bottom="0.75" header="0.3" footer="0.3"/>
  <pageSetup scale="4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0:W100"/>
  <sheetViews>
    <sheetView topLeftCell="A26" zoomScale="70" zoomScaleNormal="70" workbookViewId="0">
      <selection activeCell="M37" sqref="M37"/>
    </sheetView>
  </sheetViews>
  <sheetFormatPr defaultColWidth="9.109375" defaultRowHeight="14.4" x14ac:dyDescent="0.3"/>
  <cols>
    <col min="1" max="1" width="9.109375" style="8"/>
    <col min="2" max="2" width="9.33203125" style="8" customWidth="1"/>
    <col min="3" max="3" width="18.44140625" style="8" customWidth="1"/>
    <col min="4" max="4" width="10.6640625" style="8" customWidth="1"/>
    <col min="5" max="5" width="9.109375" style="8"/>
    <col min="6" max="6" width="10.5546875" style="8" customWidth="1"/>
    <col min="7" max="7" width="17.44140625" style="8" customWidth="1"/>
    <col min="8" max="8" width="18.33203125" style="8" customWidth="1"/>
    <col min="9" max="9" width="4.88671875" style="8" customWidth="1"/>
    <col min="10" max="10" width="14.6640625" style="8" customWidth="1"/>
    <col min="11" max="11" width="4.5546875" style="8" customWidth="1"/>
    <col min="12" max="12" width="28.77734375" style="8" customWidth="1"/>
    <col min="13" max="13" width="19.5546875" style="8" customWidth="1"/>
    <col min="14" max="14" width="14.88671875" style="8" customWidth="1"/>
    <col min="15" max="15" width="20.21875" style="8" customWidth="1"/>
    <col min="16" max="16" width="19.6640625" style="8" customWidth="1"/>
    <col min="17" max="17" width="20.6640625" style="8" customWidth="1"/>
    <col min="18" max="18" width="9.5546875" style="8" customWidth="1"/>
    <col min="19" max="19" width="10.44140625" style="8" customWidth="1"/>
    <col min="20" max="20" width="9.88671875" style="8" customWidth="1"/>
    <col min="21" max="16384" width="9.109375" style="8"/>
  </cols>
  <sheetData>
    <row r="10" spans="12:17" ht="89.4" customHeight="1" x14ac:dyDescent="0.3">
      <c r="L10" s="21" t="s">
        <v>50</v>
      </c>
      <c r="M10" s="21" t="s">
        <v>54</v>
      </c>
      <c r="N10" s="21" t="s">
        <v>88</v>
      </c>
      <c r="O10" s="21" t="s">
        <v>56</v>
      </c>
      <c r="P10" s="21" t="s">
        <v>57</v>
      </c>
      <c r="Q10" s="21" t="s">
        <v>49</v>
      </c>
    </row>
    <row r="11" spans="12:17" ht="26.4" customHeight="1" x14ac:dyDescent="0.3">
      <c r="L11" s="37">
        <v>35000</v>
      </c>
      <c r="M11" s="37">
        <v>1926</v>
      </c>
      <c r="N11" s="37">
        <v>30</v>
      </c>
      <c r="O11" s="38">
        <v>0</v>
      </c>
      <c r="P11" s="38">
        <v>0</v>
      </c>
      <c r="Q11" s="37" t="s">
        <v>51</v>
      </c>
    </row>
    <row r="12" spans="12:17" ht="22.8" customHeight="1" x14ac:dyDescent="0.3">
      <c r="L12" s="37">
        <v>47000</v>
      </c>
      <c r="M12" s="37">
        <v>2069</v>
      </c>
      <c r="N12" s="37">
        <v>40</v>
      </c>
      <c r="O12" s="38">
        <v>1</v>
      </c>
      <c r="P12" s="38">
        <v>0</v>
      </c>
      <c r="Q12" s="37" t="s">
        <v>6</v>
      </c>
    </row>
    <row r="13" spans="12:17" ht="22.8" customHeight="1" x14ac:dyDescent="0.3">
      <c r="L13" s="37">
        <v>49900</v>
      </c>
      <c r="M13" s="37">
        <v>1720</v>
      </c>
      <c r="N13" s="37">
        <v>30</v>
      </c>
      <c r="O13" s="38">
        <v>1</v>
      </c>
      <c r="P13" s="38">
        <v>0</v>
      </c>
      <c r="Q13" s="37" t="s">
        <v>6</v>
      </c>
    </row>
    <row r="14" spans="12:17" ht="27" customHeight="1" x14ac:dyDescent="0.3">
      <c r="L14" s="37">
        <v>55000</v>
      </c>
      <c r="M14" s="37">
        <v>1396</v>
      </c>
      <c r="N14" s="37">
        <v>15</v>
      </c>
      <c r="O14" s="38">
        <v>0</v>
      </c>
      <c r="P14" s="38">
        <v>0</v>
      </c>
      <c r="Q14" s="37" t="s">
        <v>51</v>
      </c>
    </row>
    <row r="15" spans="12:17" ht="24.6" customHeight="1" x14ac:dyDescent="0.3">
      <c r="L15" s="37">
        <v>58900</v>
      </c>
      <c r="M15" s="37">
        <v>1706</v>
      </c>
      <c r="N15" s="37">
        <v>32</v>
      </c>
      <c r="O15" s="38">
        <v>0</v>
      </c>
      <c r="P15" s="38">
        <v>1</v>
      </c>
      <c r="Q15" s="37" t="s">
        <v>52</v>
      </c>
    </row>
    <row r="16" spans="12:17" ht="27.6" customHeight="1" x14ac:dyDescent="0.3">
      <c r="L16" s="37">
        <v>60000</v>
      </c>
      <c r="M16" s="37">
        <v>1847</v>
      </c>
      <c r="N16" s="37">
        <v>38</v>
      </c>
      <c r="O16" s="38">
        <v>0</v>
      </c>
      <c r="P16" s="38">
        <v>1</v>
      </c>
      <c r="Q16" s="37" t="s">
        <v>52</v>
      </c>
    </row>
    <row r="17" spans="7:23" ht="27" customHeight="1" x14ac:dyDescent="0.3">
      <c r="L17" s="37">
        <v>67000</v>
      </c>
      <c r="M17" s="37">
        <v>1950</v>
      </c>
      <c r="N17" s="37">
        <v>27</v>
      </c>
      <c r="O17" s="38">
        <v>0</v>
      </c>
      <c r="P17" s="38">
        <v>1</v>
      </c>
      <c r="Q17" s="37" t="s">
        <v>52</v>
      </c>
    </row>
    <row r="18" spans="7:23" ht="22.2" customHeight="1" x14ac:dyDescent="0.3">
      <c r="L18" s="37">
        <v>70000</v>
      </c>
      <c r="M18" s="37">
        <v>2323</v>
      </c>
      <c r="N18" s="37">
        <v>30</v>
      </c>
      <c r="O18" s="38">
        <v>1</v>
      </c>
      <c r="P18" s="38">
        <v>0</v>
      </c>
      <c r="Q18" s="37" t="s">
        <v>6</v>
      </c>
    </row>
    <row r="19" spans="7:23" ht="22.8" customHeight="1" x14ac:dyDescent="0.3">
      <c r="L19" s="37">
        <v>78500</v>
      </c>
      <c r="M19" s="37">
        <v>2285</v>
      </c>
      <c r="N19" s="37">
        <v>26</v>
      </c>
      <c r="O19" s="38">
        <v>0</v>
      </c>
      <c r="P19" s="38">
        <v>1</v>
      </c>
      <c r="Q19" s="37" t="s">
        <v>52</v>
      </c>
    </row>
    <row r="20" spans="7:23" ht="25.8" customHeight="1" x14ac:dyDescent="0.3">
      <c r="G20" s="9"/>
      <c r="H20" s="9"/>
      <c r="L20" s="37">
        <v>79000</v>
      </c>
      <c r="M20" s="37">
        <v>3752</v>
      </c>
      <c r="N20" s="37">
        <v>35</v>
      </c>
      <c r="O20" s="38">
        <v>0</v>
      </c>
      <c r="P20" s="38">
        <v>0</v>
      </c>
      <c r="Q20" s="37" t="s">
        <v>51</v>
      </c>
    </row>
    <row r="21" spans="7:23" ht="24.6" customHeight="1" x14ac:dyDescent="0.3">
      <c r="L21" s="37">
        <v>87500</v>
      </c>
      <c r="M21" s="37">
        <v>2300</v>
      </c>
      <c r="N21" s="37">
        <v>18</v>
      </c>
      <c r="O21" s="38">
        <v>0</v>
      </c>
      <c r="P21" s="38">
        <v>0</v>
      </c>
      <c r="Q21" s="37" t="s">
        <v>51</v>
      </c>
    </row>
    <row r="22" spans="7:23" ht="26.25" customHeight="1" x14ac:dyDescent="0.3">
      <c r="J22" s="81"/>
      <c r="L22" s="37">
        <v>93000</v>
      </c>
      <c r="M22" s="37">
        <v>2525</v>
      </c>
      <c r="N22" s="37">
        <v>17</v>
      </c>
      <c r="O22" s="38">
        <v>0</v>
      </c>
      <c r="P22" s="38">
        <v>0</v>
      </c>
      <c r="Q22" s="37" t="s">
        <v>51</v>
      </c>
    </row>
    <row r="23" spans="7:23" ht="28.5" customHeight="1" x14ac:dyDescent="0.3">
      <c r="J23" s="81"/>
      <c r="L23" s="37">
        <v>95000</v>
      </c>
      <c r="M23" s="37">
        <v>3800</v>
      </c>
      <c r="N23" s="37">
        <v>40</v>
      </c>
      <c r="O23" s="38">
        <v>1</v>
      </c>
      <c r="P23" s="38">
        <v>0</v>
      </c>
      <c r="Q23" s="37" t="s">
        <v>6</v>
      </c>
    </row>
    <row r="24" spans="7:23" ht="26.25" customHeight="1" x14ac:dyDescent="0.3">
      <c r="J24" s="81"/>
      <c r="L24" s="37">
        <v>97000</v>
      </c>
      <c r="M24" s="37">
        <v>1740</v>
      </c>
      <c r="N24" s="37">
        <v>12</v>
      </c>
      <c r="O24" s="38">
        <v>0</v>
      </c>
      <c r="P24" s="38">
        <v>1</v>
      </c>
      <c r="Q24" s="37" t="s">
        <v>52</v>
      </c>
    </row>
    <row r="25" spans="7:23" ht="24.6" customHeight="1" x14ac:dyDescent="0.3">
      <c r="J25" s="81"/>
    </row>
    <row r="26" spans="7:23" ht="26.25" customHeight="1" x14ac:dyDescent="0.3"/>
    <row r="27" spans="7:23" ht="30.75" customHeight="1" x14ac:dyDescent="0.3">
      <c r="L27" t="s">
        <v>7</v>
      </c>
      <c r="M27"/>
      <c r="N27"/>
      <c r="O27"/>
      <c r="P27"/>
      <c r="Q27"/>
      <c r="R27"/>
      <c r="S27"/>
      <c r="T27"/>
      <c r="U27" s="82"/>
      <c r="V27" s="82"/>
      <c r="W27" s="82"/>
    </row>
    <row r="28" spans="7:23" ht="24.75" customHeight="1" thickBot="1" x14ac:dyDescent="0.35">
      <c r="L28"/>
      <c r="M28"/>
      <c r="N28"/>
      <c r="O28"/>
      <c r="P28"/>
      <c r="Q28"/>
      <c r="R28"/>
      <c r="S28"/>
      <c r="T28"/>
      <c r="U28" s="82"/>
      <c r="V28" s="82"/>
      <c r="W28" s="82"/>
    </row>
    <row r="29" spans="7:23" ht="32.4" customHeight="1" x14ac:dyDescent="0.3">
      <c r="L29" s="29" t="s">
        <v>8</v>
      </c>
      <c r="M29" s="29"/>
      <c r="N29"/>
      <c r="O29"/>
      <c r="P29"/>
      <c r="Q29"/>
      <c r="R29"/>
      <c r="S29"/>
      <c r="T29"/>
      <c r="U29" s="82"/>
      <c r="V29" s="82"/>
      <c r="W29" s="82"/>
    </row>
    <row r="30" spans="7:23" ht="27.6" customHeight="1" x14ac:dyDescent="0.3">
      <c r="L30" s="26" t="s">
        <v>9</v>
      </c>
      <c r="M30" s="26">
        <v>0.94761791196862144</v>
      </c>
      <c r="N30"/>
      <c r="O30"/>
      <c r="P30"/>
      <c r="Q30"/>
      <c r="R30"/>
      <c r="S30"/>
      <c r="T30"/>
    </row>
    <row r="31" spans="7:23" ht="32.4" customHeight="1" x14ac:dyDescent="0.3">
      <c r="L31" s="26" t="s">
        <v>10</v>
      </c>
      <c r="M31" s="26">
        <v>0.89797970708376995</v>
      </c>
      <c r="N31"/>
      <c r="O31"/>
      <c r="P31"/>
      <c r="Q31"/>
      <c r="R31"/>
      <c r="S31"/>
      <c r="T31"/>
    </row>
    <row r="32" spans="7:23" x14ac:dyDescent="0.3">
      <c r="L32" s="26" t="s">
        <v>11</v>
      </c>
      <c r="M32" s="26">
        <v>0.85263735467655666</v>
      </c>
      <c r="N32"/>
      <c r="O32"/>
      <c r="P32"/>
      <c r="Q32"/>
      <c r="R32"/>
      <c r="S32"/>
      <c r="T32"/>
    </row>
    <row r="33" spans="11:20" ht="22.95" customHeight="1" x14ac:dyDescent="0.3">
      <c r="L33" s="26" t="s">
        <v>12</v>
      </c>
      <c r="M33" s="26">
        <v>7493.7772705559646</v>
      </c>
      <c r="N33"/>
      <c r="O33"/>
      <c r="P33"/>
      <c r="Q33"/>
      <c r="R33"/>
      <c r="S33"/>
      <c r="T33"/>
    </row>
    <row r="34" spans="11:20" ht="29.25" customHeight="1" thickBot="1" x14ac:dyDescent="0.35">
      <c r="L34" s="27" t="s">
        <v>13</v>
      </c>
      <c r="M34" s="27">
        <v>14</v>
      </c>
      <c r="N34"/>
      <c r="O34"/>
      <c r="P34"/>
      <c r="Q34"/>
      <c r="R34"/>
      <c r="S34"/>
      <c r="T34"/>
    </row>
    <row r="35" spans="11:20" ht="27" customHeight="1" x14ac:dyDescent="0.3">
      <c r="L35"/>
      <c r="M35"/>
      <c r="N35"/>
      <c r="O35"/>
      <c r="P35"/>
      <c r="Q35"/>
      <c r="R35"/>
      <c r="S35"/>
      <c r="T35"/>
    </row>
    <row r="36" spans="11:20" ht="19.2" customHeight="1" thickBot="1" x14ac:dyDescent="0.35">
      <c r="L36" t="s">
        <v>14</v>
      </c>
      <c r="M36"/>
      <c r="N36"/>
      <c r="O36"/>
      <c r="P36"/>
      <c r="Q36"/>
      <c r="R36"/>
      <c r="S36"/>
      <c r="T36"/>
    </row>
    <row r="37" spans="11:20" ht="16.95" customHeight="1" x14ac:dyDescent="0.3">
      <c r="L37" s="28"/>
      <c r="M37" s="28" t="s">
        <v>19</v>
      </c>
      <c r="N37" s="28" t="s">
        <v>20</v>
      </c>
      <c r="O37" s="28" t="s">
        <v>21</v>
      </c>
      <c r="P37" s="28" t="s">
        <v>5</v>
      </c>
      <c r="Q37" s="28" t="s">
        <v>22</v>
      </c>
      <c r="R37"/>
      <c r="S37"/>
      <c r="T37"/>
    </row>
    <row r="38" spans="11:20" ht="15" customHeight="1" x14ac:dyDescent="0.3">
      <c r="K38"/>
      <c r="L38" s="26" t="s">
        <v>15</v>
      </c>
      <c r="M38" s="26">
        <v>4</v>
      </c>
      <c r="N38" s="26">
        <v>4448606862.8308325</v>
      </c>
      <c r="O38" s="26">
        <v>1112151715.7077081</v>
      </c>
      <c r="P38" s="26">
        <v>19.804435795900911</v>
      </c>
      <c r="Q38" s="26">
        <v>1.7442084158737778E-4</v>
      </c>
      <c r="R38"/>
      <c r="S38"/>
      <c r="T38"/>
    </row>
    <row r="39" spans="11:20" x14ac:dyDescent="0.3">
      <c r="K39"/>
      <c r="L39" s="26" t="s">
        <v>16</v>
      </c>
      <c r="M39" s="26">
        <v>9</v>
      </c>
      <c r="N39" s="26">
        <v>505410280.02631086</v>
      </c>
      <c r="O39" s="26">
        <v>56156697.780701205</v>
      </c>
      <c r="P39" s="26"/>
      <c r="Q39" s="26"/>
      <c r="R39"/>
      <c r="S39"/>
      <c r="T39"/>
    </row>
    <row r="40" spans="11:20" ht="15" thickBot="1" x14ac:dyDescent="0.35">
      <c r="L40" s="27" t="s">
        <v>17</v>
      </c>
      <c r="M40" s="27">
        <v>13</v>
      </c>
      <c r="N40" s="27">
        <v>4954017142.8571434</v>
      </c>
      <c r="O40" s="27"/>
      <c r="P40" s="27"/>
      <c r="Q40" s="27"/>
      <c r="R40"/>
      <c r="S40"/>
      <c r="T40"/>
    </row>
    <row r="41" spans="11:20" ht="15" thickBot="1" x14ac:dyDescent="0.35">
      <c r="L41"/>
      <c r="M41"/>
      <c r="N41"/>
      <c r="O41"/>
      <c r="P41"/>
      <c r="Q41"/>
      <c r="R41"/>
      <c r="S41"/>
      <c r="T41"/>
    </row>
    <row r="42" spans="11:20" x14ac:dyDescent="0.3">
      <c r="L42" s="28"/>
      <c r="M42" s="28" t="s">
        <v>23</v>
      </c>
      <c r="N42" s="28" t="s">
        <v>12</v>
      </c>
      <c r="O42" s="28" t="s">
        <v>24</v>
      </c>
      <c r="P42" s="28" t="s">
        <v>25</v>
      </c>
      <c r="Q42" s="28" t="s">
        <v>26</v>
      </c>
      <c r="R42" s="28" t="s">
        <v>27</v>
      </c>
      <c r="S42" s="28" t="s">
        <v>28</v>
      </c>
      <c r="T42" s="28" t="s">
        <v>29</v>
      </c>
    </row>
    <row r="43" spans="11:20" ht="23.4" x14ac:dyDescent="0.45">
      <c r="L43" s="26" t="s">
        <v>18</v>
      </c>
      <c r="M43" s="78">
        <v>48329.227126689912</v>
      </c>
      <c r="N43" s="26">
        <v>8713.3071595938236</v>
      </c>
      <c r="O43" s="26">
        <v>5.546599728608995</v>
      </c>
      <c r="P43" s="26">
        <v>3.5799291769126083E-4</v>
      </c>
      <c r="Q43" s="26">
        <v>28618.356923953859</v>
      </c>
      <c r="R43" s="26">
        <v>68040.09732942596</v>
      </c>
      <c r="S43" s="26">
        <v>28618.356923953859</v>
      </c>
      <c r="T43" s="26">
        <v>68040.09732942596</v>
      </c>
    </row>
    <row r="44" spans="11:20" ht="23.4" x14ac:dyDescent="0.45">
      <c r="L44" s="26" t="s">
        <v>30</v>
      </c>
      <c r="M44" s="78">
        <v>28.213800390600024</v>
      </c>
      <c r="N44" s="26">
        <v>3.4737583960613363</v>
      </c>
      <c r="O44" s="26">
        <v>8.12198120128037</v>
      </c>
      <c r="P44" s="26">
        <v>1.9610205985293747E-5</v>
      </c>
      <c r="Q44" s="26">
        <v>20.355612953119469</v>
      </c>
      <c r="R44" s="26">
        <v>36.07198782808058</v>
      </c>
      <c r="S44" s="26">
        <v>20.355612953119469</v>
      </c>
      <c r="T44" s="26">
        <v>36.07198782808058</v>
      </c>
    </row>
    <row r="45" spans="11:20" ht="23.4" x14ac:dyDescent="0.45">
      <c r="L45" s="26" t="s">
        <v>31</v>
      </c>
      <c r="M45" s="78">
        <v>-1981.4099694017325</v>
      </c>
      <c r="N45" s="26">
        <v>298.0139368183776</v>
      </c>
      <c r="O45" s="26">
        <v>-6.6487157968363348</v>
      </c>
      <c r="P45" s="26">
        <v>9.3876417127346627E-5</v>
      </c>
      <c r="Q45" s="26">
        <v>-2655.5643311891172</v>
      </c>
      <c r="R45" s="26">
        <v>-1307.2556076143478</v>
      </c>
      <c r="S45" s="26">
        <v>-2655.5643311891172</v>
      </c>
      <c r="T45" s="26">
        <v>-1307.2556076143478</v>
      </c>
    </row>
    <row r="46" spans="11:20" ht="23.4" x14ac:dyDescent="0.45">
      <c r="L46" s="26" t="s">
        <v>32</v>
      </c>
      <c r="M46" s="78">
        <v>16581.32443446387</v>
      </c>
      <c r="N46" s="26">
        <v>6089.8103648671449</v>
      </c>
      <c r="O46" s="26">
        <v>2.7227981564292287</v>
      </c>
      <c r="P46" s="26">
        <v>2.3499926700848283E-2</v>
      </c>
      <c r="Q46" s="26">
        <v>2805.2162974969051</v>
      </c>
      <c r="R46" s="26">
        <v>30357.432571430836</v>
      </c>
      <c r="S46" s="26">
        <v>2805.2162974969051</v>
      </c>
      <c r="T46" s="26">
        <v>30357.432571430836</v>
      </c>
    </row>
    <row r="47" spans="11:20" ht="24" thickBot="1" x14ac:dyDescent="0.5">
      <c r="L47" s="27" t="s">
        <v>53</v>
      </c>
      <c r="M47" s="78">
        <v>23684.624022829466</v>
      </c>
      <c r="N47" s="27">
        <v>5324.6347110188708</v>
      </c>
      <c r="O47" s="27">
        <v>4.448121854033702</v>
      </c>
      <c r="P47" s="27">
        <v>1.6045448905880415E-3</v>
      </c>
      <c r="Q47" s="27">
        <v>11639.463472014175</v>
      </c>
      <c r="R47" s="27">
        <v>35729.784573644756</v>
      </c>
      <c r="S47" s="27">
        <v>11639.463472014175</v>
      </c>
      <c r="T47" s="27">
        <v>35729.784573644756</v>
      </c>
    </row>
    <row r="81" spans="2:14" ht="14.4" customHeight="1" x14ac:dyDescent="0.3">
      <c r="B81" s="83">
        <f>48329.23+(28.21*1900)-(1981.41*10)+(16581.32*1)</f>
        <v>98695.450000000012</v>
      </c>
      <c r="C81" s="83"/>
      <c r="M81" s="83">
        <f>48329.23+(28.21*1900)-(1981.41*10)+(23684.62*1)</f>
        <v>105798.75</v>
      </c>
      <c r="N81" s="83"/>
    </row>
    <row r="82" spans="2:14" ht="14.4" customHeight="1" x14ac:dyDescent="0.3">
      <c r="B82" s="83"/>
      <c r="C82" s="83"/>
      <c r="M82" s="83"/>
      <c r="N82" s="83"/>
    </row>
    <row r="91" spans="2:14" ht="14.4" customHeight="1" x14ac:dyDescent="0.3"/>
    <row r="92" spans="2:14" ht="14.4" customHeight="1" x14ac:dyDescent="0.3"/>
    <row r="94" spans="2:14" x14ac:dyDescent="0.3">
      <c r="B94" s="83">
        <f>48329.23+(28.21*1900)-(1981.41*10)</f>
        <v>82114.13</v>
      </c>
      <c r="C94" s="83"/>
      <c r="M94" s="83">
        <f>48329.23+(28.21*1900)-(1981.41*10)</f>
        <v>82114.13</v>
      </c>
      <c r="N94" s="83"/>
    </row>
    <row r="95" spans="2:14" x14ac:dyDescent="0.3">
      <c r="B95" s="83"/>
      <c r="C95" s="83"/>
      <c r="M95" s="83"/>
      <c r="N95" s="83"/>
    </row>
    <row r="98" spans="2:14" x14ac:dyDescent="0.3">
      <c r="M98" s="84">
        <f>M81-M94</f>
        <v>23684.619999999995</v>
      </c>
      <c r="N98" s="84"/>
    </row>
    <row r="99" spans="2:14" x14ac:dyDescent="0.3">
      <c r="B99" s="84">
        <f>B81-B94</f>
        <v>16581.320000000007</v>
      </c>
      <c r="C99" s="84"/>
      <c r="M99" s="84"/>
      <c r="N99" s="84"/>
    </row>
    <row r="100" spans="2:14" x14ac:dyDescent="0.3">
      <c r="B100" s="84"/>
      <c r="C100" s="84"/>
    </row>
  </sheetData>
  <mergeCells count="8">
    <mergeCell ref="J22:J25"/>
    <mergeCell ref="U27:W29"/>
    <mergeCell ref="B81:C82"/>
    <mergeCell ref="M81:N82"/>
    <mergeCell ref="B94:C95"/>
    <mergeCell ref="B99:C100"/>
    <mergeCell ref="M94:N95"/>
    <mergeCell ref="M98:N99"/>
  </mergeCells>
  <pageMargins left="0.7" right="0.7" top="0.75" bottom="0.75" header="0.3" footer="0.3"/>
  <pageSetup scale="4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2B3D9-725C-45C7-A8DA-DCD8C7CCD796}">
  <sheetPr>
    <pageSetUpPr fitToPage="1"/>
  </sheetPr>
  <dimension ref="M10:W53"/>
  <sheetViews>
    <sheetView zoomScale="70" zoomScaleNormal="70" workbookViewId="0"/>
  </sheetViews>
  <sheetFormatPr defaultColWidth="8.88671875" defaultRowHeight="14.4" x14ac:dyDescent="0.3"/>
  <cols>
    <col min="1" max="4" width="8.88671875" style="5"/>
    <col min="5" max="5" width="17.6640625" style="5" customWidth="1"/>
    <col min="6" max="6" width="14.109375" style="5" customWidth="1"/>
    <col min="7" max="7" width="16.33203125" style="5" customWidth="1"/>
    <col min="8" max="8" width="12" style="5" customWidth="1"/>
    <col min="9" max="9" width="11.33203125" style="5" customWidth="1"/>
    <col min="10" max="10" width="8.88671875" style="5"/>
    <col min="11" max="11" width="11.6640625" style="5" customWidth="1"/>
    <col min="12" max="12" width="11.88671875" style="5" customWidth="1"/>
    <col min="13" max="13" width="25.6640625" style="5" customWidth="1"/>
    <col min="14" max="14" width="16.44140625" style="5" customWidth="1"/>
    <col min="15" max="15" width="14.33203125" style="5" customWidth="1"/>
    <col min="16" max="16" width="15" style="5" customWidth="1"/>
    <col min="17" max="17" width="13.88671875" style="5" customWidth="1"/>
    <col min="18" max="18" width="12.109375" style="5" customWidth="1"/>
    <col min="19" max="19" width="18.33203125" style="5" customWidth="1"/>
    <col min="20" max="20" width="5.6640625" style="5" customWidth="1"/>
    <col min="21" max="21" width="18.33203125" style="5" customWidth="1"/>
    <col min="22" max="16384" width="8.88671875" style="5"/>
  </cols>
  <sheetData>
    <row r="10" spans="13:18" ht="55.8" customHeight="1" x14ac:dyDescent="0.3">
      <c r="M10" s="30"/>
      <c r="N10" s="85" t="s">
        <v>41</v>
      </c>
      <c r="O10" s="86"/>
      <c r="P10" s="86"/>
      <c r="Q10" s="86"/>
      <c r="R10" s="87"/>
    </row>
    <row r="11" spans="13:18" ht="52.2" customHeight="1" x14ac:dyDescent="0.3">
      <c r="M11" s="31"/>
      <c r="N11" s="32" t="s">
        <v>37</v>
      </c>
      <c r="O11" s="32" t="s">
        <v>38</v>
      </c>
      <c r="P11" s="32" t="s">
        <v>39</v>
      </c>
      <c r="Q11" s="32" t="s">
        <v>40</v>
      </c>
      <c r="R11" s="32" t="s">
        <v>96</v>
      </c>
    </row>
    <row r="12" spans="13:18" ht="33.6" customHeight="1" x14ac:dyDescent="0.3">
      <c r="M12" s="31" t="s">
        <v>34</v>
      </c>
      <c r="N12" s="31">
        <v>-100</v>
      </c>
      <c r="O12" s="31">
        <v>100</v>
      </c>
      <c r="P12" s="31">
        <v>200</v>
      </c>
      <c r="Q12" s="31">
        <v>300</v>
      </c>
      <c r="R12" s="31">
        <v>0</v>
      </c>
    </row>
    <row r="13" spans="13:18" ht="30.6" customHeight="1" x14ac:dyDescent="0.3">
      <c r="M13" s="31" t="s">
        <v>35</v>
      </c>
      <c r="N13" s="31">
        <v>250</v>
      </c>
      <c r="O13" s="31">
        <v>200</v>
      </c>
      <c r="P13" s="31">
        <v>150</v>
      </c>
      <c r="Q13" s="31">
        <v>-100</v>
      </c>
      <c r="R13" s="31">
        <v>-150</v>
      </c>
    </row>
    <row r="14" spans="13:18" ht="30.6" customHeight="1" x14ac:dyDescent="0.3">
      <c r="M14" s="31" t="s">
        <v>36</v>
      </c>
      <c r="N14" s="31">
        <v>500</v>
      </c>
      <c r="O14" s="31">
        <v>250</v>
      </c>
      <c r="P14" s="31">
        <v>100</v>
      </c>
      <c r="Q14" s="31">
        <v>-200</v>
      </c>
      <c r="R14" s="31">
        <v>-600</v>
      </c>
    </row>
    <row r="15" spans="13:18" ht="32.4" customHeight="1" x14ac:dyDescent="0.3"/>
    <row r="18" spans="23:23" ht="24.6" customHeight="1" x14ac:dyDescent="0.3"/>
    <row r="20" spans="23:23" ht="34.200000000000003" customHeight="1" x14ac:dyDescent="0.3"/>
    <row r="21" spans="23:23" ht="14.4" customHeight="1" x14ac:dyDescent="0.3"/>
    <row r="27" spans="23:23" x14ac:dyDescent="0.3">
      <c r="W27" s="22"/>
    </row>
    <row r="28" spans="23:23" x14ac:dyDescent="0.3">
      <c r="W28" s="22"/>
    </row>
    <row r="29" spans="23:23" x14ac:dyDescent="0.3">
      <c r="W29" s="22"/>
    </row>
    <row r="30" spans="23:23" x14ac:dyDescent="0.3">
      <c r="W30" s="22"/>
    </row>
    <row r="31" spans="23:23" x14ac:dyDescent="0.3">
      <c r="W31" s="22"/>
    </row>
    <row r="32" spans="23:23" x14ac:dyDescent="0.3">
      <c r="W32" s="22"/>
    </row>
    <row r="33" spans="20:23" x14ac:dyDescent="0.3">
      <c r="W33" s="22"/>
    </row>
    <row r="34" spans="20:23" x14ac:dyDescent="0.3">
      <c r="W34" s="22"/>
    </row>
    <row r="35" spans="20:23" x14ac:dyDescent="0.3">
      <c r="W35" s="22"/>
    </row>
    <row r="36" spans="20:23" x14ac:dyDescent="0.3">
      <c r="V36" s="5" t="s">
        <v>43</v>
      </c>
      <c r="W36" s="22"/>
    </row>
    <row r="37" spans="20:23" x14ac:dyDescent="0.3">
      <c r="W37" s="22"/>
    </row>
    <row r="38" spans="20:23" x14ac:dyDescent="0.3">
      <c r="W38" s="22"/>
    </row>
    <row r="39" spans="20:23" x14ac:dyDescent="0.3">
      <c r="W39" s="22"/>
    </row>
    <row r="40" spans="20:23" x14ac:dyDescent="0.3">
      <c r="W40" s="22"/>
    </row>
    <row r="41" spans="20:23" x14ac:dyDescent="0.3">
      <c r="W41" s="22"/>
    </row>
    <row r="42" spans="20:23" x14ac:dyDescent="0.3">
      <c r="W42" s="22"/>
    </row>
    <row r="43" spans="20:23" x14ac:dyDescent="0.3">
      <c r="W43" s="22"/>
    </row>
    <row r="44" spans="20:23" ht="14.4" customHeight="1" x14ac:dyDescent="0.3">
      <c r="T44" s="7"/>
      <c r="U44" s="7"/>
      <c r="V44" s="7"/>
      <c r="W44" s="22"/>
    </row>
    <row r="45" spans="20:23" ht="51" customHeight="1" x14ac:dyDescent="0.3">
      <c r="T45" s="7"/>
      <c r="U45" s="7"/>
      <c r="V45" s="7"/>
      <c r="W45" s="22"/>
    </row>
    <row r="46" spans="20:23" x14ac:dyDescent="0.3">
      <c r="T46" s="22"/>
      <c r="U46" s="22"/>
      <c r="V46" s="22"/>
      <c r="W46" s="22"/>
    </row>
    <row r="47" spans="20:23" x14ac:dyDescent="0.3">
      <c r="T47" s="22"/>
      <c r="U47" s="22"/>
      <c r="V47" s="22"/>
      <c r="W47" s="22"/>
    </row>
    <row r="48" spans="20:23" ht="29.4" customHeight="1" x14ac:dyDescent="0.3">
      <c r="T48" s="22"/>
      <c r="U48" s="22"/>
      <c r="V48" s="22"/>
      <c r="W48" s="22"/>
    </row>
    <row r="49" spans="14:23" ht="27.6" customHeight="1" x14ac:dyDescent="0.3">
      <c r="T49" s="22"/>
      <c r="U49" s="22"/>
      <c r="V49" s="22"/>
      <c r="W49" s="22"/>
    </row>
    <row r="50" spans="14:23" x14ac:dyDescent="0.3">
      <c r="T50" s="22"/>
      <c r="U50" s="22"/>
      <c r="V50" s="22"/>
      <c r="W50" s="22"/>
    </row>
    <row r="51" spans="14:23" ht="18.600000000000001" customHeight="1" x14ac:dyDescent="0.3">
      <c r="T51" s="22"/>
      <c r="U51" s="22"/>
      <c r="V51" s="22"/>
      <c r="W51" s="22"/>
    </row>
    <row r="52" spans="14:23" x14ac:dyDescent="0.3">
      <c r="T52" s="22"/>
      <c r="U52" s="22"/>
      <c r="V52" s="22"/>
      <c r="W52" s="22"/>
    </row>
    <row r="53" spans="14:23" x14ac:dyDescent="0.3">
      <c r="N53" s="22"/>
      <c r="O53" s="22"/>
      <c r="P53" s="22"/>
      <c r="Q53" s="22"/>
      <c r="R53" s="22"/>
      <c r="S53" s="22"/>
      <c r="T53" s="22"/>
      <c r="U53" s="22"/>
      <c r="V53" s="22"/>
      <c r="W53" s="22"/>
    </row>
  </sheetData>
  <mergeCells count="1">
    <mergeCell ref="N10:R10"/>
  </mergeCells>
  <pageMargins left="0.7" right="0.7" top="0.75" bottom="0.75" header="0.3" footer="0.3"/>
  <pageSetup scale="3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M10:W42"/>
  <sheetViews>
    <sheetView zoomScale="60" zoomScaleNormal="60" workbookViewId="0">
      <selection activeCell="U14" sqref="U14"/>
    </sheetView>
  </sheetViews>
  <sheetFormatPr defaultColWidth="8.88671875" defaultRowHeight="14.4" x14ac:dyDescent="0.3"/>
  <cols>
    <col min="1" max="4" width="8.88671875" style="5"/>
    <col min="5" max="5" width="17.6640625" style="5" customWidth="1"/>
    <col min="6" max="6" width="14.109375" style="5" customWidth="1"/>
    <col min="7" max="7" width="16.33203125" style="5" customWidth="1"/>
    <col min="8" max="8" width="12" style="5" customWidth="1"/>
    <col min="9" max="9" width="11.33203125" style="5" customWidth="1"/>
    <col min="10" max="10" width="8.88671875" style="5"/>
    <col min="11" max="11" width="11.6640625" style="5" customWidth="1"/>
    <col min="12" max="12" width="11.88671875" style="5" customWidth="1"/>
    <col min="13" max="13" width="25.6640625" style="5" customWidth="1"/>
    <col min="14" max="14" width="16.44140625" style="5" customWidth="1"/>
    <col min="15" max="15" width="14.33203125" style="5" customWidth="1"/>
    <col min="16" max="16" width="15" style="5" customWidth="1"/>
    <col min="17" max="17" width="13.88671875" style="5" customWidth="1"/>
    <col min="18" max="18" width="12.109375" style="5" customWidth="1"/>
    <col min="19" max="19" width="18.33203125" style="5" customWidth="1"/>
    <col min="20" max="20" width="5.6640625" style="5" customWidth="1"/>
    <col min="21" max="21" width="25.21875" style="5" customWidth="1"/>
    <col min="22" max="16384" width="8.88671875" style="5"/>
  </cols>
  <sheetData>
    <row r="10" spans="13:23" ht="30.6" customHeight="1" x14ac:dyDescent="0.3">
      <c r="M10" s="77" t="s">
        <v>86</v>
      </c>
      <c r="N10" s="85" t="s">
        <v>41</v>
      </c>
      <c r="O10" s="86"/>
      <c r="P10" s="86"/>
      <c r="Q10" s="86"/>
      <c r="R10" s="87"/>
    </row>
    <row r="11" spans="13:23" ht="52.2" customHeight="1" x14ac:dyDescent="0.3">
      <c r="M11" s="31"/>
      <c r="N11" s="32" t="s">
        <v>37</v>
      </c>
      <c r="O11" s="32" t="s">
        <v>38</v>
      </c>
      <c r="P11" s="32" t="s">
        <v>39</v>
      </c>
      <c r="Q11" s="32" t="s">
        <v>40</v>
      </c>
      <c r="R11" s="32" t="s">
        <v>96</v>
      </c>
    </row>
    <row r="12" spans="13:23" ht="33.6" customHeight="1" x14ac:dyDescent="0.3">
      <c r="M12" s="31" t="s">
        <v>34</v>
      </c>
      <c r="N12" s="31">
        <v>-100</v>
      </c>
      <c r="O12" s="31">
        <v>100</v>
      </c>
      <c r="P12" s="31">
        <v>200</v>
      </c>
      <c r="Q12" s="31">
        <v>300</v>
      </c>
      <c r="R12" s="31">
        <v>0</v>
      </c>
    </row>
    <row r="13" spans="13:23" ht="30.6" customHeight="1" x14ac:dyDescent="0.3">
      <c r="M13" s="31" t="s">
        <v>35</v>
      </c>
      <c r="N13" s="31">
        <v>250</v>
      </c>
      <c r="O13" s="31">
        <v>200</v>
      </c>
      <c r="P13" s="31">
        <v>150</v>
      </c>
      <c r="Q13" s="31">
        <v>-100</v>
      </c>
      <c r="R13" s="31">
        <v>-150</v>
      </c>
    </row>
    <row r="14" spans="13:23" ht="30.6" customHeight="1" x14ac:dyDescent="0.3">
      <c r="M14" s="31" t="s">
        <v>36</v>
      </c>
      <c r="N14" s="31">
        <v>500</v>
      </c>
      <c r="O14" s="31">
        <v>250</v>
      </c>
      <c r="P14" s="31">
        <v>100</v>
      </c>
      <c r="Q14" s="31">
        <v>-200</v>
      </c>
      <c r="R14" s="31">
        <v>-600</v>
      </c>
    </row>
    <row r="15" spans="13:23" x14ac:dyDescent="0.3">
      <c r="W15" s="22"/>
    </row>
    <row r="16" spans="13:23" x14ac:dyDescent="0.3">
      <c r="W16" s="22"/>
    </row>
    <row r="17" spans="13:23" ht="27" x14ac:dyDescent="0.3">
      <c r="M17" s="35" t="s">
        <v>85</v>
      </c>
      <c r="N17" s="85" t="s">
        <v>41</v>
      </c>
      <c r="O17" s="86"/>
      <c r="P17" s="86"/>
      <c r="Q17" s="86"/>
      <c r="R17" s="87"/>
      <c r="V17" s="5" t="s">
        <v>43</v>
      </c>
      <c r="W17" s="22"/>
    </row>
    <row r="18" spans="13:23" ht="48" x14ac:dyDescent="0.3">
      <c r="M18" s="31"/>
      <c r="N18" s="32" t="s">
        <v>37</v>
      </c>
      <c r="O18" s="32" t="s">
        <v>38</v>
      </c>
      <c r="P18" s="32" t="s">
        <v>39</v>
      </c>
      <c r="Q18" s="32" t="s">
        <v>40</v>
      </c>
      <c r="R18" s="32" t="s">
        <v>96</v>
      </c>
      <c r="S18" s="32" t="s">
        <v>42</v>
      </c>
      <c r="W18" s="22"/>
    </row>
    <row r="19" spans="13:23" ht="24" x14ac:dyDescent="0.3">
      <c r="M19" s="31" t="s">
        <v>34</v>
      </c>
      <c r="N19" s="31">
        <v>-100</v>
      </c>
      <c r="O19" s="31">
        <v>100</v>
      </c>
      <c r="P19" s="31">
        <v>200</v>
      </c>
      <c r="Q19" s="31">
        <v>300</v>
      </c>
      <c r="R19" s="31">
        <v>0</v>
      </c>
      <c r="S19" s="31">
        <v>-100</v>
      </c>
      <c r="W19" s="22"/>
    </row>
    <row r="20" spans="13:23" ht="24" x14ac:dyDescent="0.3">
      <c r="M20" s="31" t="s">
        <v>35</v>
      </c>
      <c r="N20" s="31">
        <v>250</v>
      </c>
      <c r="O20" s="31">
        <v>200</v>
      </c>
      <c r="P20" s="31">
        <v>150</v>
      </c>
      <c r="Q20" s="31">
        <v>-100</v>
      </c>
      <c r="R20" s="31">
        <v>-150</v>
      </c>
      <c r="S20" s="31">
        <v>-150</v>
      </c>
      <c r="W20" s="22"/>
    </row>
    <row r="21" spans="13:23" ht="24" x14ac:dyDescent="0.3">
      <c r="M21" s="31" t="s">
        <v>36</v>
      </c>
      <c r="N21" s="31">
        <v>500</v>
      </c>
      <c r="O21" s="31">
        <v>250</v>
      </c>
      <c r="P21" s="31">
        <v>100</v>
      </c>
      <c r="Q21" s="31">
        <v>-200</v>
      </c>
      <c r="R21" s="31">
        <v>-600</v>
      </c>
      <c r="S21" s="31">
        <v>-600</v>
      </c>
      <c r="W21" s="22"/>
    </row>
    <row r="22" spans="13:23" ht="24" x14ac:dyDescent="0.3">
      <c r="M22" s="31" t="s">
        <v>58</v>
      </c>
      <c r="N22" s="31">
        <v>60</v>
      </c>
      <c r="O22" s="31">
        <v>60</v>
      </c>
      <c r="P22" s="31">
        <v>60</v>
      </c>
      <c r="Q22" s="31">
        <v>60</v>
      </c>
      <c r="R22" s="31">
        <v>60</v>
      </c>
      <c r="S22" s="34">
        <v>60</v>
      </c>
      <c r="W22" s="22"/>
    </row>
    <row r="23" spans="13:23" x14ac:dyDescent="0.3">
      <c r="W23" s="22"/>
    </row>
    <row r="24" spans="13:23" x14ac:dyDescent="0.3">
      <c r="W24" s="22"/>
    </row>
    <row r="25" spans="13:23" ht="28.2" customHeight="1" x14ac:dyDescent="0.3">
      <c r="M25" s="33" t="s">
        <v>87</v>
      </c>
      <c r="N25" s="85" t="s">
        <v>41</v>
      </c>
      <c r="O25" s="86"/>
      <c r="P25" s="86"/>
      <c r="Q25" s="86"/>
      <c r="R25" s="87"/>
      <c r="T25" s="7"/>
      <c r="U25" s="7"/>
      <c r="V25" s="7"/>
      <c r="W25" s="22"/>
    </row>
    <row r="26" spans="13:23" ht="51" customHeight="1" x14ac:dyDescent="0.3">
      <c r="M26" s="31"/>
      <c r="N26" s="32" t="s">
        <v>37</v>
      </c>
      <c r="O26" s="32" t="s">
        <v>38</v>
      </c>
      <c r="P26" s="32" t="s">
        <v>39</v>
      </c>
      <c r="Q26" s="32" t="s">
        <v>40</v>
      </c>
      <c r="R26" s="32" t="s">
        <v>96</v>
      </c>
      <c r="S26" s="32" t="s">
        <v>42</v>
      </c>
      <c r="T26" s="7"/>
      <c r="U26" s="7"/>
      <c r="V26" s="7"/>
      <c r="W26" s="22"/>
    </row>
    <row r="27" spans="13:23" ht="24" x14ac:dyDescent="0.3">
      <c r="M27" s="31" t="s">
        <v>34</v>
      </c>
      <c r="N27" s="31">
        <v>-100</v>
      </c>
      <c r="O27" s="31">
        <v>100</v>
      </c>
      <c r="P27" s="31">
        <v>200</v>
      </c>
      <c r="Q27" s="31">
        <v>300</v>
      </c>
      <c r="R27" s="31">
        <v>0</v>
      </c>
      <c r="S27" s="31">
        <v>300</v>
      </c>
      <c r="T27" s="22"/>
      <c r="U27" s="22"/>
      <c r="V27" s="22"/>
      <c r="W27" s="22"/>
    </row>
    <row r="28" spans="13:23" ht="24" x14ac:dyDescent="0.3">
      <c r="M28" s="31" t="s">
        <v>35</v>
      </c>
      <c r="N28" s="31">
        <v>250</v>
      </c>
      <c r="O28" s="31">
        <v>200</v>
      </c>
      <c r="P28" s="31">
        <v>150</v>
      </c>
      <c r="Q28" s="31">
        <v>-100</v>
      </c>
      <c r="R28" s="31">
        <v>-150</v>
      </c>
      <c r="S28" s="31">
        <v>250</v>
      </c>
      <c r="T28" s="22"/>
      <c r="U28" s="22"/>
      <c r="V28" s="22"/>
      <c r="W28" s="22"/>
    </row>
    <row r="29" spans="13:23" ht="29.4" customHeight="1" x14ac:dyDescent="0.3">
      <c r="M29" s="31" t="s">
        <v>36</v>
      </c>
      <c r="N29" s="31">
        <v>500</v>
      </c>
      <c r="O29" s="31">
        <v>250</v>
      </c>
      <c r="P29" s="31">
        <v>100</v>
      </c>
      <c r="Q29" s="31">
        <v>-200</v>
      </c>
      <c r="R29" s="31">
        <v>-600</v>
      </c>
      <c r="S29" s="34">
        <v>500</v>
      </c>
      <c r="T29" s="22"/>
      <c r="U29" s="22"/>
      <c r="V29" s="22"/>
      <c r="W29" s="22"/>
    </row>
    <row r="30" spans="13:23" ht="27.6" customHeight="1" x14ac:dyDescent="0.3">
      <c r="M30" s="31" t="s">
        <v>58</v>
      </c>
      <c r="N30" s="31">
        <v>60</v>
      </c>
      <c r="O30" s="31">
        <v>60</v>
      </c>
      <c r="P30" s="31">
        <v>60</v>
      </c>
      <c r="Q30" s="31">
        <v>60</v>
      </c>
      <c r="R30" s="31">
        <v>60</v>
      </c>
      <c r="S30" s="31">
        <v>60</v>
      </c>
      <c r="T30" s="22"/>
      <c r="U30" s="22"/>
      <c r="V30" s="22"/>
      <c r="W30" s="22"/>
    </row>
    <row r="31" spans="13:23" x14ac:dyDescent="0.3">
      <c r="T31" s="22"/>
      <c r="U31" s="22"/>
      <c r="V31" s="22"/>
      <c r="W31" s="22"/>
    </row>
    <row r="32" spans="13:23" ht="18.600000000000001" customHeight="1" x14ac:dyDescent="0.3">
      <c r="N32" s="22"/>
      <c r="O32" s="22"/>
      <c r="P32" s="22"/>
      <c r="T32" s="22"/>
      <c r="U32" s="22"/>
      <c r="V32" s="22"/>
      <c r="W32" s="22"/>
    </row>
    <row r="33" spans="20:23" x14ac:dyDescent="0.3">
      <c r="T33" s="22"/>
      <c r="U33" s="22"/>
      <c r="V33" s="22"/>
      <c r="W33" s="22"/>
    </row>
    <row r="34" spans="20:23" x14ac:dyDescent="0.3">
      <c r="T34" s="22"/>
      <c r="U34" s="22"/>
      <c r="V34" s="22"/>
      <c r="W34" s="22"/>
    </row>
    <row r="41" spans="20:23" ht="14.4" customHeight="1" x14ac:dyDescent="0.3"/>
    <row r="42" spans="20:23" ht="14.4" customHeight="1" x14ac:dyDescent="0.3"/>
  </sheetData>
  <mergeCells count="3">
    <mergeCell ref="N17:R17"/>
    <mergeCell ref="N10:R10"/>
    <mergeCell ref="N25:R25"/>
  </mergeCells>
  <pageMargins left="0.7" right="0.7" top="0.75" bottom="0.75" header="0.3" footer="0.3"/>
  <pageSetup scale="3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98BC5-742F-4B75-92EF-EDF9D4588CAD}">
  <sheetPr>
    <pageSetUpPr fitToPage="1"/>
  </sheetPr>
  <dimension ref="N15:W53"/>
  <sheetViews>
    <sheetView topLeftCell="A4" zoomScale="70" zoomScaleNormal="70" workbookViewId="0"/>
  </sheetViews>
  <sheetFormatPr defaultColWidth="8.88671875" defaultRowHeight="14.4" x14ac:dyDescent="0.3"/>
  <cols>
    <col min="1" max="4" width="8.88671875" style="5"/>
    <col min="5" max="5" width="17.6640625" style="5" customWidth="1"/>
    <col min="6" max="6" width="14.109375" style="5" customWidth="1"/>
    <col min="7" max="7" width="16.33203125" style="5" customWidth="1"/>
    <col min="8" max="8" width="12" style="5" customWidth="1"/>
    <col min="9" max="9" width="11.33203125" style="5" customWidth="1"/>
    <col min="10" max="10" width="8.88671875" style="5"/>
    <col min="11" max="11" width="11.6640625" style="5" customWidth="1"/>
    <col min="12" max="12" width="11.88671875" style="5" customWidth="1"/>
    <col min="13" max="13" width="8.88671875" style="5"/>
    <col min="14" max="14" width="20.21875" style="5" customWidth="1"/>
    <col min="15" max="15" width="24.33203125" style="5" customWidth="1"/>
    <col min="16" max="16" width="24.109375" style="5" customWidth="1"/>
    <col min="17" max="17" width="15.6640625" style="5" customWidth="1"/>
    <col min="18" max="18" width="14.77734375" style="5" customWidth="1"/>
    <col min="19" max="19" width="18.109375" style="5" customWidth="1"/>
    <col min="20" max="16384" width="8.88671875" style="5"/>
  </cols>
  <sheetData>
    <row r="15" spans="14:19" ht="96" customHeight="1" x14ac:dyDescent="0.3">
      <c r="N15" s="72" t="s">
        <v>60</v>
      </c>
      <c r="O15" s="88" t="s">
        <v>41</v>
      </c>
      <c r="P15" s="89"/>
      <c r="Q15" s="41"/>
      <c r="R15" s="41"/>
      <c r="S15" s="41"/>
    </row>
    <row r="16" spans="14:19" ht="27" x14ac:dyDescent="0.3">
      <c r="N16" s="31"/>
      <c r="O16" s="32" t="s">
        <v>37</v>
      </c>
      <c r="P16" s="32" t="s">
        <v>38</v>
      </c>
      <c r="Q16" s="41"/>
    </row>
    <row r="17" spans="14:23" ht="35.4" customHeight="1" x14ac:dyDescent="0.3">
      <c r="N17" s="31" t="s">
        <v>34</v>
      </c>
      <c r="O17" s="31">
        <v>100</v>
      </c>
      <c r="P17" s="31">
        <v>10</v>
      </c>
      <c r="Q17" s="41"/>
    </row>
    <row r="18" spans="14:23" ht="30.6" customHeight="1" x14ac:dyDescent="0.3">
      <c r="N18" s="31" t="s">
        <v>35</v>
      </c>
      <c r="O18" s="31">
        <v>250</v>
      </c>
      <c r="P18" s="31">
        <v>200</v>
      </c>
      <c r="Q18" s="41"/>
    </row>
    <row r="19" spans="14:23" ht="37.799999999999997" customHeight="1" x14ac:dyDescent="0.3">
      <c r="N19" s="31" t="s">
        <v>36</v>
      </c>
      <c r="O19" s="31">
        <v>500</v>
      </c>
      <c r="P19" s="31">
        <v>250</v>
      </c>
      <c r="Q19" s="41"/>
    </row>
    <row r="20" spans="14:23" ht="28.8" customHeight="1" x14ac:dyDescent="0.3">
      <c r="N20" s="31" t="s">
        <v>59</v>
      </c>
      <c r="O20" s="39"/>
      <c r="P20" s="39"/>
      <c r="Q20" s="41"/>
    </row>
    <row r="24" spans="14:23" ht="70.8" customHeight="1" x14ac:dyDescent="0.3">
      <c r="N24" s="72" t="s">
        <v>80</v>
      </c>
      <c r="O24" s="88" t="s">
        <v>41</v>
      </c>
      <c r="P24" s="89"/>
    </row>
    <row r="25" spans="14:23" ht="24" x14ac:dyDescent="0.3">
      <c r="N25" s="31"/>
      <c r="O25" s="32" t="s">
        <v>37</v>
      </c>
      <c r="P25" s="32" t="s">
        <v>38</v>
      </c>
    </row>
    <row r="26" spans="14:23" ht="24" x14ac:dyDescent="0.3">
      <c r="N26" s="31" t="s">
        <v>34</v>
      </c>
      <c r="O26" s="31">
        <v>100</v>
      </c>
      <c r="P26" s="31">
        <v>10</v>
      </c>
    </row>
    <row r="27" spans="14:23" ht="24" x14ac:dyDescent="0.3">
      <c r="N27" s="31" t="s">
        <v>35</v>
      </c>
      <c r="O27" s="31">
        <v>250</v>
      </c>
      <c r="P27" s="31">
        <v>200</v>
      </c>
    </row>
    <row r="28" spans="14:23" ht="24" x14ac:dyDescent="0.3">
      <c r="N28" s="31" t="s">
        <v>36</v>
      </c>
      <c r="O28" s="31">
        <v>500</v>
      </c>
      <c r="P28" s="31">
        <v>250</v>
      </c>
    </row>
    <row r="29" spans="14:23" ht="24" x14ac:dyDescent="0.3">
      <c r="N29" s="31" t="s">
        <v>59</v>
      </c>
      <c r="O29" s="39"/>
      <c r="P29" s="39"/>
      <c r="R29" s="22"/>
      <c r="S29" s="22"/>
      <c r="T29" s="22"/>
      <c r="U29" s="22"/>
      <c r="V29" s="22"/>
      <c r="W29" s="22"/>
    </row>
    <row r="30" spans="14:23" x14ac:dyDescent="0.3">
      <c r="N30" s="23"/>
      <c r="O30" s="23"/>
      <c r="P30" s="22"/>
      <c r="Q30" s="22"/>
      <c r="R30" s="22"/>
      <c r="S30" s="22"/>
      <c r="T30" s="22"/>
      <c r="U30" s="22"/>
      <c r="V30" s="22"/>
      <c r="W30" s="22"/>
    </row>
    <row r="31" spans="14:23" x14ac:dyDescent="0.3">
      <c r="N31" s="7"/>
      <c r="O31" s="7"/>
      <c r="P31" s="22"/>
      <c r="Q31" s="22"/>
      <c r="R31" s="22"/>
      <c r="S31" s="22"/>
      <c r="T31" s="22"/>
      <c r="U31" s="22"/>
      <c r="V31" s="22"/>
      <c r="W31" s="22"/>
    </row>
    <row r="32" spans="14:23" x14ac:dyDescent="0.3">
      <c r="N32" s="7"/>
      <c r="O32" s="7"/>
      <c r="P32" s="22"/>
      <c r="Q32" s="22"/>
      <c r="R32" s="22"/>
      <c r="S32" s="22"/>
      <c r="T32" s="22"/>
      <c r="U32" s="22"/>
      <c r="V32" s="22"/>
      <c r="W32" s="22"/>
    </row>
    <row r="33" spans="14:23" x14ac:dyDescent="0.3">
      <c r="N33" s="7"/>
      <c r="O33" s="7"/>
      <c r="P33" s="22"/>
      <c r="Q33" s="22"/>
      <c r="R33" s="22"/>
      <c r="S33" s="22"/>
      <c r="T33" s="22"/>
      <c r="U33" s="22"/>
      <c r="V33" s="22"/>
      <c r="W33" s="22"/>
    </row>
    <row r="34" spans="14:23" x14ac:dyDescent="0.3">
      <c r="N34" s="7"/>
      <c r="O34" s="7"/>
      <c r="P34" s="22"/>
      <c r="Q34" s="22"/>
      <c r="R34" s="22"/>
      <c r="S34" s="22"/>
      <c r="T34" s="22"/>
      <c r="U34" s="22"/>
      <c r="V34" s="22"/>
      <c r="W34" s="22"/>
    </row>
    <row r="35" spans="14:23" x14ac:dyDescent="0.3">
      <c r="N35" s="7"/>
      <c r="O35" s="7"/>
      <c r="P35" s="22"/>
      <c r="Q35" s="22"/>
      <c r="R35" s="22"/>
      <c r="S35" s="22"/>
      <c r="T35" s="22"/>
      <c r="U35" s="22"/>
      <c r="V35" s="22"/>
      <c r="W35" s="22"/>
    </row>
    <row r="36" spans="14:23" x14ac:dyDescent="0.3">
      <c r="N36" s="22"/>
      <c r="O36" s="22"/>
      <c r="P36" s="22"/>
      <c r="Q36" s="22"/>
      <c r="R36" s="22"/>
      <c r="S36" s="22"/>
      <c r="T36" s="22"/>
      <c r="U36" s="22"/>
      <c r="V36" s="22"/>
      <c r="W36" s="22"/>
    </row>
    <row r="37" spans="14:23" x14ac:dyDescent="0.3">
      <c r="N37" s="22"/>
      <c r="O37" s="22"/>
      <c r="P37" s="22"/>
      <c r="Q37" s="22"/>
      <c r="R37" s="22"/>
      <c r="S37" s="22"/>
      <c r="T37" s="22"/>
      <c r="U37" s="22"/>
      <c r="V37" s="22"/>
      <c r="W37" s="22"/>
    </row>
    <row r="38" spans="14:23" x14ac:dyDescent="0.3">
      <c r="N38" s="24"/>
      <c r="O38" s="24"/>
      <c r="P38" s="24"/>
      <c r="Q38" s="24"/>
      <c r="R38" s="24"/>
      <c r="S38" s="24"/>
      <c r="T38" s="22"/>
      <c r="U38" s="22"/>
      <c r="V38" s="22"/>
      <c r="W38" s="22"/>
    </row>
    <row r="39" spans="14:23" x14ac:dyDescent="0.3">
      <c r="N39" s="7"/>
      <c r="O39" s="7"/>
      <c r="P39" s="7"/>
      <c r="Q39" s="7"/>
      <c r="R39" s="7"/>
      <c r="S39" s="7"/>
      <c r="T39" s="22"/>
      <c r="U39" s="22"/>
      <c r="V39" s="22"/>
      <c r="W39" s="22"/>
    </row>
    <row r="40" spans="14:23" x14ac:dyDescent="0.3">
      <c r="N40" s="7"/>
      <c r="O40" s="7"/>
      <c r="P40" s="7"/>
      <c r="Q40" s="7"/>
      <c r="R40" s="7"/>
      <c r="S40" s="7"/>
      <c r="T40" s="22"/>
      <c r="U40" s="22"/>
      <c r="V40" s="22"/>
      <c r="W40" s="22"/>
    </row>
    <row r="41" spans="14:23" x14ac:dyDescent="0.3">
      <c r="N41" s="7"/>
      <c r="O41" s="7"/>
      <c r="P41" s="7"/>
      <c r="Q41" s="7"/>
      <c r="R41" s="7"/>
      <c r="S41" s="7"/>
      <c r="T41" s="22"/>
      <c r="U41" s="22"/>
      <c r="V41" s="22"/>
      <c r="W41" s="22"/>
    </row>
    <row r="42" spans="14:23" x14ac:dyDescent="0.3">
      <c r="N42" s="22"/>
      <c r="O42" s="22"/>
      <c r="P42" s="22"/>
      <c r="Q42" s="22"/>
      <c r="R42" s="22"/>
      <c r="S42" s="22"/>
      <c r="T42" s="22"/>
      <c r="U42" s="22"/>
      <c r="V42" s="22"/>
      <c r="W42" s="22"/>
    </row>
    <row r="43" spans="14:23" x14ac:dyDescent="0.3">
      <c r="N43" s="24"/>
      <c r="O43" s="24"/>
      <c r="P43" s="24"/>
      <c r="Q43" s="24"/>
      <c r="R43" s="24"/>
      <c r="S43" s="24"/>
      <c r="T43" s="24"/>
      <c r="U43" s="24"/>
      <c r="V43" s="24"/>
      <c r="W43" s="22"/>
    </row>
    <row r="44" spans="14:23" x14ac:dyDescent="0.3">
      <c r="N44" s="7"/>
      <c r="O44" s="7"/>
      <c r="P44" s="7"/>
      <c r="Q44" s="7"/>
      <c r="R44" s="7"/>
      <c r="S44" s="7"/>
      <c r="T44" s="7"/>
      <c r="U44" s="7"/>
      <c r="V44" s="7"/>
      <c r="W44" s="22"/>
    </row>
    <row r="45" spans="14:23" x14ac:dyDescent="0.3">
      <c r="N45" s="7"/>
      <c r="O45" s="7"/>
      <c r="P45" s="7"/>
      <c r="Q45" s="7"/>
      <c r="R45" s="7"/>
      <c r="S45" s="7"/>
      <c r="T45" s="7"/>
      <c r="U45" s="7"/>
      <c r="V45" s="7"/>
      <c r="W45" s="22"/>
    </row>
    <row r="46" spans="14:23" x14ac:dyDescent="0.3">
      <c r="N46" s="22"/>
      <c r="O46" s="22"/>
      <c r="P46" s="22"/>
      <c r="Q46" s="22"/>
      <c r="R46" s="22"/>
      <c r="S46" s="22"/>
      <c r="T46" s="22"/>
      <c r="U46" s="22"/>
      <c r="V46" s="22"/>
      <c r="W46" s="22"/>
    </row>
    <row r="47" spans="14:23" x14ac:dyDescent="0.3">
      <c r="N47" s="22"/>
      <c r="O47" s="22"/>
      <c r="P47" s="22"/>
      <c r="Q47" s="22"/>
      <c r="R47" s="22"/>
      <c r="S47" s="22"/>
      <c r="T47" s="22"/>
      <c r="U47" s="22"/>
      <c r="V47" s="22"/>
      <c r="W47" s="22"/>
    </row>
    <row r="48" spans="14:23" x14ac:dyDescent="0.3">
      <c r="N48" s="22"/>
      <c r="O48" s="22"/>
      <c r="P48" s="22"/>
      <c r="Q48" s="22"/>
      <c r="R48" s="22"/>
      <c r="S48" s="22"/>
      <c r="T48" s="22"/>
      <c r="U48" s="22"/>
      <c r="V48" s="22"/>
      <c r="W48" s="22"/>
    </row>
    <row r="49" spans="14:23" x14ac:dyDescent="0.3">
      <c r="N49" s="22"/>
      <c r="O49" s="22"/>
      <c r="P49" s="22"/>
      <c r="Q49" s="22"/>
      <c r="R49" s="22"/>
      <c r="S49" s="22"/>
      <c r="T49" s="22"/>
      <c r="U49" s="22"/>
      <c r="V49" s="22"/>
      <c r="W49" s="22"/>
    </row>
    <row r="50" spans="14:23" x14ac:dyDescent="0.3">
      <c r="N50" s="22"/>
      <c r="O50" s="22"/>
      <c r="P50" s="22"/>
      <c r="Q50" s="22"/>
      <c r="R50" s="22"/>
      <c r="S50" s="22"/>
      <c r="T50" s="22"/>
      <c r="U50" s="22"/>
      <c r="V50" s="22"/>
      <c r="W50" s="22"/>
    </row>
    <row r="51" spans="14:23" ht="18.600000000000001" customHeight="1" x14ac:dyDescent="0.3">
      <c r="N51" s="22"/>
      <c r="O51" s="22"/>
      <c r="P51" s="22"/>
      <c r="Q51" s="22"/>
      <c r="R51" s="22"/>
      <c r="S51" s="22"/>
      <c r="T51" s="22"/>
      <c r="U51" s="22"/>
      <c r="V51" s="22"/>
      <c r="W51" s="22"/>
    </row>
    <row r="52" spans="14:23" x14ac:dyDescent="0.3">
      <c r="N52" s="22"/>
      <c r="O52" s="22"/>
      <c r="P52" s="22"/>
      <c r="Q52" s="22"/>
      <c r="R52" s="22"/>
      <c r="S52" s="22"/>
      <c r="T52" s="22"/>
      <c r="U52" s="22"/>
      <c r="V52" s="22"/>
      <c r="W52" s="22"/>
    </row>
    <row r="53" spans="14:23" x14ac:dyDescent="0.3">
      <c r="N53" s="22"/>
      <c r="O53" s="22"/>
      <c r="P53" s="22"/>
      <c r="Q53" s="22"/>
      <c r="R53" s="22"/>
      <c r="S53" s="22"/>
      <c r="T53" s="22"/>
      <c r="U53" s="22"/>
      <c r="V53" s="22"/>
      <c r="W53" s="22"/>
    </row>
  </sheetData>
  <mergeCells count="2">
    <mergeCell ref="O15:P15"/>
    <mergeCell ref="O24:P24"/>
  </mergeCells>
  <pageMargins left="0.7" right="0.7" top="0.75" bottom="0.75" header="0.3" footer="0.3"/>
  <pageSetup scale="55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N15:W53"/>
  <sheetViews>
    <sheetView zoomScale="70" zoomScaleNormal="70" workbookViewId="0"/>
  </sheetViews>
  <sheetFormatPr defaultColWidth="8.88671875" defaultRowHeight="14.4" x14ac:dyDescent="0.3"/>
  <cols>
    <col min="1" max="4" width="8.88671875" style="5"/>
    <col min="5" max="5" width="17.6640625" style="5" customWidth="1"/>
    <col min="6" max="6" width="14.109375" style="5" customWidth="1"/>
    <col min="7" max="7" width="16.33203125" style="5" customWidth="1"/>
    <col min="8" max="8" width="12" style="5" customWidth="1"/>
    <col min="9" max="9" width="11.33203125" style="5" customWidth="1"/>
    <col min="10" max="10" width="8.88671875" style="5"/>
    <col min="11" max="11" width="11.6640625" style="5" customWidth="1"/>
    <col min="12" max="12" width="11.88671875" style="5" customWidth="1"/>
    <col min="13" max="13" width="8.88671875" style="5"/>
    <col min="14" max="14" width="21" style="5" customWidth="1"/>
    <col min="15" max="15" width="24.33203125" style="5" customWidth="1"/>
    <col min="16" max="16" width="24.109375" style="5" customWidth="1"/>
    <col min="17" max="17" width="15.6640625" style="5" customWidth="1"/>
    <col min="18" max="18" width="14.77734375" style="5" customWidth="1"/>
    <col min="19" max="19" width="18.109375" style="5" customWidth="1"/>
    <col min="20" max="16384" width="8.88671875" style="5"/>
  </cols>
  <sheetData>
    <row r="15" spans="14:19" ht="96" customHeight="1" x14ac:dyDescent="0.3">
      <c r="N15" s="44" t="s">
        <v>60</v>
      </c>
      <c r="O15" s="88" t="s">
        <v>41</v>
      </c>
      <c r="P15" s="89"/>
      <c r="Q15" s="40"/>
      <c r="R15" s="41"/>
      <c r="S15" s="41"/>
    </row>
    <row r="16" spans="14:19" ht="24" x14ac:dyDescent="0.3">
      <c r="N16" s="31"/>
      <c r="O16" s="32" t="s">
        <v>37</v>
      </c>
      <c r="P16" s="32" t="s">
        <v>38</v>
      </c>
      <c r="Q16" s="32" t="s">
        <v>42</v>
      </c>
    </row>
    <row r="17" spans="14:23" ht="35.4" customHeight="1" x14ac:dyDescent="0.3">
      <c r="N17" s="31" t="s">
        <v>34</v>
      </c>
      <c r="O17" s="31">
        <v>100</v>
      </c>
      <c r="P17" s="31">
        <v>10</v>
      </c>
      <c r="Q17" s="42">
        <f>P17*P20+O17*O20</f>
        <v>55</v>
      </c>
    </row>
    <row r="18" spans="14:23" ht="30.6" customHeight="1" x14ac:dyDescent="0.3">
      <c r="N18" s="31" t="s">
        <v>35</v>
      </c>
      <c r="O18" s="31">
        <v>250</v>
      </c>
      <c r="P18" s="31">
        <v>200</v>
      </c>
      <c r="Q18" s="42">
        <f>P18*P20+O18*O20</f>
        <v>225</v>
      </c>
    </row>
    <row r="19" spans="14:23" ht="37.799999999999997" customHeight="1" x14ac:dyDescent="0.3">
      <c r="N19" s="31" t="s">
        <v>36</v>
      </c>
      <c r="O19" s="31">
        <v>500</v>
      </c>
      <c r="P19" s="31">
        <v>250</v>
      </c>
      <c r="Q19" s="43">
        <f>P19*P20+O19*O20</f>
        <v>375</v>
      </c>
    </row>
    <row r="20" spans="14:23" ht="28.8" customHeight="1" x14ac:dyDescent="0.3">
      <c r="N20" s="31" t="s">
        <v>59</v>
      </c>
      <c r="O20" s="39">
        <v>0.5</v>
      </c>
      <c r="P20" s="39">
        <v>0.5</v>
      </c>
    </row>
    <row r="24" spans="14:23" ht="27" x14ac:dyDescent="0.3">
      <c r="N24" s="44"/>
      <c r="O24" s="88" t="s">
        <v>41</v>
      </c>
      <c r="P24" s="89"/>
      <c r="Q24" s="40"/>
    </row>
    <row r="25" spans="14:23" ht="24" x14ac:dyDescent="0.3">
      <c r="N25" s="31"/>
      <c r="O25" s="32" t="s">
        <v>37</v>
      </c>
      <c r="P25" s="32" t="s">
        <v>38</v>
      </c>
      <c r="Q25" s="32" t="s">
        <v>42</v>
      </c>
    </row>
    <row r="26" spans="14:23" ht="24" x14ac:dyDescent="0.3">
      <c r="N26" s="31" t="s">
        <v>34</v>
      </c>
      <c r="O26" s="31">
        <v>100</v>
      </c>
      <c r="P26" s="31">
        <v>10</v>
      </c>
      <c r="Q26" s="42">
        <f>P26*P29+O26*O29</f>
        <v>19</v>
      </c>
    </row>
    <row r="27" spans="14:23" ht="24" x14ac:dyDescent="0.3">
      <c r="N27" s="31" t="s">
        <v>35</v>
      </c>
      <c r="O27" s="31">
        <v>250</v>
      </c>
      <c r="P27" s="31">
        <v>200</v>
      </c>
      <c r="Q27" s="42">
        <f>P27*P29+O27*O29</f>
        <v>205</v>
      </c>
    </row>
    <row r="28" spans="14:23" ht="24" x14ac:dyDescent="0.3">
      <c r="N28" s="31" t="s">
        <v>36</v>
      </c>
      <c r="O28" s="31">
        <v>500</v>
      </c>
      <c r="P28" s="31">
        <v>250</v>
      </c>
      <c r="Q28" s="43">
        <f>P28*P29+O28*O29</f>
        <v>275</v>
      </c>
    </row>
    <row r="29" spans="14:23" ht="24" x14ac:dyDescent="0.3">
      <c r="N29" s="31" t="s">
        <v>59</v>
      </c>
      <c r="O29" s="39">
        <v>0.1</v>
      </c>
      <c r="P29" s="39">
        <v>0.9</v>
      </c>
      <c r="R29" s="22"/>
      <c r="S29" s="22"/>
      <c r="T29" s="22"/>
      <c r="U29" s="22"/>
      <c r="V29" s="22"/>
      <c r="W29" s="22"/>
    </row>
    <row r="30" spans="14:23" x14ac:dyDescent="0.3">
      <c r="N30" s="23"/>
      <c r="O30" s="23"/>
      <c r="P30" s="22"/>
      <c r="Q30" s="22"/>
      <c r="R30" s="22"/>
      <c r="S30" s="22"/>
      <c r="T30" s="22"/>
      <c r="U30" s="22"/>
      <c r="V30" s="22"/>
      <c r="W30" s="22"/>
    </row>
    <row r="31" spans="14:23" x14ac:dyDescent="0.3">
      <c r="N31" s="7"/>
      <c r="O31" s="7"/>
      <c r="P31" s="22"/>
      <c r="Q31" s="22"/>
      <c r="R31" s="22"/>
      <c r="S31" s="22"/>
      <c r="T31" s="22"/>
      <c r="U31" s="22"/>
      <c r="V31" s="22"/>
      <c r="W31" s="22"/>
    </row>
    <row r="32" spans="14:23" x14ac:dyDescent="0.3">
      <c r="N32" s="7"/>
      <c r="O32" s="7"/>
      <c r="P32" s="22"/>
      <c r="Q32" s="22"/>
      <c r="R32" s="22"/>
      <c r="S32" s="22"/>
      <c r="T32" s="22"/>
      <c r="U32" s="22"/>
      <c r="V32" s="22"/>
      <c r="W32" s="22"/>
    </row>
    <row r="33" spans="14:23" x14ac:dyDescent="0.3">
      <c r="N33" s="7"/>
      <c r="O33" s="7"/>
      <c r="P33" s="22"/>
      <c r="Q33" s="22"/>
      <c r="R33" s="22"/>
      <c r="S33" s="22"/>
      <c r="T33" s="22"/>
      <c r="U33" s="22"/>
      <c r="V33" s="22"/>
      <c r="W33" s="22"/>
    </row>
    <row r="34" spans="14:23" x14ac:dyDescent="0.3">
      <c r="N34" s="7"/>
      <c r="O34" s="7"/>
      <c r="P34" s="22"/>
      <c r="Q34" s="22"/>
      <c r="R34" s="22"/>
      <c r="S34" s="22"/>
      <c r="T34" s="22"/>
      <c r="U34" s="22"/>
      <c r="V34" s="22"/>
      <c r="W34" s="22"/>
    </row>
    <row r="35" spans="14:23" x14ac:dyDescent="0.3">
      <c r="N35" s="7"/>
      <c r="O35" s="7"/>
      <c r="P35" s="22"/>
      <c r="Q35" s="22"/>
      <c r="R35" s="22"/>
      <c r="S35" s="22"/>
      <c r="T35" s="22"/>
      <c r="U35" s="22"/>
      <c r="V35" s="22"/>
      <c r="W35" s="22"/>
    </row>
    <row r="36" spans="14:23" x14ac:dyDescent="0.3">
      <c r="N36" s="22"/>
      <c r="O36" s="22"/>
      <c r="P36" s="22"/>
      <c r="Q36" s="22"/>
      <c r="R36" s="22"/>
      <c r="S36" s="22"/>
      <c r="T36" s="22"/>
      <c r="U36" s="22"/>
      <c r="V36" s="22"/>
      <c r="W36" s="22"/>
    </row>
    <row r="37" spans="14:23" x14ac:dyDescent="0.3">
      <c r="N37" s="22"/>
      <c r="O37" s="22"/>
      <c r="P37" s="22"/>
      <c r="Q37" s="22"/>
      <c r="R37" s="22"/>
      <c r="S37" s="22"/>
      <c r="T37" s="22"/>
      <c r="U37" s="22"/>
      <c r="V37" s="22"/>
      <c r="W37" s="22"/>
    </row>
    <row r="38" spans="14:23" x14ac:dyDescent="0.3">
      <c r="N38" s="24"/>
      <c r="O38" s="24"/>
      <c r="P38" s="24"/>
      <c r="Q38" s="24"/>
      <c r="R38" s="24"/>
      <c r="S38" s="24"/>
      <c r="T38" s="22"/>
      <c r="U38" s="22"/>
      <c r="V38" s="22"/>
      <c r="W38" s="22"/>
    </row>
    <row r="39" spans="14:23" x14ac:dyDescent="0.3">
      <c r="N39" s="7"/>
      <c r="O39" s="7"/>
      <c r="P39" s="7"/>
      <c r="Q39" s="7"/>
      <c r="R39" s="7"/>
      <c r="S39" s="7"/>
      <c r="T39" s="22"/>
      <c r="U39" s="22"/>
      <c r="V39" s="22"/>
      <c r="W39" s="22"/>
    </row>
    <row r="40" spans="14:23" x14ac:dyDescent="0.3">
      <c r="N40" s="7"/>
      <c r="O40" s="7"/>
      <c r="P40" s="7"/>
      <c r="Q40" s="7"/>
      <c r="R40" s="7"/>
      <c r="S40" s="7"/>
      <c r="T40" s="22"/>
      <c r="U40" s="22"/>
      <c r="V40" s="22"/>
      <c r="W40" s="22"/>
    </row>
    <row r="41" spans="14:23" x14ac:dyDescent="0.3">
      <c r="N41" s="7"/>
      <c r="O41" s="7"/>
      <c r="P41" s="7"/>
      <c r="Q41" s="7"/>
      <c r="R41" s="7"/>
      <c r="S41" s="7"/>
      <c r="T41" s="22"/>
      <c r="U41" s="22"/>
      <c r="V41" s="22"/>
      <c r="W41" s="22"/>
    </row>
    <row r="42" spans="14:23" x14ac:dyDescent="0.3">
      <c r="N42" s="22"/>
      <c r="O42" s="22"/>
      <c r="P42" s="22"/>
      <c r="Q42" s="22"/>
      <c r="R42" s="22"/>
      <c r="S42" s="22"/>
      <c r="T42" s="22"/>
      <c r="U42" s="22"/>
      <c r="V42" s="22"/>
      <c r="W42" s="22"/>
    </row>
    <row r="43" spans="14:23" x14ac:dyDescent="0.3">
      <c r="N43" s="24"/>
      <c r="O43" s="24"/>
      <c r="P43" s="24"/>
      <c r="Q43" s="24"/>
      <c r="R43" s="24"/>
      <c r="S43" s="24"/>
      <c r="T43" s="24"/>
      <c r="U43" s="24"/>
      <c r="V43" s="24"/>
      <c r="W43" s="22"/>
    </row>
    <row r="44" spans="14:23" x14ac:dyDescent="0.3">
      <c r="N44" s="7"/>
      <c r="O44" s="7"/>
      <c r="P44" s="7"/>
      <c r="Q44" s="7"/>
      <c r="R44" s="7"/>
      <c r="S44" s="7"/>
      <c r="T44" s="7"/>
      <c r="U44" s="7"/>
      <c r="V44" s="7"/>
      <c r="W44" s="22"/>
    </row>
    <row r="45" spans="14:23" x14ac:dyDescent="0.3">
      <c r="N45" s="7"/>
      <c r="O45" s="7"/>
      <c r="P45" s="7"/>
      <c r="Q45" s="7"/>
      <c r="R45" s="7"/>
      <c r="S45" s="7"/>
      <c r="T45" s="7"/>
      <c r="U45" s="7"/>
      <c r="V45" s="7"/>
      <c r="W45" s="22"/>
    </row>
    <row r="46" spans="14:23" x14ac:dyDescent="0.3">
      <c r="N46" s="22"/>
      <c r="O46" s="22"/>
      <c r="P46" s="22"/>
      <c r="Q46" s="22"/>
      <c r="R46" s="22"/>
      <c r="S46" s="22"/>
      <c r="T46" s="22"/>
      <c r="U46" s="22"/>
      <c r="V46" s="22"/>
      <c r="W46" s="22"/>
    </row>
    <row r="47" spans="14:23" x14ac:dyDescent="0.3">
      <c r="N47" s="22"/>
      <c r="O47" s="22"/>
      <c r="P47" s="22"/>
      <c r="Q47" s="22"/>
      <c r="R47" s="22"/>
      <c r="S47" s="22"/>
      <c r="T47" s="22"/>
      <c r="U47" s="22"/>
      <c r="V47" s="22"/>
      <c r="W47" s="22"/>
    </row>
    <row r="48" spans="14:23" x14ac:dyDescent="0.3">
      <c r="N48" s="22"/>
      <c r="O48" s="22"/>
      <c r="P48" s="22"/>
      <c r="Q48" s="22"/>
      <c r="R48" s="22"/>
      <c r="S48" s="22"/>
      <c r="T48" s="22"/>
      <c r="U48" s="22"/>
      <c r="V48" s="22"/>
      <c r="W48" s="22"/>
    </row>
    <row r="49" spans="14:23" x14ac:dyDescent="0.3">
      <c r="N49" s="22"/>
      <c r="O49" s="22"/>
      <c r="P49" s="22"/>
      <c r="Q49" s="22"/>
      <c r="R49" s="22"/>
      <c r="S49" s="22"/>
      <c r="T49" s="22"/>
      <c r="U49" s="22"/>
      <c r="V49" s="22"/>
      <c r="W49" s="22"/>
    </row>
    <row r="50" spans="14:23" x14ac:dyDescent="0.3">
      <c r="N50" s="22"/>
      <c r="O50" s="22"/>
      <c r="P50" s="22"/>
      <c r="Q50" s="22"/>
      <c r="R50" s="22"/>
      <c r="S50" s="22"/>
      <c r="T50" s="22"/>
      <c r="U50" s="22"/>
      <c r="V50" s="22"/>
      <c r="W50" s="22"/>
    </row>
    <row r="51" spans="14:23" ht="18.600000000000001" customHeight="1" x14ac:dyDescent="0.3">
      <c r="N51" s="22"/>
      <c r="O51" s="22"/>
      <c r="P51" s="22"/>
      <c r="Q51" s="22"/>
      <c r="R51" s="22"/>
      <c r="S51" s="22"/>
      <c r="T51" s="22"/>
      <c r="U51" s="22"/>
      <c r="V51" s="22"/>
      <c r="W51" s="22"/>
    </row>
    <row r="52" spans="14:23" x14ac:dyDescent="0.3">
      <c r="N52" s="22"/>
      <c r="O52" s="22"/>
      <c r="P52" s="22"/>
      <c r="Q52" s="22"/>
      <c r="R52" s="22"/>
      <c r="S52" s="22"/>
      <c r="T52" s="22"/>
      <c r="U52" s="22"/>
      <c r="V52" s="22"/>
      <c r="W52" s="22"/>
    </row>
    <row r="53" spans="14:23" x14ac:dyDescent="0.3">
      <c r="N53" s="22"/>
      <c r="O53" s="22"/>
      <c r="P53" s="22"/>
      <c r="Q53" s="22"/>
      <c r="R53" s="22"/>
      <c r="S53" s="22"/>
      <c r="T53" s="22"/>
      <c r="U53" s="22"/>
      <c r="V53" s="22"/>
      <c r="W53" s="22"/>
    </row>
  </sheetData>
  <mergeCells count="2">
    <mergeCell ref="O15:P15"/>
    <mergeCell ref="O24:P24"/>
  </mergeCells>
  <pageMargins left="0.7" right="0.7" top="0.75" bottom="0.75" header="0.3" footer="0.3"/>
  <pageSetup scale="55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55E4E-3416-47E6-B6C3-7466C5073610}">
  <sheetPr>
    <pageSetUpPr fitToPage="1"/>
  </sheetPr>
  <dimension ref="S14:Z59"/>
  <sheetViews>
    <sheetView zoomScale="70" zoomScaleNormal="70" workbookViewId="0"/>
  </sheetViews>
  <sheetFormatPr defaultColWidth="9.109375" defaultRowHeight="14.4" x14ac:dyDescent="0.3"/>
  <cols>
    <col min="1" max="14" width="9.109375" style="5"/>
    <col min="15" max="15" width="10.33203125" style="5" customWidth="1"/>
    <col min="16" max="16" width="9.109375" style="5"/>
    <col min="17" max="17" width="12.5546875" style="5" bestFit="1" customWidth="1"/>
    <col min="18" max="18" width="9.109375" style="5"/>
    <col min="19" max="19" width="23.109375" style="5" customWidth="1"/>
    <col min="20" max="22" width="17.109375" style="5" customWidth="1"/>
    <col min="23" max="23" width="15.109375" style="5" customWidth="1"/>
    <col min="24" max="24" width="16" style="5" customWidth="1"/>
    <col min="25" max="25" width="20.5546875" style="5" customWidth="1"/>
    <col min="26" max="16384" width="9.109375" style="5"/>
  </cols>
  <sheetData>
    <row r="14" spans="19:24" ht="37.799999999999997" customHeight="1" x14ac:dyDescent="0.3">
      <c r="S14" s="30"/>
      <c r="T14" s="85" t="s">
        <v>41</v>
      </c>
      <c r="U14" s="86"/>
      <c r="V14" s="86"/>
      <c r="W14" s="86"/>
      <c r="X14" s="87"/>
    </row>
    <row r="15" spans="19:24" ht="96" x14ac:dyDescent="0.3">
      <c r="S15" s="31"/>
      <c r="T15" s="32" t="s">
        <v>61</v>
      </c>
      <c r="U15" s="32" t="s">
        <v>62</v>
      </c>
      <c r="V15" s="32" t="s">
        <v>63</v>
      </c>
      <c r="W15" s="32" t="s">
        <v>64</v>
      </c>
      <c r="X15" s="32" t="s">
        <v>95</v>
      </c>
    </row>
    <row r="16" spans="19:24" ht="37.200000000000003" customHeight="1" x14ac:dyDescent="0.3">
      <c r="S16" s="31" t="s">
        <v>34</v>
      </c>
      <c r="T16" s="31">
        <v>-100</v>
      </c>
      <c r="U16" s="31">
        <v>100</v>
      </c>
      <c r="V16" s="31">
        <v>200</v>
      </c>
      <c r="W16" s="31">
        <v>300</v>
      </c>
      <c r="X16" s="31">
        <v>0</v>
      </c>
    </row>
    <row r="17" spans="19:26" ht="40.799999999999997" customHeight="1" x14ac:dyDescent="0.3">
      <c r="S17" s="73" t="s">
        <v>35</v>
      </c>
      <c r="T17" s="31">
        <v>250</v>
      </c>
      <c r="U17" s="31">
        <v>200</v>
      </c>
      <c r="V17" s="31">
        <v>150</v>
      </c>
      <c r="W17" s="31">
        <v>-100</v>
      </c>
      <c r="X17" s="31">
        <v>-150</v>
      </c>
    </row>
    <row r="18" spans="19:26" ht="52.8" customHeight="1" x14ac:dyDescent="0.3">
      <c r="S18" s="31" t="s">
        <v>36</v>
      </c>
      <c r="T18" s="31">
        <v>500</v>
      </c>
      <c r="U18" s="31">
        <v>250</v>
      </c>
      <c r="V18" s="31">
        <v>100</v>
      </c>
      <c r="W18" s="31">
        <v>-200</v>
      </c>
      <c r="X18" s="31">
        <v>-600</v>
      </c>
    </row>
    <row r="19" spans="19:26" ht="43.2" customHeight="1" x14ac:dyDescent="0.3">
      <c r="S19" s="31" t="s">
        <v>58</v>
      </c>
      <c r="T19" s="31">
        <v>60</v>
      </c>
      <c r="U19" s="31">
        <v>60</v>
      </c>
      <c r="V19" s="31">
        <v>60</v>
      </c>
      <c r="W19" s="31">
        <v>60</v>
      </c>
      <c r="X19" s="31">
        <v>60</v>
      </c>
    </row>
    <row r="20" spans="19:26" ht="48" customHeight="1" x14ac:dyDescent="0.3">
      <c r="S20" s="31" t="s">
        <v>59</v>
      </c>
      <c r="T20" s="39">
        <v>0.2</v>
      </c>
      <c r="U20" s="39">
        <v>0.3</v>
      </c>
      <c r="V20" s="39">
        <v>0.3</v>
      </c>
      <c r="W20" s="39">
        <v>0.1</v>
      </c>
      <c r="X20" s="39">
        <v>0.1</v>
      </c>
      <c r="Z20" s="6">
        <f>SUM(T20:Y20)</f>
        <v>1</v>
      </c>
    </row>
    <row r="33" spans="19:19" x14ac:dyDescent="0.3">
      <c r="S33" s="16"/>
    </row>
    <row r="57" ht="14.4" customHeight="1" x14ac:dyDescent="0.3"/>
    <row r="58" ht="14.4" customHeight="1" x14ac:dyDescent="0.3"/>
    <row r="59" ht="14.4" customHeight="1" x14ac:dyDescent="0.3"/>
  </sheetData>
  <mergeCells count="1">
    <mergeCell ref="T14:X14"/>
  </mergeCells>
  <pageMargins left="0.7" right="0.7" top="0.75" bottom="0.75" header="0.3" footer="0.3"/>
  <pageSetup scale="3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FirstPage</vt:lpstr>
      <vt:lpstr>Exam Content </vt:lpstr>
      <vt:lpstr>Problem 1</vt:lpstr>
      <vt:lpstr>Check Problem 1 </vt:lpstr>
      <vt:lpstr>Problem 2</vt:lpstr>
      <vt:lpstr>Check Problem 2</vt:lpstr>
      <vt:lpstr>Problem 3</vt:lpstr>
      <vt:lpstr>Check Problem 3</vt:lpstr>
      <vt:lpstr>Problem 4</vt:lpstr>
      <vt:lpstr>Check Problem 4 </vt:lpstr>
      <vt:lpstr>Problem 5</vt:lpstr>
      <vt:lpstr>Check Problem 5</vt:lpstr>
      <vt:lpstr>Problem 6</vt:lpstr>
      <vt:lpstr>Check Problem 6 </vt:lpstr>
      <vt:lpstr>Problem 7</vt:lpstr>
      <vt:lpstr>Check Problem 7 </vt:lpstr>
      <vt:lpstr>Problem 8</vt:lpstr>
      <vt:lpstr>Check Problem 8 </vt:lpstr>
      <vt:lpstr>Problem 9</vt:lpstr>
      <vt:lpstr>Check Problem 9</vt:lpstr>
      <vt:lpstr>Problem 10</vt:lpstr>
      <vt:lpstr>Check Problem 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Regents Park Publishers</dc:creator>
  <cp:lastModifiedBy>19498</cp:lastModifiedBy>
  <cp:lastPrinted>2021-11-24T21:44:20Z</cp:lastPrinted>
  <dcterms:created xsi:type="dcterms:W3CDTF">2014-10-23T14:45:36Z</dcterms:created>
  <dcterms:modified xsi:type="dcterms:W3CDTF">2022-04-02T17:17:52Z</dcterms:modified>
</cp:coreProperties>
</file>