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302 Test 1 F18 Archives\"/>
    </mc:Choice>
  </mc:AlternateContent>
  <bookViews>
    <workbookView showSheetTabs="0" xWindow="120" yWindow="210" windowWidth="19320" windowHeight="10890" firstSheet="5" activeTab="18"/>
  </bookViews>
  <sheets>
    <sheet name="1. (2)" sheetId="43" r:id="rId1"/>
    <sheet name="1" sheetId="33" r:id="rId2"/>
    <sheet name="3. (2)" sheetId="58" r:id="rId3"/>
    <sheet name="3." sheetId="32" r:id="rId4"/>
    <sheet name="2. (2)" sheetId="41" r:id="rId5"/>
    <sheet name="2(2)" sheetId="46" r:id="rId6"/>
    <sheet name="2" sheetId="44" r:id="rId7"/>
    <sheet name="3 (2)" sheetId="47" r:id="rId8"/>
    <sheet name="3" sheetId="45" r:id="rId9"/>
    <sheet name="4 (2)" sheetId="51" r:id="rId10"/>
    <sheet name="4" sheetId="48" r:id="rId11"/>
    <sheet name="8 (2)" sheetId="52" r:id="rId12"/>
    <sheet name="5" sheetId="49" r:id="rId13"/>
    <sheet name="5 (2)" sheetId="53" r:id="rId14"/>
    <sheet name="6" sheetId="50" r:id="rId15"/>
    <sheet name="6 (2)" sheetId="54" r:id="rId16"/>
    <sheet name="7 (2)" sheetId="56" r:id="rId17"/>
    <sheet name="7" sheetId="55" r:id="rId18"/>
    <sheet name="FirstPage" sheetId="59" r:id="rId19"/>
    <sheet name="Content" sheetId="60" r:id="rId20"/>
    <sheet name="Sheet1" sheetId="61" r:id="rId21"/>
  </sheets>
  <calcPr calcId="162913"/>
</workbook>
</file>

<file path=xl/calcChain.xml><?xml version="1.0" encoding="utf-8"?>
<calcChain xmlns="http://schemas.openxmlformats.org/spreadsheetml/2006/main">
  <c r="T25" i="54" l="1"/>
  <c r="AD40" i="43"/>
  <c r="U40" i="43"/>
  <c r="U25" i="46" l="1"/>
  <c r="S18" i="46" l="1"/>
  <c r="Q27" i="46"/>
  <c r="U27" i="43" l="1"/>
  <c r="S22" i="54" l="1"/>
  <c r="Q23" i="46"/>
  <c r="R15" i="46"/>
  <c r="Y44" i="58" l="1"/>
  <c r="Y41" i="58"/>
  <c r="Y39" i="58"/>
  <c r="T24" i="51" l="1"/>
  <c r="O29" i="47"/>
  <c r="K32" i="47"/>
  <c r="W42" i="43"/>
  <c r="W40" i="43"/>
  <c r="W46" i="43"/>
  <c r="U30" i="43"/>
  <c r="Y44" i="56"/>
  <c r="Y37" i="56"/>
  <c r="V31" i="56"/>
  <c r="S19" i="54"/>
  <c r="S13" i="54"/>
  <c r="R14" i="53"/>
  <c r="R12" i="53"/>
  <c r="R14" i="52"/>
  <c r="R12" i="52"/>
  <c r="U20" i="51"/>
  <c r="R20" i="51"/>
  <c r="K30" i="47" l="1"/>
  <c r="Q26" i="47"/>
  <c r="N26" i="47"/>
  <c r="K23" i="47"/>
  <c r="U42" i="43" l="1"/>
  <c r="U24" i="43"/>
  <c r="W39" i="41"/>
  <c r="W35" i="41"/>
  <c r="W27" i="41"/>
  <c r="W24" i="41"/>
  <c r="W21" i="41"/>
  <c r="W18" i="41"/>
</calcChain>
</file>

<file path=xl/sharedStrings.xml><?xml version="1.0" encoding="utf-8"?>
<sst xmlns="http://schemas.openxmlformats.org/spreadsheetml/2006/main" count="27" uniqueCount="18">
  <si>
    <t xml:space="preserve">                                                                                                                                                                                                                                                                             </t>
  </si>
  <si>
    <t>States of Nature</t>
  </si>
  <si>
    <t>Merchandising Plan</t>
  </si>
  <si>
    <t>Patagonia</t>
  </si>
  <si>
    <t>North Face</t>
  </si>
  <si>
    <t>Cloud Veil</t>
  </si>
  <si>
    <t>Columbia</t>
  </si>
  <si>
    <t>Probabilities</t>
  </si>
  <si>
    <t>=</t>
  </si>
  <si>
    <t>─</t>
  </si>
  <si>
    <r>
      <t>98</t>
    </r>
    <r>
      <rPr>
        <sz val="11"/>
        <color theme="2" tint="-9.9978637043366805E-2"/>
        <rFont val="Calibri"/>
        <family val="2"/>
      </rPr>
      <t>─</t>
    </r>
  </si>
  <si>
    <t>NORM.S.DIST</t>
  </si>
  <si>
    <t>A</t>
  </si>
  <si>
    <t>B</t>
  </si>
  <si>
    <t>z=</t>
  </si>
  <si>
    <t>σ =</t>
  </si>
  <si>
    <t>cm</t>
  </si>
  <si>
    <t>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</si>
</sst>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164" formatCode="&quot;$&quot;#,##0.00"/>
    <numFmt numFmtId="165" formatCode="&quot;$&quot;#,##0"/>
    <numFmt numFmtId="166" formatCode="0.0"/>
    <numFmt numFmtId="167" formatCode="0.0000"/>
  </numFmts>
  <fonts count="47"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sz val="28"/>
      <color theme="1"/>
      <name val="Calibri"/>
      <family val="2"/>
    </font>
    <font>
      <sz val="28"/>
      <color theme="1"/>
      <name val="Calibri"/>
      <family val="2"/>
      <scheme val="minor"/>
    </font>
    <font>
      <b/>
      <sz val="24"/>
      <color rgb="FFFFC000"/>
      <name val="Calibri"/>
      <family val="2"/>
      <scheme val="minor"/>
    </font>
    <font>
      <sz val="18"/>
      <color theme="1"/>
      <name val="Calibri"/>
      <family val="2"/>
      <scheme val="minor"/>
    </font>
    <font>
      <b/>
      <sz val="18"/>
      <color theme="1"/>
      <name val="Calibri"/>
      <family val="2"/>
      <scheme val="minor"/>
    </font>
    <font>
      <b/>
      <sz val="18"/>
      <color theme="6" tint="-0.499984740745262"/>
      <name val="Calibri"/>
      <family val="2"/>
      <scheme val="minor"/>
    </font>
    <font>
      <sz val="20"/>
      <color theme="1"/>
      <name val="Calibri"/>
      <family val="2"/>
      <scheme val="minor"/>
    </font>
    <font>
      <b/>
      <sz val="20"/>
      <color rgb="FFFFC000"/>
      <name val="Calibri"/>
      <family val="2"/>
      <scheme val="minor"/>
    </font>
    <font>
      <b/>
      <sz val="22"/>
      <color rgb="FFFFC000"/>
      <name val="Calibri"/>
      <family val="2"/>
      <scheme val="minor"/>
    </font>
    <font>
      <b/>
      <sz val="18"/>
      <color rgb="FFFF0000"/>
      <name val="Calibri"/>
      <family val="2"/>
      <scheme val="minor"/>
    </font>
    <font>
      <b/>
      <sz val="24"/>
      <color rgb="FF800000"/>
      <name val="Calibri"/>
      <family val="2"/>
      <scheme val="minor"/>
    </font>
    <font>
      <sz val="11"/>
      <color rgb="FF800000"/>
      <name val="Calibri"/>
      <family val="2"/>
      <scheme val="minor"/>
    </font>
    <font>
      <sz val="20"/>
      <color theme="2" tint="-9.9978637043366805E-2"/>
      <name val="Calibri"/>
      <family val="2"/>
      <scheme val="minor"/>
    </font>
    <font>
      <b/>
      <sz val="20"/>
      <color theme="1"/>
      <name val="Calibri"/>
      <family val="2"/>
      <scheme val="minor"/>
    </font>
    <font>
      <b/>
      <sz val="20"/>
      <color theme="2" tint="-9.9978637043366805E-2"/>
      <name val="Calibri"/>
      <family val="2"/>
      <scheme val="minor"/>
    </font>
    <font>
      <b/>
      <sz val="22"/>
      <color rgb="FF800000"/>
      <name val="Calibri"/>
      <family val="2"/>
      <scheme val="minor"/>
    </font>
    <font>
      <b/>
      <sz val="20"/>
      <color rgb="FFFF0000"/>
      <name val="Calibri"/>
      <family val="2"/>
    </font>
    <font>
      <b/>
      <sz val="22"/>
      <color rgb="FF800000"/>
      <name val="Calibri"/>
      <family val="2"/>
    </font>
    <font>
      <sz val="11"/>
      <color theme="2" tint="-9.9978637043366805E-2"/>
      <name val="Calibri"/>
      <family val="2"/>
    </font>
    <font>
      <b/>
      <sz val="26"/>
      <color theme="1"/>
      <name val="Calibri"/>
      <family val="2"/>
    </font>
    <font>
      <b/>
      <sz val="11"/>
      <color rgb="FF800000"/>
      <name val="Calibri"/>
      <family val="2"/>
      <scheme val="minor"/>
    </font>
    <font>
      <sz val="11"/>
      <color theme="1"/>
      <name val="Calibri"/>
      <family val="2"/>
    </font>
    <font>
      <b/>
      <sz val="26"/>
      <color rgb="FFFFC000"/>
      <name val="Calibri"/>
      <family val="2"/>
      <scheme val="minor"/>
    </font>
    <font>
      <b/>
      <sz val="11"/>
      <color theme="1"/>
      <name val="Calibri"/>
      <family val="2"/>
      <scheme val="minor"/>
    </font>
    <font>
      <sz val="18"/>
      <color rgb="FFC00000"/>
      <name val="Calibri"/>
      <family val="2"/>
      <scheme val="minor"/>
    </font>
    <font>
      <sz val="24"/>
      <color rgb="FFC00000"/>
      <name val="Calibri"/>
      <family val="2"/>
      <scheme val="minor"/>
    </font>
    <font>
      <b/>
      <sz val="18"/>
      <color rgb="FFFFFF00"/>
      <name val="Calibri"/>
      <family val="2"/>
      <scheme val="minor"/>
    </font>
    <font>
      <b/>
      <sz val="24"/>
      <color rgb="FFC00000"/>
      <name val="Calibri"/>
      <family val="2"/>
      <scheme val="minor"/>
    </font>
    <font>
      <b/>
      <sz val="20"/>
      <color theme="5" tint="-0.499984740745262"/>
      <name val="Calibri"/>
      <family val="2"/>
      <scheme val="minor"/>
    </font>
    <font>
      <sz val="28"/>
      <color theme="5" tint="-0.499984740745262"/>
      <name val="Calibri"/>
      <family val="2"/>
    </font>
    <font>
      <sz val="28"/>
      <color theme="5" tint="-0.499984740745262"/>
      <name val="Calibri"/>
      <family val="2"/>
      <scheme val="minor"/>
    </font>
    <font>
      <sz val="11"/>
      <color theme="5" tint="-0.499984740745262"/>
      <name val="Calibri"/>
      <family val="2"/>
      <scheme val="minor"/>
    </font>
    <font>
      <b/>
      <sz val="22"/>
      <color theme="5" tint="-0.499984740745262"/>
      <name val="Calibri"/>
      <family val="2"/>
      <scheme val="minor"/>
    </font>
    <font>
      <b/>
      <sz val="18"/>
      <color rgb="FFC00000"/>
      <name val="Calibri"/>
      <family val="2"/>
      <scheme val="minor"/>
    </font>
    <font>
      <b/>
      <sz val="22"/>
      <color rgb="FFC00000"/>
      <name val="Calibri"/>
      <family val="2"/>
      <scheme val="minor"/>
    </font>
    <font>
      <b/>
      <sz val="22"/>
      <color rgb="FFFFFF00"/>
      <name val="Calibri"/>
      <family val="2"/>
      <scheme val="minor"/>
    </font>
    <font>
      <b/>
      <sz val="26"/>
      <color rgb="FFC00000"/>
      <name val="Calibri"/>
      <family val="2"/>
    </font>
    <font>
      <b/>
      <sz val="26"/>
      <color rgb="FFC0000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rgb="FF800000"/>
        <bgColor indexed="64"/>
      </patternFill>
    </fill>
    <fill>
      <patternFill patternType="solid">
        <fgColor theme="2" tint="-9.9948118533890809E-2"/>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9">
    <xf numFmtId="0" fontId="0" fillId="0" borderId="0" xfId="0"/>
    <xf numFmtId="0" fontId="0" fillId="2" borderId="0" xfId="0" applyFill="1"/>
    <xf numFmtId="0" fontId="2" fillId="2" borderId="0" xfId="0" applyFont="1" applyFill="1"/>
    <xf numFmtId="0" fontId="3" fillId="2" borderId="0" xfId="0" applyFont="1" applyFill="1"/>
    <xf numFmtId="0" fontId="6"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8" fillId="2" borderId="0" xfId="0" applyNumberFormat="1" applyFont="1" applyFill="1" applyAlignment="1">
      <alignment vertical="center"/>
    </xf>
    <xf numFmtId="0" fontId="1" fillId="2" borderId="0" xfId="0" applyFont="1" applyFill="1"/>
    <xf numFmtId="0" fontId="0" fillId="3" borderId="0" xfId="0" applyFill="1"/>
    <xf numFmtId="164" fontId="4" fillId="2" borderId="0" xfId="0" applyNumberFormat="1" applyFont="1" applyFill="1" applyAlignment="1">
      <alignment horizontal="center" vertical="center"/>
    </xf>
    <xf numFmtId="0" fontId="0" fillId="2" borderId="0" xfId="0" applyFont="1" applyFill="1"/>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164" fontId="12" fillId="2"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42" fontId="12" fillId="2" borderId="1" xfId="0" applyNumberFormat="1" applyFont="1" applyFill="1" applyBorder="1" applyAlignment="1">
      <alignment horizontal="center" vertical="center"/>
    </xf>
    <xf numFmtId="2" fontId="11" fillId="2" borderId="0" xfId="0" applyNumberFormat="1" applyFont="1" applyFill="1" applyAlignment="1">
      <alignment vertical="center"/>
    </xf>
    <xf numFmtId="0" fontId="18" fillId="2" borderId="1" xfId="0" applyFont="1" applyFill="1" applyBorder="1" applyAlignment="1">
      <alignment horizontal="center" vertical="center"/>
    </xf>
    <xf numFmtId="0" fontId="16" fillId="5" borderId="0" xfId="0" applyFont="1" applyFill="1" applyAlignment="1">
      <alignment horizontal="center" vertical="center"/>
    </xf>
    <xf numFmtId="0" fontId="0" fillId="0" borderId="0" xfId="0" applyFill="1"/>
    <xf numFmtId="0" fontId="3" fillId="0" borderId="0" xfId="0" applyFont="1" applyFill="1"/>
    <xf numFmtId="0" fontId="3"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Alignment="1"/>
    <xf numFmtId="0" fontId="19" fillId="2" borderId="0" xfId="0" applyFont="1" applyFill="1"/>
    <xf numFmtId="0" fontId="20" fillId="2" borderId="0" xfId="0" applyFont="1" applyFill="1"/>
    <xf numFmtId="0" fontId="4" fillId="2" borderId="0" xfId="0" applyFont="1" applyFill="1" applyAlignment="1">
      <alignment horizontal="center" vertical="center"/>
    </xf>
    <xf numFmtId="0" fontId="10" fillId="2" borderId="0" xfId="0" applyFont="1" applyFill="1" applyAlignment="1">
      <alignment horizontal="center" vertical="center"/>
    </xf>
    <xf numFmtId="0" fontId="0" fillId="2" borderId="0" xfId="0" applyFill="1" applyBorder="1"/>
    <xf numFmtId="0" fontId="21" fillId="2" borderId="0" xfId="0" applyFont="1" applyFill="1" applyBorder="1" applyAlignment="1">
      <alignment horizontal="center" vertical="center"/>
    </xf>
    <xf numFmtId="0" fontId="22" fillId="2" borderId="0" xfId="0" applyFont="1" applyFill="1" applyBorder="1" applyAlignment="1">
      <alignment vertical="center"/>
    </xf>
    <xf numFmtId="0" fontId="23" fillId="2" borderId="0" xfId="0" applyFont="1" applyFill="1" applyBorder="1" applyAlignment="1">
      <alignment vertical="center"/>
    </xf>
    <xf numFmtId="167" fontId="24" fillId="6" borderId="0" xfId="0" applyNumberFormat="1" applyFont="1" applyFill="1"/>
    <xf numFmtId="0" fontId="22" fillId="2" borderId="0" xfId="0" applyFont="1" applyFill="1" applyBorder="1" applyAlignment="1">
      <alignment horizontal="center" vertical="center"/>
    </xf>
    <xf numFmtId="0" fontId="15" fillId="2" borderId="0" xfId="0" applyFont="1" applyFill="1" applyBorder="1" applyAlignment="1">
      <alignment horizontal="center" vertical="center"/>
    </xf>
    <xf numFmtId="165" fontId="15" fillId="2" borderId="0" xfId="0" applyNumberFormat="1" applyFont="1" applyFill="1" applyBorder="1" applyAlignment="1">
      <alignment horizontal="center" vertical="center"/>
    </xf>
    <xf numFmtId="0" fontId="28" fillId="2" borderId="0" xfId="0" applyFont="1" applyFill="1"/>
    <xf numFmtId="0" fontId="29" fillId="2" borderId="0" xfId="0" applyFont="1" applyFill="1" applyAlignment="1">
      <alignment horizontal="center"/>
    </xf>
    <xf numFmtId="2" fontId="19" fillId="6" borderId="0" xfId="0" applyNumberFormat="1" applyFont="1" applyFill="1" applyAlignment="1">
      <alignment horizontal="center"/>
    </xf>
    <xf numFmtId="0" fontId="30" fillId="2" borderId="0" xfId="0" applyFont="1" applyFill="1" applyAlignment="1">
      <alignment horizontal="center"/>
    </xf>
    <xf numFmtId="0" fontId="0" fillId="8" borderId="0" xfId="0" applyFill="1"/>
    <xf numFmtId="0" fontId="3" fillId="8" borderId="0" xfId="0" applyFont="1" applyFill="1"/>
    <xf numFmtId="0" fontId="3" fillId="8" borderId="0" xfId="0" applyFont="1" applyFill="1" applyAlignment="1">
      <alignment horizontal="center" vertical="center"/>
    </xf>
    <xf numFmtId="0" fontId="33" fillId="6" borderId="0" xfId="0" applyFont="1" applyFill="1" applyAlignment="1">
      <alignment horizontal="center"/>
    </xf>
    <xf numFmtId="0" fontId="13" fillId="10" borderId="0" xfId="0" applyFont="1" applyFill="1" applyAlignment="1">
      <alignment horizontal="center"/>
    </xf>
    <xf numFmtId="0" fontId="33" fillId="3" borderId="0" xfId="0" applyFont="1" applyFill="1"/>
    <xf numFmtId="0" fontId="32"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15" fillId="2" borderId="0" xfId="0" applyFont="1" applyFill="1" applyBorder="1" applyAlignment="1">
      <alignment horizontal="center" vertical="center" wrapText="1"/>
    </xf>
    <xf numFmtId="6"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top" wrapText="1"/>
    </xf>
    <xf numFmtId="164" fontId="15" fillId="2" borderId="0" xfId="0" applyNumberFormat="1" applyFont="1" applyFill="1" applyBorder="1" applyAlignment="1">
      <alignment horizontal="center" vertical="top" wrapText="1"/>
    </xf>
    <xf numFmtId="0" fontId="19" fillId="0" borderId="0" xfId="0" applyFont="1" applyFill="1"/>
    <xf numFmtId="0" fontId="20" fillId="0" borderId="0" xfId="0" applyFont="1" applyFill="1"/>
    <xf numFmtId="0" fontId="15" fillId="0" borderId="0" xfId="0" applyFont="1" applyFill="1" applyAlignment="1">
      <alignment vertical="center"/>
    </xf>
    <xf numFmtId="0" fontId="32"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40" fillId="2" borderId="0" xfId="0" applyFont="1" applyFill="1"/>
    <xf numFmtId="0" fontId="40" fillId="2" borderId="0" xfId="0" applyFont="1" applyFill="1" applyAlignment="1">
      <alignment horizontal="center" vertical="center"/>
    </xf>
    <xf numFmtId="167" fontId="41" fillId="6" borderId="0" xfId="0" applyNumberFormat="1" applyFont="1" applyFill="1" applyAlignment="1">
      <alignment horizontal="center"/>
    </xf>
    <xf numFmtId="167" fontId="41" fillId="6" borderId="0" xfId="0" applyNumberFormat="1" applyFont="1" applyFill="1" applyAlignment="1">
      <alignment horizontal="center" vertical="center"/>
    </xf>
    <xf numFmtId="0" fontId="5" fillId="2" borderId="0" xfId="0" applyFont="1" applyFill="1" applyAlignment="1">
      <alignment horizontal="center" vertical="center"/>
    </xf>
    <xf numFmtId="0" fontId="15" fillId="2" borderId="0" xfId="0" applyFont="1" applyFill="1"/>
    <xf numFmtId="0" fontId="0" fillId="11" borderId="0" xfId="0" applyFill="1"/>
    <xf numFmtId="0" fontId="35" fillId="9" borderId="0" xfId="0" applyFont="1" applyFill="1" applyAlignment="1">
      <alignment horizontal="center"/>
    </xf>
    <xf numFmtId="0" fontId="37" fillId="6" borderId="0" xfId="0" applyFont="1" applyFill="1" applyAlignment="1">
      <alignment horizontal="left" vertical="center"/>
    </xf>
    <xf numFmtId="0" fontId="37" fillId="6" borderId="0" xfId="0" applyFont="1" applyFill="1" applyAlignment="1">
      <alignment horizontal="right" vertical="center"/>
    </xf>
    <xf numFmtId="167" fontId="16" fillId="5" borderId="0" xfId="0" applyNumberFormat="1" applyFont="1" applyFill="1" applyAlignment="1">
      <alignment horizontal="center" vertical="center"/>
    </xf>
    <xf numFmtId="0" fontId="38" fillId="2" borderId="0" xfId="0" applyFont="1" applyFill="1" applyAlignment="1">
      <alignment horizontal="center" vertical="center"/>
    </xf>
    <xf numFmtId="0" fontId="39" fillId="2" borderId="0" xfId="0" applyFont="1" applyFill="1" applyAlignment="1">
      <alignment horizontal="center" vertical="center"/>
    </xf>
    <xf numFmtId="167" fontId="37" fillId="6" borderId="0" xfId="0" applyNumberFormat="1" applyFont="1" applyFill="1" applyAlignment="1">
      <alignment horizontal="center" vertical="center"/>
    </xf>
    <xf numFmtId="0" fontId="37" fillId="6" borderId="0" xfId="0" applyFont="1" applyFill="1" applyAlignment="1">
      <alignment horizontal="righ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37" fillId="6" borderId="0" xfId="0" applyFont="1" applyFill="1" applyAlignment="1">
      <alignment horizontal="center" vertical="center"/>
    </xf>
    <xf numFmtId="167" fontId="42" fillId="6" borderId="0" xfId="0" applyNumberFormat="1" applyFont="1" applyFill="1" applyAlignment="1">
      <alignment horizontal="center" vertical="center"/>
    </xf>
    <xf numFmtId="167" fontId="35" fillId="5" borderId="0" xfId="0" applyNumberFormat="1" applyFont="1" applyFill="1" applyAlignment="1">
      <alignment horizontal="center" vertical="center"/>
    </xf>
    <xf numFmtId="164" fontId="13" fillId="2" borderId="2" xfId="0" applyNumberFormat="1" applyFont="1" applyFill="1" applyBorder="1" applyAlignment="1">
      <alignment horizontal="center" vertical="center"/>
    </xf>
    <xf numFmtId="164" fontId="13" fillId="2" borderId="4" xfId="0" applyNumberFormat="1" applyFont="1" applyFill="1" applyBorder="1" applyAlignment="1">
      <alignment horizontal="center" vertical="center"/>
    </xf>
    <xf numFmtId="164" fontId="13" fillId="2" borderId="3" xfId="0" applyNumberFormat="1" applyFont="1" applyFill="1" applyBorder="1" applyAlignment="1">
      <alignment horizontal="center" vertical="center"/>
    </xf>
    <xf numFmtId="0" fontId="15" fillId="4" borderId="0" xfId="0" applyFont="1" applyFill="1" applyAlignment="1">
      <alignment horizontal="center" vertical="center"/>
    </xf>
    <xf numFmtId="166" fontId="16" fillId="5" borderId="0" xfId="0" applyNumberFormat="1" applyFont="1" applyFill="1" applyAlignment="1">
      <alignment horizontal="center" vertical="center"/>
    </xf>
    <xf numFmtId="167" fontId="44" fillId="9" borderId="0" xfId="0" applyNumberFormat="1" applyFont="1" applyFill="1" applyAlignment="1">
      <alignment horizontal="center" vertical="center"/>
    </xf>
    <xf numFmtId="0" fontId="45" fillId="4" borderId="0" xfId="0" applyFont="1" applyFill="1" applyAlignment="1">
      <alignment horizontal="center"/>
    </xf>
    <xf numFmtId="0" fontId="46" fillId="4" borderId="0" xfId="0" applyFont="1" applyFill="1" applyAlignment="1">
      <alignment horizontal="center"/>
    </xf>
    <xf numFmtId="0" fontId="43"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right" vertical="center"/>
    </xf>
    <xf numFmtId="2" fontId="11" fillId="2" borderId="0" xfId="0" applyNumberFormat="1" applyFont="1" applyFill="1" applyAlignment="1">
      <alignment horizontal="center" vertical="center"/>
    </xf>
    <xf numFmtId="0" fontId="25" fillId="2" borderId="0" xfId="0" applyFont="1" applyFill="1" applyAlignment="1">
      <alignment horizontal="center"/>
    </xf>
    <xf numFmtId="0" fontId="22" fillId="2" borderId="0" xfId="0" applyFont="1" applyFill="1" applyAlignment="1">
      <alignment horizontal="center"/>
    </xf>
    <xf numFmtId="167" fontId="24" fillId="6" borderId="0" xfId="0" applyNumberFormat="1" applyFont="1" applyFill="1" applyAlignment="1">
      <alignment horizontal="center"/>
    </xf>
    <xf numFmtId="0" fontId="22" fillId="2" borderId="0" xfId="0" applyFont="1" applyFill="1" applyBorder="1" applyAlignment="1">
      <alignment horizontal="center" vertical="center"/>
    </xf>
    <xf numFmtId="167" fontId="26" fillId="2" borderId="0" xfId="0" applyNumberFormat="1" applyFont="1" applyFill="1" applyAlignment="1">
      <alignment horizontal="center"/>
    </xf>
    <xf numFmtId="167" fontId="24" fillId="2" borderId="0" xfId="0" applyNumberFormat="1" applyFont="1" applyFill="1" applyAlignment="1">
      <alignment horizontal="center"/>
    </xf>
    <xf numFmtId="167" fontId="17" fillId="7" borderId="0" xfId="0" applyNumberFormat="1" applyFont="1" applyFill="1" applyAlignment="1">
      <alignment horizontal="center" vertical="center"/>
    </xf>
    <xf numFmtId="2" fontId="31" fillId="9" borderId="0" xfId="0" applyNumberFormat="1" applyFont="1" applyFill="1" applyAlignment="1">
      <alignment horizontal="center" vertical="center"/>
    </xf>
    <xf numFmtId="0" fontId="31" fillId="9" borderId="0" xfId="0" applyFont="1" applyFill="1" applyAlignment="1">
      <alignment horizontal="center" vertical="center"/>
    </xf>
    <xf numFmtId="167" fontId="11" fillId="8" borderId="0" xfId="0" applyNumberFormat="1" applyFont="1" applyFill="1" applyAlignment="1">
      <alignment horizontal="center" vertical="center"/>
    </xf>
    <xf numFmtId="0" fontId="29" fillId="2" borderId="0" xfId="0" applyFont="1" applyFill="1" applyAlignment="1">
      <alignment horizont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2" fontId="19" fillId="6" borderId="0" xfId="0" applyNumberFormat="1" applyFont="1" applyFill="1" applyAlignment="1">
      <alignment horizontal="center"/>
    </xf>
    <xf numFmtId="167" fontId="11" fillId="0" borderId="0" xfId="0" applyNumberFormat="1" applyFont="1" applyFill="1" applyAlignment="1">
      <alignment horizontal="center" vertical="center"/>
    </xf>
    <xf numFmtId="0" fontId="34" fillId="3" borderId="0" xfId="0" applyFont="1" applyFill="1" applyAlignment="1">
      <alignment horizontal="center" vertical="center"/>
    </xf>
    <xf numFmtId="0" fontId="34" fillId="3" borderId="0" xfId="0" applyFont="1" applyFill="1" applyAlignment="1">
      <alignment horizontal="left" vertical="center"/>
    </xf>
    <xf numFmtId="167" fontId="18" fillId="4" borderId="0" xfId="0" applyNumberFormat="1" applyFont="1" applyFill="1" applyBorder="1" applyAlignment="1">
      <alignment horizontal="center" vertical="center" wrapText="1"/>
    </xf>
    <xf numFmtId="167" fontId="35" fillId="9" borderId="0" xfId="0" applyNumberFormat="1" applyFont="1" applyFill="1" applyBorder="1" applyAlignment="1">
      <alignment horizontal="center" vertical="center" wrapText="1"/>
    </xf>
    <xf numFmtId="0" fontId="15" fillId="2" borderId="0" xfId="0" applyFont="1" applyFill="1" applyAlignment="1">
      <alignment horizontal="right" vertical="center"/>
    </xf>
    <xf numFmtId="0" fontId="43" fillId="6" borderId="0" xfId="0" applyFont="1" applyFill="1" applyAlignment="1">
      <alignment horizontal="right" vertical="center"/>
    </xf>
    <xf numFmtId="167" fontId="36" fillId="6" borderId="0" xfId="0" applyNumberFormat="1" applyFont="1" applyFill="1" applyAlignment="1">
      <alignment horizontal="center" vertical="center"/>
    </xf>
    <xf numFmtId="167" fontId="11" fillId="5" borderId="0" xfId="0" applyNumberFormat="1" applyFont="1" applyFill="1" applyAlignment="1">
      <alignment horizontal="center" vertical="center"/>
    </xf>
    <xf numFmtId="0" fontId="36" fillId="2" borderId="0" xfId="0" applyFont="1" applyFill="1" applyAlignment="1">
      <alignment horizontal="center" vertical="center"/>
    </xf>
    <xf numFmtId="0" fontId="36" fillId="6" borderId="0" xfId="0" applyFont="1"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A1"/></Relationships>
</file>

<file path=xl/drawings/_rels/drawing10.xml.rels><?xml version="1.0" encoding="UTF-8" standalone="yes"?>
<Relationships xmlns="http://schemas.openxmlformats.org/package/2006/relationships"><Relationship Id="rId1" Type="http://schemas.openxmlformats.org/officeDocument/2006/relationships/hyperlink" Target="#'4'!A1"/></Relationships>
</file>

<file path=xl/drawings/_rels/drawing11.xml.rels><?xml version="1.0" encoding="UTF-8" standalone="yes"?>
<Relationships xmlns="http://schemas.openxmlformats.org/package/2006/relationships"><Relationship Id="rId2" Type="http://schemas.openxmlformats.org/officeDocument/2006/relationships/hyperlink" Target="#'4 (2)'!A1"/><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2" Type="http://schemas.openxmlformats.org/officeDocument/2006/relationships/hyperlink" Target="#'5 (2)'!A1"/><Relationship Id="rId1" Type="http://schemas.openxmlformats.org/officeDocument/2006/relationships/hyperlink" Target="#Content!A1"/></Relationships>
</file>

<file path=xl/drawings/_rels/drawing14.xml.rels><?xml version="1.0" encoding="UTF-8" standalone="yes"?>
<Relationships xmlns="http://schemas.openxmlformats.org/package/2006/relationships"><Relationship Id="rId1" Type="http://schemas.openxmlformats.org/officeDocument/2006/relationships/hyperlink" Target="#'5'!A1"/></Relationships>
</file>

<file path=xl/drawings/_rels/drawing15.xml.rels><?xml version="1.0" encoding="UTF-8" standalone="yes"?>
<Relationships xmlns="http://schemas.openxmlformats.org/package/2006/relationships"><Relationship Id="rId2" Type="http://schemas.openxmlformats.org/officeDocument/2006/relationships/hyperlink" Target="#'6 (2)'!A1"/><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6'!A1"/></Relationships>
</file>

<file path=xl/drawings/_rels/drawing17.xml.rels><?xml version="1.0" encoding="UTF-8" standalone="yes"?>
<Relationships xmlns="http://schemas.openxmlformats.org/package/2006/relationships"><Relationship Id="rId1" Type="http://schemas.openxmlformats.org/officeDocument/2006/relationships/hyperlink" Target="#'7'!A1"/></Relationships>
</file>

<file path=xl/drawings/_rels/drawing18.xml.rels><?xml version="1.0" encoding="UTF-8" standalone="yes"?>
<Relationships xmlns="http://schemas.openxmlformats.org/package/2006/relationships"><Relationship Id="rId2" Type="http://schemas.openxmlformats.org/officeDocument/2006/relationships/hyperlink" Target="#'7 (2)'!A1"/><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20.xml.rels><?xml version="1.0" encoding="UTF-8" standalone="yes"?>
<Relationships xmlns="http://schemas.openxmlformats.org/package/2006/relationships"><Relationship Id="rId8" Type="http://schemas.openxmlformats.org/officeDocument/2006/relationships/hyperlink" Target="#'6'!A1"/><Relationship Id="rId3" Type="http://schemas.openxmlformats.org/officeDocument/2006/relationships/hyperlink" Target="#'7'!A1"/><Relationship Id="rId7" Type="http://schemas.openxmlformats.org/officeDocument/2006/relationships/hyperlink" Target="#'5'!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4'!A1"/><Relationship Id="rId5" Type="http://schemas.openxmlformats.org/officeDocument/2006/relationships/image" Target="../media/image1.png"/><Relationship Id="rId4" Type="http://schemas.openxmlformats.org/officeDocument/2006/relationships/hyperlink" Target="#'3.'!A1"/><Relationship Id="rId9" Type="http://schemas.openxmlformats.org/officeDocument/2006/relationships/hyperlink" Target="#FirstPage!A1"/></Relationships>
</file>

<file path=xl/drawings/_rels/drawing21.xml.rels><?xml version="1.0" encoding="UTF-8" standalone="yes"?>
<Relationships xmlns="http://schemas.openxmlformats.org/package/2006/relationships"><Relationship Id="rId2" Type="http://schemas.openxmlformats.org/officeDocument/2006/relationships/hyperlink" Target="#FirstPag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2.'!A1"/></Relationships>
</file>

<file path=xl/drawings/_rels/drawing6.xml.rels><?xml version="1.0" encoding="UTF-8" standalone="yes"?>
<Relationships xmlns="http://schemas.openxmlformats.org/package/2006/relationships"><Relationship Id="rId1" Type="http://schemas.openxmlformats.org/officeDocument/2006/relationships/hyperlink" Target="#'2'!A1"/></Relationships>
</file>

<file path=xl/drawings/_rels/drawing7.xml.rels><?xml version="1.0" encoding="UTF-8" standalone="yes"?>
<Relationships xmlns="http://schemas.openxmlformats.org/package/2006/relationships"><Relationship Id="rId2" Type="http://schemas.openxmlformats.org/officeDocument/2006/relationships/hyperlink" Target="#'2(2)'!A1"/><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2" Type="http://schemas.openxmlformats.org/officeDocument/2006/relationships/hyperlink" Target="#'6 (2)'!A1"/><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101600</xdr:rowOff>
    </xdr:from>
    <xdr:to>
      <xdr:col>26</xdr:col>
      <xdr:colOff>127000</xdr:colOff>
      <xdr:row>28</xdr:row>
      <xdr:rowOff>38100</xdr:rowOff>
    </xdr:to>
    <xdr:sp macro="" textlink="">
      <xdr:nvSpPr>
        <xdr:cNvPr id="58" name="Rectangle 57"/>
        <xdr:cNvSpPr/>
      </xdr:nvSpPr>
      <xdr:spPr>
        <a:xfrm>
          <a:off x="17132300" y="3479800"/>
          <a:ext cx="749300" cy="15621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544285</xdr:colOff>
      <xdr:row>9</xdr:row>
      <xdr:rowOff>174172</xdr:rowOff>
    </xdr:from>
    <xdr:to>
      <xdr:col>11</xdr:col>
      <xdr:colOff>43543</xdr:colOff>
      <xdr:row>33</xdr:row>
      <xdr:rowOff>292100</xdr:rowOff>
    </xdr:to>
    <xdr:sp macro="" textlink="">
      <xdr:nvSpPr>
        <xdr:cNvPr id="3" name="TextBox 2"/>
        <xdr:cNvSpPr txBox="1"/>
      </xdr:nvSpPr>
      <xdr:spPr>
        <a:xfrm>
          <a:off x="544285" y="1774372"/>
          <a:ext cx="6420758" cy="45883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369208</xdr:colOff>
      <xdr:row>1</xdr:row>
      <xdr:rowOff>17235</xdr:rowOff>
    </xdr:from>
    <xdr:to>
      <xdr:col>3</xdr:col>
      <xdr:colOff>377372</xdr:colOff>
      <xdr:row>6</xdr:row>
      <xdr:rowOff>137886</xdr:rowOff>
    </xdr:to>
    <xdr:sp macro="" textlink="">
      <xdr:nvSpPr>
        <xdr:cNvPr id="4" name="Left Arrow 3">
          <a:hlinkClick xmlns:r="http://schemas.openxmlformats.org/officeDocument/2006/relationships" r:id="rId1"/>
        </xdr:cNvPr>
        <xdr:cNvSpPr/>
      </xdr:nvSpPr>
      <xdr:spPr>
        <a:xfrm>
          <a:off x="991508" y="1950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433614</xdr:colOff>
      <xdr:row>9</xdr:row>
      <xdr:rowOff>61686</xdr:rowOff>
    </xdr:from>
    <xdr:to>
      <xdr:col>15</xdr:col>
      <xdr:colOff>531585</xdr:colOff>
      <xdr:row>13</xdr:row>
      <xdr:rowOff>39913</xdr:rowOff>
    </xdr:to>
    <xdr:sp macro="" textlink="">
      <xdr:nvSpPr>
        <xdr:cNvPr id="5" name="Rounded Rectangle 4"/>
        <xdr:cNvSpPr/>
      </xdr:nvSpPr>
      <xdr:spPr>
        <a:xfrm>
          <a:off x="8294914" y="1661886"/>
          <a:ext cx="2574471"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11</xdr:col>
      <xdr:colOff>587828</xdr:colOff>
      <xdr:row>8</xdr:row>
      <xdr:rowOff>88900</xdr:rowOff>
    </xdr:from>
    <xdr:to>
      <xdr:col>11</xdr:col>
      <xdr:colOff>596900</xdr:colOff>
      <xdr:row>37</xdr:row>
      <xdr:rowOff>290286</xdr:rowOff>
    </xdr:to>
    <xdr:cxnSp macro="">
      <xdr:nvCxnSpPr>
        <xdr:cNvPr id="6" name="Straight Connector 5"/>
        <xdr:cNvCxnSpPr/>
      </xdr:nvCxnSpPr>
      <xdr:spPr>
        <a:xfrm flipH="1">
          <a:off x="7509328" y="1511300"/>
          <a:ext cx="9072" cy="5929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689428</xdr:colOff>
      <xdr:row>14</xdr:row>
      <xdr:rowOff>41726</xdr:rowOff>
    </xdr:from>
    <xdr:to>
      <xdr:col>18</xdr:col>
      <xdr:colOff>513442</xdr:colOff>
      <xdr:row>53</xdr:row>
      <xdr:rowOff>38100</xdr:rowOff>
    </xdr:to>
    <xdr:sp macro="" textlink="">
      <xdr:nvSpPr>
        <xdr:cNvPr id="7" name="TextBox 6"/>
        <xdr:cNvSpPr txBox="1"/>
      </xdr:nvSpPr>
      <xdr:spPr>
        <a:xfrm>
          <a:off x="7610928" y="2530926"/>
          <a:ext cx="5678714" cy="816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0000"/>
              </a:solidFill>
            </a:rPr>
            <a:t>a) </a:t>
          </a:r>
          <a:r>
            <a:rPr lang="en-US" sz="2000" b="0">
              <a:solidFill>
                <a:schemeClr val="tx1"/>
              </a:solidFill>
            </a:rPr>
            <a:t>The</a:t>
          </a:r>
          <a:r>
            <a:rPr lang="en-US" sz="2000" b="0" baseline="0">
              <a:solidFill>
                <a:schemeClr val="tx1"/>
              </a:solidFill>
            </a:rPr>
            <a:t> 2,000 miles is equal to </a:t>
          </a:r>
          <a:r>
            <a:rPr lang="el-GR" sz="2000" b="0" baseline="0">
              <a:solidFill>
                <a:schemeClr val="tx1"/>
              </a:solidFill>
            </a:rPr>
            <a:t>σ</a:t>
          </a:r>
          <a:r>
            <a:rPr lang="en-US" sz="2000" b="0" baseline="0">
              <a:solidFill>
                <a:schemeClr val="tx1"/>
              </a:solidFill>
            </a:rPr>
            <a:t> = 1</a:t>
          </a:r>
        </a:p>
        <a:p>
          <a:endParaRPr lang="en-US" sz="2000" b="0" baseline="0">
            <a:solidFill>
              <a:schemeClr val="tx1"/>
            </a:solidFill>
          </a:endParaRPr>
        </a:p>
        <a:p>
          <a:r>
            <a:rPr lang="en-US" sz="2000" b="0" baseline="0">
              <a:solidFill>
                <a:schemeClr val="tx1"/>
              </a:solidFill>
            </a:rPr>
            <a:t>Therefore for range of z is z = -1.00 to z = +1.00 and the area under the curve between these points is the difference between P(z&lt;+1.00) and P(z&lt;-1.00)</a:t>
          </a:r>
        </a:p>
        <a:p>
          <a:r>
            <a:rPr lang="en-US" sz="2000" b="1" baseline="0">
              <a:solidFill>
                <a:schemeClr val="accent2">
                  <a:lumMod val="50000"/>
                </a:schemeClr>
              </a:solidFill>
            </a:rPr>
            <a:t>P(z&lt;+1.00) = </a:t>
          </a:r>
          <a:r>
            <a:rPr lang="en-US" sz="2000" b="1" baseline="0">
              <a:solidFill>
                <a:srgbClr val="C00000"/>
              </a:solidFill>
            </a:rPr>
            <a:t>0.8413</a:t>
          </a:r>
        </a:p>
        <a:p>
          <a:r>
            <a:rPr lang="en-US" sz="2000" b="1" baseline="0">
              <a:solidFill>
                <a:schemeClr val="accent2">
                  <a:lumMod val="50000"/>
                </a:schemeClr>
              </a:solidFill>
            </a:rPr>
            <a:t>P(z&lt;- 1.00) = </a:t>
          </a:r>
          <a:r>
            <a:rPr lang="en-US" sz="2000" b="1" baseline="0">
              <a:solidFill>
                <a:srgbClr val="C00000"/>
              </a:solidFill>
            </a:rPr>
            <a:t>0.1587</a:t>
          </a:r>
        </a:p>
        <a:p>
          <a:endParaRPr lang="en-US" sz="2000" b="1" baseline="0">
            <a:solidFill>
              <a:schemeClr val="accent2">
                <a:lumMod val="50000"/>
              </a:schemeClr>
            </a:solidFill>
          </a:endParaRPr>
        </a:p>
        <a:p>
          <a:r>
            <a:rPr lang="en-US" sz="2000" b="1" baseline="0">
              <a:solidFill>
                <a:schemeClr val="accent2">
                  <a:lumMod val="50000"/>
                </a:schemeClr>
              </a:solidFill>
            </a:rPr>
            <a:t>P(-1.00&lt; z &lt;+1.00) = </a:t>
          </a:r>
          <a:r>
            <a:rPr lang="en-US" sz="2000" b="1" baseline="0">
              <a:solidFill>
                <a:srgbClr val="C00000"/>
              </a:solidFill>
            </a:rPr>
            <a:t>0.6826</a:t>
          </a:r>
        </a:p>
        <a:p>
          <a:endParaRPr lang="en-US" sz="2000" b="1" baseline="0">
            <a:solidFill>
              <a:schemeClr val="accent2">
                <a:lumMod val="50000"/>
              </a:schemeClr>
            </a:solidFill>
          </a:endParaRPr>
        </a:p>
        <a:p>
          <a:r>
            <a:rPr lang="en-US" sz="2000" b="1" baseline="0">
              <a:solidFill>
                <a:srgbClr val="FF0000"/>
              </a:solidFill>
            </a:rPr>
            <a:t>b) </a:t>
          </a:r>
          <a:r>
            <a:rPr lang="en-US" sz="2000" b="0" i="0" baseline="0">
              <a:solidFill>
                <a:schemeClr val="tx1"/>
              </a:solidFill>
            </a:rPr>
            <a:t>Wear out mean = 25,000 miles</a:t>
          </a:r>
        </a:p>
        <a:p>
          <a:r>
            <a:rPr lang="en-US" sz="2000" b="0" i="0" baseline="0">
              <a:solidFill>
                <a:schemeClr val="tx1"/>
              </a:solidFill>
            </a:rPr>
            <a:t>Wear our standard deviation = 2,000 units</a:t>
          </a:r>
        </a:p>
        <a:p>
          <a:endParaRPr lang="en-US" sz="2000" b="1" baseline="0">
            <a:solidFill>
              <a:schemeClr val="accent2">
                <a:lumMod val="50000"/>
              </a:schemeClr>
            </a:solidFill>
          </a:endParaRPr>
        </a:p>
        <a:p>
          <a:r>
            <a:rPr lang="en-US" sz="2000" b="1" baseline="0">
              <a:solidFill>
                <a:schemeClr val="accent2">
                  <a:lumMod val="50000"/>
                </a:schemeClr>
              </a:solidFill>
            </a:rPr>
            <a:t>P(26,000 &lt; wear out &lt;29,000)=</a:t>
          </a:r>
        </a:p>
        <a:p>
          <a:endParaRPr lang="en-US" sz="2000" b="1" baseline="0">
            <a:solidFill>
              <a:schemeClr val="accent2">
                <a:lumMod val="50000"/>
              </a:schemeClr>
            </a:solidFill>
          </a:endParaRPr>
        </a:p>
        <a:p>
          <a:r>
            <a:rPr lang="en-US" sz="2000" b="1" baseline="0">
              <a:solidFill>
                <a:schemeClr val="accent2">
                  <a:lumMod val="50000"/>
                </a:schemeClr>
              </a:solidFill>
            </a:rPr>
            <a:t>P(z&lt;z</a:t>
          </a:r>
          <a:r>
            <a:rPr lang="en-US" sz="1400" b="1" baseline="0">
              <a:solidFill>
                <a:schemeClr val="accent2">
                  <a:lumMod val="50000"/>
                </a:schemeClr>
              </a:solidFill>
            </a:rPr>
            <a:t>29,000</a:t>
          </a:r>
          <a:r>
            <a:rPr lang="en-US" sz="2000" b="1" baseline="0">
              <a:solidFill>
                <a:schemeClr val="accent2">
                  <a:lumMod val="50000"/>
                </a:schemeClr>
              </a:solidFill>
            </a:rPr>
            <a:t>) - P</a:t>
          </a:r>
          <a:r>
            <a:rPr lang="en-US" sz="1800" b="1" baseline="0">
              <a:solidFill>
                <a:schemeClr val="accent2">
                  <a:lumMod val="50000"/>
                </a:schemeClr>
              </a:solidFill>
              <a:effectLst/>
              <a:latin typeface="+mn-lt"/>
              <a:ea typeface="+mn-ea"/>
              <a:cs typeface="+mn-cs"/>
            </a:rPr>
            <a:t>(z&lt;z</a:t>
          </a:r>
          <a:r>
            <a:rPr lang="en-US" sz="1400" b="1" baseline="0">
              <a:solidFill>
                <a:schemeClr val="accent2">
                  <a:lumMod val="50000"/>
                </a:schemeClr>
              </a:solidFill>
              <a:effectLst/>
              <a:latin typeface="+mn-lt"/>
              <a:ea typeface="+mn-ea"/>
              <a:cs typeface="+mn-cs"/>
            </a:rPr>
            <a:t>26,000</a:t>
          </a:r>
          <a:r>
            <a:rPr lang="en-US" sz="1800" b="1" baseline="0">
              <a:solidFill>
                <a:schemeClr val="accent2">
                  <a:lumMod val="50000"/>
                </a:schemeClr>
              </a:solidFill>
              <a:effectLst/>
              <a:latin typeface="+mn-lt"/>
              <a:ea typeface="+mn-ea"/>
              <a:cs typeface="+mn-cs"/>
            </a:rPr>
            <a:t>)</a:t>
          </a:r>
        </a:p>
        <a:p>
          <a:endParaRPr lang="en-US" sz="1800" b="1" baseline="0">
            <a:solidFill>
              <a:schemeClr val="accent2">
                <a:lumMod val="50000"/>
              </a:schemeClr>
            </a:solidFill>
            <a:effectLst/>
            <a:latin typeface="+mn-lt"/>
            <a:ea typeface="+mn-ea"/>
            <a:cs typeface="+mn-cs"/>
          </a:endParaRPr>
        </a:p>
        <a:p>
          <a:r>
            <a:rPr lang="en-US" sz="2800" b="1" baseline="0">
              <a:solidFill>
                <a:schemeClr val="accent2">
                  <a:lumMod val="50000"/>
                </a:schemeClr>
              </a:solidFill>
              <a:effectLst/>
              <a:latin typeface="+mn-lt"/>
              <a:ea typeface="+mn-ea"/>
              <a:cs typeface="+mn-cs"/>
            </a:rPr>
            <a:t>z</a:t>
          </a:r>
          <a:r>
            <a:rPr lang="en-US" sz="1600" b="1" baseline="0">
              <a:solidFill>
                <a:schemeClr val="accent2">
                  <a:lumMod val="50000"/>
                </a:schemeClr>
              </a:solidFill>
              <a:effectLst/>
              <a:latin typeface="+mn-lt"/>
              <a:ea typeface="+mn-ea"/>
              <a:cs typeface="+mn-cs"/>
            </a:rPr>
            <a:t>29,000=(29,000-25000)/2,000=2.00    </a:t>
          </a:r>
          <a:r>
            <a:rPr lang="en-US" sz="2000" b="1" baseline="0">
              <a:solidFill>
                <a:srgbClr val="C00000"/>
              </a:solidFill>
              <a:effectLst/>
              <a:latin typeface="+mn-lt"/>
              <a:ea typeface="+mn-ea"/>
              <a:cs typeface="+mn-cs"/>
            </a:rPr>
            <a:t>P=0.9772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C0504D">
                  <a:lumMod val="50000"/>
                </a:srgbClr>
              </a:solidFill>
              <a:effectLst/>
              <a:uLnTx/>
              <a:uFillTx/>
              <a:latin typeface="+mn-lt"/>
              <a:ea typeface="+mn-ea"/>
              <a:cs typeface="+mn-cs"/>
            </a:rPr>
            <a:t>z</a:t>
          </a:r>
          <a:r>
            <a:rPr kumimoji="0" lang="en-US" sz="1600" b="1" i="0" u="none" strike="noStrike" kern="0" cap="none" spc="0" normalizeH="0" baseline="0" noProof="0">
              <a:ln>
                <a:noFill/>
              </a:ln>
              <a:solidFill>
                <a:srgbClr val="C0504D">
                  <a:lumMod val="50000"/>
                </a:srgbClr>
              </a:solidFill>
              <a:effectLst/>
              <a:uLnTx/>
              <a:uFillTx/>
              <a:latin typeface="+mn-lt"/>
              <a:ea typeface="+mn-ea"/>
              <a:cs typeface="+mn-cs"/>
            </a:rPr>
            <a:t>26,000=(26,000-25000)/2,000=0.50    </a:t>
          </a:r>
          <a:r>
            <a:rPr kumimoji="0" lang="en-US" sz="2000" b="1" i="0" u="none" strike="noStrike" kern="0" cap="none" spc="0" normalizeH="0" baseline="0" noProof="0">
              <a:ln>
                <a:noFill/>
              </a:ln>
              <a:solidFill>
                <a:srgbClr val="C00000"/>
              </a:solidFill>
              <a:effectLst/>
              <a:uLnTx/>
              <a:uFillTx/>
              <a:latin typeface="+mn-lt"/>
              <a:ea typeface="+mn-ea"/>
              <a:cs typeface="+mn-cs"/>
            </a:rPr>
            <a:t>P=0.6915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C0504D">
                <a:lumMod val="5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chemeClr val="tx1"/>
              </a:solidFill>
              <a:effectLst/>
              <a:uLnTx/>
              <a:uFillTx/>
              <a:latin typeface="+mn-lt"/>
              <a:ea typeface="+mn-ea"/>
              <a:cs typeface="+mn-cs"/>
            </a:rPr>
            <a:t>The difference is 0.9772-0.6915 </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1" i="0" u="none" strike="noStrike" kern="0" cap="none" spc="0" normalizeH="0" baseline="0" noProof="0">
              <a:ln>
                <a:noFill/>
              </a:ln>
              <a:solidFill>
                <a:srgbClr val="C00000"/>
              </a:solidFill>
              <a:effectLst/>
              <a:uLnTx/>
              <a:uFillTx/>
              <a:latin typeface="+mn-lt"/>
              <a:ea typeface="+mn-ea"/>
              <a:cs typeface="+mn-cs"/>
            </a:rPr>
            <a:t>0.2857</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0" i="0" u="none" strike="noStrike" kern="0" cap="none" spc="0" normalizeH="0" baseline="0" noProof="0">
              <a:ln>
                <a:noFill/>
              </a:ln>
              <a:solidFill>
                <a:schemeClr val="tx1"/>
              </a:solidFill>
              <a:effectLst/>
              <a:uLnTx/>
              <a:uFillTx/>
              <a:latin typeface="+mn-lt"/>
              <a:ea typeface="+mn-ea"/>
              <a:cs typeface="+mn-cs"/>
            </a:rPr>
            <a:t>which is the expected percent of tires that will wear out between 26,000 and 29,000 miles.</a:t>
          </a:r>
        </a:p>
        <a:p>
          <a:endParaRPr lang="en-US" sz="1600" b="1" baseline="0">
            <a:solidFill>
              <a:schemeClr val="accent2">
                <a:lumMod val="50000"/>
              </a:schemeClr>
            </a:solidFill>
          </a:endParaRPr>
        </a:p>
        <a:p>
          <a:endParaRPr lang="en-US" sz="2000" b="1" baseline="0">
            <a:solidFill>
              <a:schemeClr val="accent2">
                <a:lumMod val="50000"/>
              </a:schemeClr>
            </a:solidFill>
          </a:endParaRPr>
        </a:p>
        <a:p>
          <a:endParaRPr lang="en-US" sz="2000" b="1">
            <a:solidFill>
              <a:schemeClr val="accent2">
                <a:lumMod val="50000"/>
              </a:schemeClr>
            </a:solidFill>
          </a:endParaRPr>
        </a:p>
      </xdr:txBody>
    </xdr:sp>
    <xdr:clientData/>
  </xdr:twoCellAnchor>
  <xdr:twoCellAnchor>
    <xdr:from>
      <xdr:col>21</xdr:col>
      <xdr:colOff>21772</xdr:colOff>
      <xdr:row>39</xdr:row>
      <xdr:rowOff>119743</xdr:rowOff>
    </xdr:from>
    <xdr:to>
      <xdr:col>21</xdr:col>
      <xdr:colOff>576943</xdr:colOff>
      <xdr:row>39</xdr:row>
      <xdr:rowOff>119743</xdr:rowOff>
    </xdr:to>
    <xdr:cxnSp macro="">
      <xdr:nvCxnSpPr>
        <xdr:cNvPr id="8" name="Straight Arrow Connector 7"/>
        <xdr:cNvCxnSpPr/>
      </xdr:nvCxnSpPr>
      <xdr:spPr>
        <a:xfrm>
          <a:off x="14690272" y="8059783"/>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32658</xdr:colOff>
      <xdr:row>42</xdr:row>
      <xdr:rowOff>10886</xdr:rowOff>
    </xdr:from>
    <xdr:to>
      <xdr:col>21</xdr:col>
      <xdr:colOff>587829</xdr:colOff>
      <xdr:row>42</xdr:row>
      <xdr:rowOff>10886</xdr:rowOff>
    </xdr:to>
    <xdr:cxnSp macro="">
      <xdr:nvCxnSpPr>
        <xdr:cNvPr id="9" name="Straight Arrow Connector 8"/>
        <xdr:cNvCxnSpPr/>
      </xdr:nvCxnSpPr>
      <xdr:spPr>
        <a:xfrm>
          <a:off x="14701158" y="8834846"/>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533400</xdr:colOff>
      <xdr:row>43</xdr:row>
      <xdr:rowOff>130629</xdr:rowOff>
    </xdr:from>
    <xdr:to>
      <xdr:col>24</xdr:col>
      <xdr:colOff>609600</xdr:colOff>
      <xdr:row>43</xdr:row>
      <xdr:rowOff>130629</xdr:rowOff>
    </xdr:to>
    <xdr:cxnSp macro="">
      <xdr:nvCxnSpPr>
        <xdr:cNvPr id="10" name="Straight Connector 9"/>
        <xdr:cNvCxnSpPr/>
      </xdr:nvCxnSpPr>
      <xdr:spPr>
        <a:xfrm>
          <a:off x="14577060" y="9137469"/>
          <a:ext cx="257556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552450</xdr:colOff>
      <xdr:row>44</xdr:row>
      <xdr:rowOff>133350</xdr:rowOff>
    </xdr:from>
    <xdr:to>
      <xdr:col>21</xdr:col>
      <xdr:colOff>566058</xdr:colOff>
      <xdr:row>45</xdr:row>
      <xdr:rowOff>141516</xdr:rowOff>
    </xdr:to>
    <xdr:cxnSp macro="">
      <xdr:nvCxnSpPr>
        <xdr:cNvPr id="11" name="Straight Arrow Connector 10"/>
        <xdr:cNvCxnSpPr/>
      </xdr:nvCxnSpPr>
      <xdr:spPr>
        <a:xfrm flipH="1" flipV="1">
          <a:off x="12306300" y="9601200"/>
          <a:ext cx="2585358" cy="198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206375</xdr:colOff>
      <xdr:row>1</xdr:row>
      <xdr:rowOff>142875</xdr:rowOff>
    </xdr:from>
    <xdr:to>
      <xdr:col>13</xdr:col>
      <xdr:colOff>678996</xdr:colOff>
      <xdr:row>6</xdr:row>
      <xdr:rowOff>28575</xdr:rowOff>
    </xdr:to>
    <xdr:sp macro="" textlink="">
      <xdr:nvSpPr>
        <xdr:cNvPr id="12" name="Rounded Rectangle 11"/>
        <xdr:cNvSpPr/>
      </xdr:nvSpPr>
      <xdr:spPr>
        <a:xfrm>
          <a:off x="2619375" y="33337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1 Solved</a:t>
          </a:r>
          <a:endParaRPr lang="en-US" sz="3200" b="1">
            <a:solidFill>
              <a:schemeClr val="accent4">
                <a:lumMod val="50000"/>
              </a:schemeClr>
            </a:solidFill>
          </a:endParaRPr>
        </a:p>
      </xdr:txBody>
    </xdr:sp>
    <xdr:clientData/>
  </xdr:twoCellAnchor>
  <xdr:twoCellAnchor>
    <xdr:from>
      <xdr:col>23</xdr:col>
      <xdr:colOff>127000</xdr:colOff>
      <xdr:row>28</xdr:row>
      <xdr:rowOff>50800</xdr:rowOff>
    </xdr:from>
    <xdr:to>
      <xdr:col>27</xdr:col>
      <xdr:colOff>342900</xdr:colOff>
      <xdr:row>28</xdr:row>
      <xdr:rowOff>50800</xdr:rowOff>
    </xdr:to>
    <xdr:cxnSp macro="">
      <xdr:nvCxnSpPr>
        <xdr:cNvPr id="13" name="Straight Connector 12"/>
        <xdr:cNvCxnSpPr/>
      </xdr:nvCxnSpPr>
      <xdr:spPr>
        <a:xfrm flipV="1">
          <a:off x="16014700" y="5054600"/>
          <a:ext cx="270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19</xdr:row>
      <xdr:rowOff>76201</xdr:rowOff>
    </xdr:from>
    <xdr:to>
      <xdr:col>27</xdr:col>
      <xdr:colOff>355600</xdr:colOff>
      <xdr:row>28</xdr:row>
      <xdr:rowOff>38101</xdr:rowOff>
    </xdr:to>
    <xdr:sp macro="" textlink="">
      <xdr:nvSpPr>
        <xdr:cNvPr id="26" name="Freeform 25"/>
        <xdr:cNvSpPr/>
      </xdr:nvSpPr>
      <xdr:spPr>
        <a:xfrm>
          <a:off x="16065500" y="3454401"/>
          <a:ext cx="2667000" cy="1587500"/>
        </a:xfrm>
        <a:custGeom>
          <a:avLst/>
          <a:gdLst>
            <a:gd name="connsiteX0" fmla="*/ 0 w 2667000"/>
            <a:gd name="connsiteY0" fmla="*/ 1564877 h 1564877"/>
            <a:gd name="connsiteX1" fmla="*/ 533400 w 2667000"/>
            <a:gd name="connsiteY1" fmla="*/ 1221977 h 1564877"/>
            <a:gd name="connsiteX2" fmla="*/ 787400 w 2667000"/>
            <a:gd name="connsiteY2" fmla="*/ 371077 h 1564877"/>
            <a:gd name="connsiteX3" fmla="*/ 1333500 w 2667000"/>
            <a:gd name="connsiteY3" fmla="*/ 2777 h 1564877"/>
            <a:gd name="connsiteX4" fmla="*/ 1879600 w 2667000"/>
            <a:gd name="connsiteY4" fmla="*/ 256777 h 1564877"/>
            <a:gd name="connsiteX5" fmla="*/ 2171700 w 2667000"/>
            <a:gd name="connsiteY5" fmla="*/ 1171177 h 1564877"/>
            <a:gd name="connsiteX6" fmla="*/ 2667000 w 2667000"/>
            <a:gd name="connsiteY6" fmla="*/ 1526777 h 1564877"/>
            <a:gd name="connsiteX7" fmla="*/ 2667000 w 2667000"/>
            <a:gd name="connsiteY7" fmla="*/ 1526777 h 15648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667000" h="1564877">
              <a:moveTo>
                <a:pt x="0" y="1564877"/>
              </a:moveTo>
              <a:cubicBezTo>
                <a:pt x="201083" y="1492910"/>
                <a:pt x="402167" y="1420944"/>
                <a:pt x="533400" y="1221977"/>
              </a:cubicBezTo>
              <a:cubicBezTo>
                <a:pt x="664633" y="1023010"/>
                <a:pt x="654050" y="574277"/>
                <a:pt x="787400" y="371077"/>
              </a:cubicBezTo>
              <a:cubicBezTo>
                <a:pt x="920750" y="167877"/>
                <a:pt x="1151467" y="21827"/>
                <a:pt x="1333500" y="2777"/>
              </a:cubicBezTo>
              <a:cubicBezTo>
                <a:pt x="1515533" y="-16273"/>
                <a:pt x="1739900" y="62044"/>
                <a:pt x="1879600" y="256777"/>
              </a:cubicBezTo>
              <a:cubicBezTo>
                <a:pt x="2019300" y="451510"/>
                <a:pt x="2040467" y="959510"/>
                <a:pt x="2171700" y="1171177"/>
              </a:cubicBezTo>
              <a:cubicBezTo>
                <a:pt x="2302933" y="1382844"/>
                <a:pt x="2667000" y="1526777"/>
                <a:pt x="2667000" y="1526777"/>
              </a:cubicBezTo>
              <a:lnTo>
                <a:pt x="2667000" y="152677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381000</xdr:colOff>
      <xdr:row>28</xdr:row>
      <xdr:rowOff>63500</xdr:rowOff>
    </xdr:from>
    <xdr:to>
      <xdr:col>25</xdr:col>
      <xdr:colOff>381000</xdr:colOff>
      <xdr:row>32</xdr:row>
      <xdr:rowOff>25400</xdr:rowOff>
    </xdr:to>
    <xdr:cxnSp macro="">
      <xdr:nvCxnSpPr>
        <xdr:cNvPr id="28" name="Straight Connector 27"/>
        <xdr:cNvCxnSpPr/>
      </xdr:nvCxnSpPr>
      <xdr:spPr>
        <a:xfrm>
          <a:off x="17513300" y="5067300"/>
          <a:ext cx="0" cy="749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27</xdr:row>
      <xdr:rowOff>139700</xdr:rowOff>
    </xdr:from>
    <xdr:to>
      <xdr:col>26</xdr:col>
      <xdr:colOff>152400</xdr:colOff>
      <xdr:row>28</xdr:row>
      <xdr:rowOff>177800</xdr:rowOff>
    </xdr:to>
    <xdr:cxnSp macro="">
      <xdr:nvCxnSpPr>
        <xdr:cNvPr id="30" name="Straight Connector 29"/>
        <xdr:cNvCxnSpPr/>
      </xdr:nvCxnSpPr>
      <xdr:spPr>
        <a:xfrm>
          <a:off x="17907000" y="49657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596900</xdr:colOff>
      <xdr:row>27</xdr:row>
      <xdr:rowOff>114300</xdr:rowOff>
    </xdr:from>
    <xdr:to>
      <xdr:col>24</xdr:col>
      <xdr:colOff>596900</xdr:colOff>
      <xdr:row>28</xdr:row>
      <xdr:rowOff>152400</xdr:rowOff>
    </xdr:to>
    <xdr:cxnSp macro="">
      <xdr:nvCxnSpPr>
        <xdr:cNvPr id="31" name="Straight Connector 30"/>
        <xdr:cNvCxnSpPr/>
      </xdr:nvCxnSpPr>
      <xdr:spPr>
        <a:xfrm>
          <a:off x="17106900" y="49403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609600</xdr:colOff>
      <xdr:row>28</xdr:row>
      <xdr:rowOff>203200</xdr:rowOff>
    </xdr:from>
    <xdr:to>
      <xdr:col>26</xdr:col>
      <xdr:colOff>368300</xdr:colOff>
      <xdr:row>30</xdr:row>
      <xdr:rowOff>76200</xdr:rowOff>
    </xdr:to>
    <xdr:sp macro="" textlink="">
      <xdr:nvSpPr>
        <xdr:cNvPr id="32" name="Rectangle 31"/>
        <xdr:cNvSpPr/>
      </xdr:nvSpPr>
      <xdr:spPr>
        <a:xfrm>
          <a:off x="17741900" y="52070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355600</xdr:colOff>
      <xdr:row>28</xdr:row>
      <xdr:rowOff>190500</xdr:rowOff>
    </xdr:from>
    <xdr:to>
      <xdr:col>25</xdr:col>
      <xdr:colOff>190500</xdr:colOff>
      <xdr:row>30</xdr:row>
      <xdr:rowOff>63500</xdr:rowOff>
    </xdr:to>
    <xdr:sp macro="" textlink="">
      <xdr:nvSpPr>
        <xdr:cNvPr id="33" name="Rectangle 32"/>
        <xdr:cNvSpPr/>
      </xdr:nvSpPr>
      <xdr:spPr>
        <a:xfrm>
          <a:off x="16865600" y="5194300"/>
          <a:ext cx="4572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609600</xdr:colOff>
      <xdr:row>20</xdr:row>
      <xdr:rowOff>38100</xdr:rowOff>
    </xdr:from>
    <xdr:to>
      <xdr:col>25</xdr:col>
      <xdr:colOff>0</xdr:colOff>
      <xdr:row>27</xdr:row>
      <xdr:rowOff>127000</xdr:rowOff>
    </xdr:to>
    <xdr:cxnSp macro="">
      <xdr:nvCxnSpPr>
        <xdr:cNvPr id="35" name="Straight Connector 34"/>
        <xdr:cNvCxnSpPr/>
      </xdr:nvCxnSpPr>
      <xdr:spPr>
        <a:xfrm flipV="1">
          <a:off x="17119600" y="3594100"/>
          <a:ext cx="12700" cy="1358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20</xdr:row>
      <xdr:rowOff>158890</xdr:rowOff>
    </xdr:from>
    <xdr:to>
      <xdr:col>26</xdr:col>
      <xdr:colOff>152400</xdr:colOff>
      <xdr:row>28</xdr:row>
      <xdr:rowOff>12700</xdr:rowOff>
    </xdr:to>
    <xdr:cxnSp macro="">
      <xdr:nvCxnSpPr>
        <xdr:cNvPr id="36" name="Straight Connector 35"/>
        <xdr:cNvCxnSpPr>
          <a:endCxn id="26" idx="4"/>
        </xdr:cNvCxnSpPr>
      </xdr:nvCxnSpPr>
      <xdr:spPr>
        <a:xfrm flipV="1">
          <a:off x="17907000" y="3714890"/>
          <a:ext cx="0" cy="13016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241300</xdr:colOff>
      <xdr:row>32</xdr:row>
      <xdr:rowOff>25400</xdr:rowOff>
    </xdr:from>
    <xdr:to>
      <xdr:col>26</xdr:col>
      <xdr:colOff>0</xdr:colOff>
      <xdr:row>33</xdr:row>
      <xdr:rowOff>25400</xdr:rowOff>
    </xdr:to>
    <xdr:sp macro="" textlink="">
      <xdr:nvSpPr>
        <xdr:cNvPr id="43" name="Rectangle 42"/>
        <xdr:cNvSpPr/>
      </xdr:nvSpPr>
      <xdr:spPr>
        <a:xfrm>
          <a:off x="17373600" y="58166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0</a:t>
          </a:r>
        </a:p>
      </xdr:txBody>
    </xdr:sp>
    <xdr:clientData/>
  </xdr:twoCellAnchor>
  <xdr:twoCellAnchor>
    <xdr:from>
      <xdr:col>22</xdr:col>
      <xdr:colOff>63500</xdr:colOff>
      <xdr:row>23</xdr:row>
      <xdr:rowOff>139700</xdr:rowOff>
    </xdr:from>
    <xdr:to>
      <xdr:col>26</xdr:col>
      <xdr:colOff>139700</xdr:colOff>
      <xdr:row>23</xdr:row>
      <xdr:rowOff>139700</xdr:rowOff>
    </xdr:to>
    <xdr:cxnSp macro="">
      <xdr:nvCxnSpPr>
        <xdr:cNvPr id="45" name="Straight Arrow Connector 44"/>
        <xdr:cNvCxnSpPr/>
      </xdr:nvCxnSpPr>
      <xdr:spPr>
        <a:xfrm flipH="1">
          <a:off x="15328900" y="4229100"/>
          <a:ext cx="25654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12700</xdr:colOff>
      <xdr:row>26</xdr:row>
      <xdr:rowOff>88900</xdr:rowOff>
    </xdr:from>
    <xdr:to>
      <xdr:col>24</xdr:col>
      <xdr:colOff>609600</xdr:colOff>
      <xdr:row>26</xdr:row>
      <xdr:rowOff>101600</xdr:rowOff>
    </xdr:to>
    <xdr:cxnSp macro="">
      <xdr:nvCxnSpPr>
        <xdr:cNvPr id="47" name="Straight Arrow Connector 46"/>
        <xdr:cNvCxnSpPr/>
      </xdr:nvCxnSpPr>
      <xdr:spPr>
        <a:xfrm flipH="1">
          <a:off x="15278100" y="4737100"/>
          <a:ext cx="1841500" cy="12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114300</xdr:colOff>
      <xdr:row>27</xdr:row>
      <xdr:rowOff>76200</xdr:rowOff>
    </xdr:from>
    <xdr:to>
      <xdr:col>25</xdr:col>
      <xdr:colOff>266700</xdr:colOff>
      <xdr:row>29</xdr:row>
      <xdr:rowOff>165100</xdr:rowOff>
    </xdr:to>
    <xdr:cxnSp macro="">
      <xdr:nvCxnSpPr>
        <xdr:cNvPr id="50" name="Straight Arrow Connector 49"/>
        <xdr:cNvCxnSpPr/>
      </xdr:nvCxnSpPr>
      <xdr:spPr>
        <a:xfrm flipV="1">
          <a:off x="15379700" y="4902200"/>
          <a:ext cx="2019300" cy="4826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127000</xdr:colOff>
      <xdr:row>16</xdr:row>
      <xdr:rowOff>139700</xdr:rowOff>
    </xdr:from>
    <xdr:to>
      <xdr:col>26</xdr:col>
      <xdr:colOff>393700</xdr:colOff>
      <xdr:row>20</xdr:row>
      <xdr:rowOff>76200</xdr:rowOff>
    </xdr:to>
    <xdr:sp macro="" textlink="">
      <xdr:nvSpPr>
        <xdr:cNvPr id="61" name="Rectangle 60"/>
        <xdr:cNvSpPr/>
      </xdr:nvSpPr>
      <xdr:spPr>
        <a:xfrm rot="18472660">
          <a:off x="17691100" y="3175000"/>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228600</xdr:colOff>
      <xdr:row>18</xdr:row>
      <xdr:rowOff>76199</xdr:rowOff>
    </xdr:from>
    <xdr:to>
      <xdr:col>25</xdr:col>
      <xdr:colOff>254000</xdr:colOff>
      <xdr:row>19</xdr:row>
      <xdr:rowOff>165099</xdr:rowOff>
    </xdr:to>
    <xdr:sp macro="" textlink="">
      <xdr:nvSpPr>
        <xdr:cNvPr id="62" name="Rectangle 61"/>
        <xdr:cNvSpPr/>
      </xdr:nvSpPr>
      <xdr:spPr>
        <a:xfrm rot="19283686">
          <a:off x="16738600" y="3276599"/>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84365</xdr:colOff>
      <xdr:row>8</xdr:row>
      <xdr:rowOff>155124</xdr:rowOff>
    </xdr:from>
    <xdr:to>
      <xdr:col>11</xdr:col>
      <xdr:colOff>783771</xdr:colOff>
      <xdr:row>16</xdr:row>
      <xdr:rowOff>2</xdr:rowOff>
    </xdr:to>
    <xdr:sp macro="" textlink="">
      <xdr:nvSpPr>
        <xdr:cNvPr id="3" name="TextBox 2"/>
        <xdr:cNvSpPr txBox="1"/>
      </xdr:nvSpPr>
      <xdr:spPr>
        <a:xfrm>
          <a:off x="709205" y="1618164"/>
          <a:ext cx="7016386" cy="130791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tx1"/>
              </a:solidFill>
              <a:latin typeface="+mn-lt"/>
              <a:cs typeface="FrankRuehl" panose="020E0503060101010101" pitchFamily="34" charset="-79"/>
            </a:rPr>
            <a:t>Find</a:t>
          </a:r>
          <a:r>
            <a:rPr lang="en-US" sz="1800" baseline="0">
              <a:solidFill>
                <a:schemeClr val="tx1"/>
              </a:solidFill>
              <a:latin typeface="+mn-lt"/>
              <a:cs typeface="FrankRuehl" panose="020E0503060101010101" pitchFamily="34" charset="-79"/>
            </a:rPr>
            <a:t> the area under the standard normal distribution between z = -0.12 and z = 1.23</a:t>
          </a:r>
          <a:endParaRPr lang="en-US" sz="1800">
            <a:solidFill>
              <a:schemeClr val="tx1"/>
            </a:solidFill>
            <a:latin typeface="+mn-lt"/>
            <a:cs typeface="FrankRuehl" panose="020E0503060101010101" pitchFamily="34" charset="-79"/>
          </a:endParaRPr>
        </a:p>
      </xdr:txBody>
    </xdr:sp>
    <xdr:clientData/>
  </xdr:twoCellAnchor>
  <xdr:twoCellAnchor>
    <xdr:from>
      <xdr:col>1</xdr:col>
      <xdr:colOff>253094</xdr:colOff>
      <xdr:row>0</xdr:row>
      <xdr:rowOff>176892</xdr:rowOff>
    </xdr:from>
    <xdr:to>
      <xdr:col>3</xdr:col>
      <xdr:colOff>261258</xdr:colOff>
      <xdr:row>6</xdr:row>
      <xdr:rowOff>54428</xdr:rowOff>
    </xdr:to>
    <xdr:sp macro="" textlink="">
      <xdr:nvSpPr>
        <xdr:cNvPr id="4" name="Left Arrow 3">
          <a:hlinkClick xmlns:r="http://schemas.openxmlformats.org/officeDocument/2006/relationships" r:id="rId1"/>
        </xdr:cNvPr>
        <xdr:cNvSpPr/>
      </xdr:nvSpPr>
      <xdr:spPr>
        <a:xfrm>
          <a:off x="877934" y="176892"/>
          <a:ext cx="1257844" cy="97481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78466</xdr:colOff>
      <xdr:row>4</xdr:row>
      <xdr:rowOff>43544</xdr:rowOff>
    </xdr:from>
    <xdr:to>
      <xdr:col>17</xdr:col>
      <xdr:colOff>125638</xdr:colOff>
      <xdr:row>8</xdr:row>
      <xdr:rowOff>21772</xdr:rowOff>
    </xdr:to>
    <xdr:sp macro="" textlink="">
      <xdr:nvSpPr>
        <xdr:cNvPr id="5" name="Rounded Rectangle 4"/>
        <xdr:cNvSpPr/>
      </xdr:nvSpPr>
      <xdr:spPr>
        <a:xfrm>
          <a:off x="9301841" y="805544"/>
          <a:ext cx="2491922" cy="740228"/>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12</xdr:col>
      <xdr:colOff>370115</xdr:colOff>
      <xdr:row>8</xdr:row>
      <xdr:rowOff>182333</xdr:rowOff>
    </xdr:from>
    <xdr:to>
      <xdr:col>12</xdr:col>
      <xdr:colOff>370115</xdr:colOff>
      <xdr:row>53</xdr:row>
      <xdr:rowOff>62592</xdr:rowOff>
    </xdr:to>
    <xdr:cxnSp macro="">
      <xdr:nvCxnSpPr>
        <xdr:cNvPr id="6" name="Straight Connector 5"/>
        <xdr:cNvCxnSpPr/>
      </xdr:nvCxnSpPr>
      <xdr:spPr>
        <a:xfrm flipH="1">
          <a:off x="8249195" y="1645373"/>
          <a:ext cx="0" cy="988531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76200</xdr:colOff>
      <xdr:row>16</xdr:row>
      <xdr:rowOff>348343</xdr:rowOff>
    </xdr:from>
    <xdr:to>
      <xdr:col>21</xdr:col>
      <xdr:colOff>359229</xdr:colOff>
      <xdr:row>16</xdr:row>
      <xdr:rowOff>348343</xdr:rowOff>
    </xdr:to>
    <xdr:cxnSp macro="">
      <xdr:nvCxnSpPr>
        <xdr:cNvPr id="7" name="Straight Connector 6"/>
        <xdr:cNvCxnSpPr/>
      </xdr:nvCxnSpPr>
      <xdr:spPr>
        <a:xfrm>
          <a:off x="12092940" y="3106783"/>
          <a:ext cx="3338649"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239487</xdr:colOff>
      <xdr:row>16</xdr:row>
      <xdr:rowOff>65315</xdr:rowOff>
    </xdr:from>
    <xdr:to>
      <xdr:col>19</xdr:col>
      <xdr:colOff>511630</xdr:colOff>
      <xdr:row>17</xdr:row>
      <xdr:rowOff>87087</xdr:rowOff>
    </xdr:to>
    <xdr:sp macro="" textlink="">
      <xdr:nvSpPr>
        <xdr:cNvPr id="9" name="Multiply 8"/>
        <xdr:cNvSpPr/>
      </xdr:nvSpPr>
      <xdr:spPr>
        <a:xfrm>
          <a:off x="13490667" y="2991395"/>
          <a:ext cx="272143" cy="204652"/>
        </a:xfrm>
        <a:prstGeom prst="mathMultiply">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217714</xdr:colOff>
      <xdr:row>16</xdr:row>
      <xdr:rowOff>43543</xdr:rowOff>
    </xdr:from>
    <xdr:to>
      <xdr:col>20</xdr:col>
      <xdr:colOff>478971</xdr:colOff>
      <xdr:row>17</xdr:row>
      <xdr:rowOff>119743</xdr:rowOff>
    </xdr:to>
    <xdr:sp macro="" textlink="">
      <xdr:nvSpPr>
        <xdr:cNvPr id="10" name="Multiply 9"/>
        <xdr:cNvSpPr/>
      </xdr:nvSpPr>
      <xdr:spPr>
        <a:xfrm>
          <a:off x="14345194" y="2969623"/>
          <a:ext cx="261257" cy="259080"/>
        </a:xfrm>
        <a:prstGeom prst="mathMultiply">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522514</xdr:colOff>
      <xdr:row>16</xdr:row>
      <xdr:rowOff>76201</xdr:rowOff>
    </xdr:from>
    <xdr:to>
      <xdr:col>18</xdr:col>
      <xdr:colOff>174171</xdr:colOff>
      <xdr:row>17</xdr:row>
      <xdr:rowOff>130630</xdr:rowOff>
    </xdr:to>
    <xdr:sp macro="" textlink="">
      <xdr:nvSpPr>
        <xdr:cNvPr id="11" name="Multiply 10"/>
        <xdr:cNvSpPr/>
      </xdr:nvSpPr>
      <xdr:spPr>
        <a:xfrm>
          <a:off x="12539254" y="3002281"/>
          <a:ext cx="261257" cy="237309"/>
        </a:xfrm>
        <a:prstGeom prst="mathMultiply">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740229</xdr:colOff>
      <xdr:row>25</xdr:row>
      <xdr:rowOff>65315</xdr:rowOff>
    </xdr:from>
    <xdr:to>
      <xdr:col>22</xdr:col>
      <xdr:colOff>315686</xdr:colOff>
      <xdr:row>28</xdr:row>
      <xdr:rowOff>101020</xdr:rowOff>
    </xdr:to>
    <xdr:sp macro="" textlink="">
      <xdr:nvSpPr>
        <xdr:cNvPr id="12" name="Rounded Rectangular Callout 11"/>
        <xdr:cNvSpPr/>
      </xdr:nvSpPr>
      <xdr:spPr>
        <a:xfrm>
          <a:off x="14867709" y="5003075"/>
          <a:ext cx="1145177" cy="607205"/>
        </a:xfrm>
        <a:prstGeom prst="wedgeRoundRectCallout">
          <a:avLst>
            <a:gd name="adj1" fmla="val -106547"/>
            <a:gd name="adj2" fmla="val -7253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accent1">
                  <a:lumMod val="50000"/>
                </a:schemeClr>
              </a:solidFill>
            </a:rPr>
            <a:t>Answer</a:t>
          </a:r>
        </a:p>
      </xdr:txBody>
    </xdr:sp>
    <xdr:clientData/>
  </xdr:twoCellAnchor>
  <xdr:twoCellAnchor>
    <xdr:from>
      <xdr:col>20</xdr:col>
      <xdr:colOff>431801</xdr:colOff>
      <xdr:row>6</xdr:row>
      <xdr:rowOff>168276</xdr:rowOff>
    </xdr:from>
    <xdr:to>
      <xdr:col>22</xdr:col>
      <xdr:colOff>148772</xdr:colOff>
      <xdr:row>10</xdr:row>
      <xdr:rowOff>40696</xdr:rowOff>
    </xdr:to>
    <xdr:sp macro="" textlink="">
      <xdr:nvSpPr>
        <xdr:cNvPr id="13" name="Rounded Rectangular Callout 12"/>
        <xdr:cNvSpPr/>
      </xdr:nvSpPr>
      <xdr:spPr>
        <a:xfrm>
          <a:off x="14131926" y="1311276"/>
          <a:ext cx="1240971" cy="634420"/>
        </a:xfrm>
        <a:prstGeom prst="wedgeRoundRectCallout">
          <a:avLst>
            <a:gd name="adj1" fmla="val -77023"/>
            <a:gd name="adj2" fmla="val 1531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accent1">
                  <a:lumMod val="50000"/>
                </a:schemeClr>
              </a:solidFill>
            </a:rPr>
            <a:t>Area</a:t>
          </a:r>
        </a:p>
      </xdr:txBody>
    </xdr:sp>
    <xdr:clientData/>
  </xdr:twoCellAnchor>
  <xdr:twoCellAnchor>
    <xdr:from>
      <xdr:col>16</xdr:col>
      <xdr:colOff>217713</xdr:colOff>
      <xdr:row>21</xdr:row>
      <xdr:rowOff>174173</xdr:rowOff>
    </xdr:from>
    <xdr:to>
      <xdr:col>18</xdr:col>
      <xdr:colOff>97969</xdr:colOff>
      <xdr:row>25</xdr:row>
      <xdr:rowOff>24821</xdr:rowOff>
    </xdr:to>
    <xdr:sp macro="" textlink="">
      <xdr:nvSpPr>
        <xdr:cNvPr id="14" name="Rounded Rectangular Callout 13"/>
        <xdr:cNvSpPr/>
      </xdr:nvSpPr>
      <xdr:spPr>
        <a:xfrm>
          <a:off x="11457213" y="4365173"/>
          <a:ext cx="1267096" cy="597408"/>
        </a:xfrm>
        <a:prstGeom prst="wedgeRoundRectCallout">
          <a:avLst>
            <a:gd name="adj1" fmla="val 125884"/>
            <a:gd name="adj2" fmla="val -8675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accent1">
                  <a:lumMod val="50000"/>
                </a:schemeClr>
              </a:solidFill>
            </a:rPr>
            <a:t>Subtract</a:t>
          </a:r>
        </a:p>
      </xdr:txBody>
    </xdr:sp>
    <xdr:clientData/>
  </xdr:twoCellAnchor>
  <xdr:twoCellAnchor>
    <xdr:from>
      <xdr:col>17</xdr:col>
      <xdr:colOff>10885</xdr:colOff>
      <xdr:row>20</xdr:row>
      <xdr:rowOff>52906</xdr:rowOff>
    </xdr:from>
    <xdr:to>
      <xdr:col>21</xdr:col>
      <xdr:colOff>195942</xdr:colOff>
      <xdr:row>22</xdr:row>
      <xdr:rowOff>130631</xdr:rowOff>
    </xdr:to>
    <xdr:sp macro="" textlink="">
      <xdr:nvSpPr>
        <xdr:cNvPr id="15" name="Right Brace 14"/>
        <xdr:cNvSpPr/>
      </xdr:nvSpPr>
      <xdr:spPr>
        <a:xfrm rot="5400000">
          <a:off x="13418601" y="2662430"/>
          <a:ext cx="458725" cy="3240677"/>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76200</xdr:colOff>
      <xdr:row>19</xdr:row>
      <xdr:rowOff>206828</xdr:rowOff>
    </xdr:from>
    <xdr:to>
      <xdr:col>16</xdr:col>
      <xdr:colOff>664029</xdr:colOff>
      <xdr:row>19</xdr:row>
      <xdr:rowOff>206828</xdr:rowOff>
    </xdr:to>
    <xdr:cxnSp macro="">
      <xdr:nvCxnSpPr>
        <xdr:cNvPr id="16" name="Straight Arrow Connector 15"/>
        <xdr:cNvCxnSpPr/>
      </xdr:nvCxnSpPr>
      <xdr:spPr>
        <a:xfrm>
          <a:off x="11315700" y="3757748"/>
          <a:ext cx="587829"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412751</xdr:colOff>
      <xdr:row>1</xdr:row>
      <xdr:rowOff>47625</xdr:rowOff>
    </xdr:from>
    <xdr:to>
      <xdr:col>12</xdr:col>
      <xdr:colOff>396876</xdr:colOff>
      <xdr:row>5</xdr:row>
      <xdr:rowOff>123825</xdr:rowOff>
    </xdr:to>
    <xdr:sp macro="" textlink="">
      <xdr:nvSpPr>
        <xdr:cNvPr id="17" name="Rounded Rectangle 16"/>
        <xdr:cNvSpPr/>
      </xdr:nvSpPr>
      <xdr:spPr>
        <a:xfrm>
          <a:off x="2222501" y="238125"/>
          <a:ext cx="581025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4 Solved</a:t>
          </a:r>
          <a:endParaRPr lang="en-US" sz="3200" b="1">
            <a:solidFill>
              <a:schemeClr val="accent4">
                <a:lumMod val="50000"/>
              </a:schemeClr>
            </a:solidFill>
          </a:endParaRPr>
        </a:p>
      </xdr:txBody>
    </xdr:sp>
    <xdr:clientData/>
  </xdr:twoCellAnchor>
  <xdr:twoCellAnchor>
    <xdr:from>
      <xdr:col>18</xdr:col>
      <xdr:colOff>31750</xdr:colOff>
      <xdr:row>10</xdr:row>
      <xdr:rowOff>158713</xdr:rowOff>
    </xdr:from>
    <xdr:to>
      <xdr:col>20</xdr:col>
      <xdr:colOff>381000</xdr:colOff>
      <xdr:row>16</xdr:row>
      <xdr:rowOff>142875</xdr:rowOff>
    </xdr:to>
    <xdr:sp macro="" textlink="">
      <xdr:nvSpPr>
        <xdr:cNvPr id="18" name="Freeform 17"/>
        <xdr:cNvSpPr/>
      </xdr:nvSpPr>
      <xdr:spPr>
        <a:xfrm>
          <a:off x="12287250" y="2063713"/>
          <a:ext cx="1793875" cy="1127162"/>
        </a:xfrm>
        <a:custGeom>
          <a:avLst/>
          <a:gdLst>
            <a:gd name="connsiteX0" fmla="*/ 0 w 1793875"/>
            <a:gd name="connsiteY0" fmla="*/ 1095412 h 1127162"/>
            <a:gd name="connsiteX1" fmla="*/ 825500 w 1793875"/>
            <a:gd name="connsiteY1" fmla="*/ 37 h 1127162"/>
            <a:gd name="connsiteX2" fmla="*/ 1793875 w 1793875"/>
            <a:gd name="connsiteY2" fmla="*/ 1127162 h 1127162"/>
            <a:gd name="connsiteX3" fmla="*/ 1793875 w 1793875"/>
            <a:gd name="connsiteY3" fmla="*/ 1127162 h 1127162"/>
          </a:gdLst>
          <a:ahLst/>
          <a:cxnLst>
            <a:cxn ang="0">
              <a:pos x="connsiteX0" y="connsiteY0"/>
            </a:cxn>
            <a:cxn ang="0">
              <a:pos x="connsiteX1" y="connsiteY1"/>
            </a:cxn>
            <a:cxn ang="0">
              <a:pos x="connsiteX2" y="connsiteY2"/>
            </a:cxn>
            <a:cxn ang="0">
              <a:pos x="connsiteX3" y="connsiteY3"/>
            </a:cxn>
          </a:cxnLst>
          <a:rect l="l" t="t" r="r" b="b"/>
          <a:pathLst>
            <a:path w="1793875" h="1127162">
              <a:moveTo>
                <a:pt x="0" y="1095412"/>
              </a:moveTo>
              <a:cubicBezTo>
                <a:pt x="263260" y="545078"/>
                <a:pt x="526521" y="-5255"/>
                <a:pt x="825500" y="37"/>
              </a:cubicBezTo>
              <a:cubicBezTo>
                <a:pt x="1124479" y="5329"/>
                <a:pt x="1793875" y="1127162"/>
                <a:pt x="1793875" y="1127162"/>
              </a:cubicBezTo>
              <a:lnTo>
                <a:pt x="1793875" y="1127162"/>
              </a:lnTo>
            </a:path>
          </a:pathLst>
        </a:cu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84365</xdr:colOff>
      <xdr:row>8</xdr:row>
      <xdr:rowOff>155124</xdr:rowOff>
    </xdr:from>
    <xdr:to>
      <xdr:col>12</xdr:col>
      <xdr:colOff>285750</xdr:colOff>
      <xdr:row>17</xdr:row>
      <xdr:rowOff>152400</xdr:rowOff>
    </xdr:to>
    <xdr:sp macro="" textlink="">
      <xdr:nvSpPr>
        <xdr:cNvPr id="3" name="TextBox 2"/>
        <xdr:cNvSpPr txBox="1"/>
      </xdr:nvSpPr>
      <xdr:spPr>
        <a:xfrm>
          <a:off x="687615" y="1679124"/>
          <a:ext cx="6916510" cy="171177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tx1"/>
              </a:solidFill>
              <a:latin typeface="+mn-lt"/>
              <a:cs typeface="FrankRuehl" panose="020E0503060101010101" pitchFamily="34" charset="-79"/>
            </a:rPr>
            <a:t>Find</a:t>
          </a:r>
          <a:r>
            <a:rPr lang="en-US" sz="1800" baseline="0">
              <a:solidFill>
                <a:schemeClr val="tx1"/>
              </a:solidFill>
              <a:latin typeface="+mn-lt"/>
              <a:cs typeface="FrankRuehl" panose="020E0503060101010101" pitchFamily="34" charset="-79"/>
            </a:rPr>
            <a:t> the area under the standard normal distribution between z = -0.12 and z = 1.23</a:t>
          </a:r>
          <a:endParaRPr lang="en-US" sz="1800">
            <a:solidFill>
              <a:schemeClr val="tx1"/>
            </a:solidFill>
            <a:latin typeface="+mn-lt"/>
            <a:cs typeface="FrankRuehl" panose="020E0503060101010101" pitchFamily="34" charset="-79"/>
          </a:endParaRPr>
        </a:p>
      </xdr:txBody>
    </xdr:sp>
    <xdr:clientData/>
  </xdr:twoCellAnchor>
  <xdr:twoCellAnchor>
    <xdr:from>
      <xdr:col>1</xdr:col>
      <xdr:colOff>253094</xdr:colOff>
      <xdr:row>0</xdr:row>
      <xdr:rowOff>176892</xdr:rowOff>
    </xdr:from>
    <xdr:to>
      <xdr:col>3</xdr:col>
      <xdr:colOff>261258</xdr:colOff>
      <xdr:row>6</xdr:row>
      <xdr:rowOff>54428</xdr:rowOff>
    </xdr:to>
    <xdr:sp macro="" textlink="">
      <xdr:nvSpPr>
        <xdr:cNvPr id="4" name="Left Arrow 3">
          <a:hlinkClick xmlns:r="http://schemas.openxmlformats.org/officeDocument/2006/relationships" r:id="rId1"/>
        </xdr:cNvPr>
        <xdr:cNvSpPr/>
      </xdr:nvSpPr>
      <xdr:spPr>
        <a:xfrm>
          <a:off x="877934" y="176892"/>
          <a:ext cx="1257844" cy="97481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278490</xdr:colOff>
      <xdr:row>5</xdr:row>
      <xdr:rowOff>119744</xdr:rowOff>
    </xdr:from>
    <xdr:to>
      <xdr:col>19</xdr:col>
      <xdr:colOff>469899</xdr:colOff>
      <xdr:row>9</xdr:row>
      <xdr:rowOff>97972</xdr:rowOff>
    </xdr:to>
    <xdr:sp macro="" textlink="">
      <xdr:nvSpPr>
        <xdr:cNvPr id="5" name="Rounded Rectangle 4"/>
        <xdr:cNvSpPr/>
      </xdr:nvSpPr>
      <xdr:spPr>
        <a:xfrm>
          <a:off x="8139790" y="1008744"/>
          <a:ext cx="3353709" cy="689428"/>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268515</xdr:colOff>
      <xdr:row>9</xdr:row>
      <xdr:rowOff>106133</xdr:rowOff>
    </xdr:from>
    <xdr:to>
      <xdr:col>13</xdr:col>
      <xdr:colOff>268515</xdr:colOff>
      <xdr:row>53</xdr:row>
      <xdr:rowOff>164192</xdr:rowOff>
    </xdr:to>
    <xdr:cxnSp macro="">
      <xdr:nvCxnSpPr>
        <xdr:cNvPr id="6" name="Straight Connector 5"/>
        <xdr:cNvCxnSpPr/>
      </xdr:nvCxnSpPr>
      <xdr:spPr>
        <a:xfrm flipH="1">
          <a:off x="7190015" y="1706333"/>
          <a:ext cx="0" cy="9519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393700</xdr:colOff>
      <xdr:row>3</xdr:row>
      <xdr:rowOff>0</xdr:rowOff>
    </xdr:from>
    <xdr:to>
      <xdr:col>26</xdr:col>
      <xdr:colOff>279400</xdr:colOff>
      <xdr:row>6</xdr:row>
      <xdr:rowOff>156027</xdr:rowOff>
    </xdr:to>
    <xdr:sp macro="" textlink="">
      <xdr:nvSpPr>
        <xdr:cNvPr id="17" name="Rounded Rectangle 16">
          <a:hlinkClick xmlns:r="http://schemas.openxmlformats.org/officeDocument/2006/relationships" r:id="rId2"/>
        </xdr:cNvPr>
        <xdr:cNvSpPr/>
      </xdr:nvSpPr>
      <xdr:spPr>
        <a:xfrm>
          <a:off x="13347700" y="533400"/>
          <a:ext cx="2374900" cy="6894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158751</xdr:colOff>
      <xdr:row>1</xdr:row>
      <xdr:rowOff>63500</xdr:rowOff>
    </xdr:from>
    <xdr:to>
      <xdr:col>12</xdr:col>
      <xdr:colOff>492126</xdr:colOff>
      <xdr:row>6</xdr:row>
      <xdr:rowOff>63500</xdr:rowOff>
    </xdr:to>
    <xdr:sp macro="" textlink="">
      <xdr:nvSpPr>
        <xdr:cNvPr id="8" name="Rounded Rectangle 7"/>
        <xdr:cNvSpPr/>
      </xdr:nvSpPr>
      <xdr:spPr>
        <a:xfrm>
          <a:off x="2571751" y="254000"/>
          <a:ext cx="5238750" cy="9525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4</a:t>
          </a:r>
          <a:endParaRPr lang="en-US" sz="3200" b="1">
            <a:solidFill>
              <a:schemeClr val="accent4">
                <a:lumMod val="50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372836</xdr:colOff>
      <xdr:row>1</xdr:row>
      <xdr:rowOff>54430</xdr:rowOff>
    </xdr:from>
    <xdr:to>
      <xdr:col>13</xdr:col>
      <xdr:colOff>326571</xdr:colOff>
      <xdr:row>5</xdr:row>
      <xdr:rowOff>130630</xdr:rowOff>
    </xdr:to>
    <xdr:sp macro="" textlink="">
      <xdr:nvSpPr>
        <xdr:cNvPr id="2" name="Rounded Rectangle 1"/>
        <xdr:cNvSpPr/>
      </xdr:nvSpPr>
      <xdr:spPr>
        <a:xfrm>
          <a:off x="2811236" y="237310"/>
          <a:ext cx="5440135" cy="807720"/>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8 Solved</a:t>
          </a:r>
        </a:p>
      </xdr:txBody>
    </xdr:sp>
    <xdr:clientData/>
  </xdr:twoCellAnchor>
  <xdr:twoCellAnchor>
    <xdr:from>
      <xdr:col>1</xdr:col>
      <xdr:colOff>285751</xdr:colOff>
      <xdr:row>0</xdr:row>
      <xdr:rowOff>100692</xdr:rowOff>
    </xdr:from>
    <xdr:to>
      <xdr:col>3</xdr:col>
      <xdr:colOff>293915</xdr:colOff>
      <xdr:row>6</xdr:row>
      <xdr:rowOff>43543</xdr:rowOff>
    </xdr:to>
    <xdr:sp macro="" textlink="">
      <xdr:nvSpPr>
        <xdr:cNvPr id="3" name="Left Arrow 2">
          <a:hlinkClick xmlns:r="http://schemas.openxmlformats.org/officeDocument/2006/relationships" r:id="rId1"/>
        </xdr:cNvPr>
        <xdr:cNvSpPr/>
      </xdr:nvSpPr>
      <xdr:spPr>
        <a:xfrm>
          <a:off x="895351" y="100692"/>
          <a:ext cx="122736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489859</xdr:colOff>
      <xdr:row>3</xdr:row>
      <xdr:rowOff>119742</xdr:rowOff>
    </xdr:from>
    <xdr:to>
      <xdr:col>19</xdr:col>
      <xdr:colOff>152401</xdr:colOff>
      <xdr:row>7</xdr:row>
      <xdr:rowOff>97969</xdr:rowOff>
    </xdr:to>
    <xdr:sp macro="" textlink="">
      <xdr:nvSpPr>
        <xdr:cNvPr id="4" name="Rounded Rectangle 3"/>
        <xdr:cNvSpPr/>
      </xdr:nvSpPr>
      <xdr:spPr>
        <a:xfrm>
          <a:off x="9024259" y="668382"/>
          <a:ext cx="2710542" cy="70974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500742</xdr:colOff>
      <xdr:row>8</xdr:row>
      <xdr:rowOff>76200</xdr:rowOff>
    </xdr:from>
    <xdr:to>
      <xdr:col>13</xdr:col>
      <xdr:colOff>500742</xdr:colOff>
      <xdr:row>38</xdr:row>
      <xdr:rowOff>108858</xdr:rowOff>
    </xdr:to>
    <xdr:cxnSp macro="">
      <xdr:nvCxnSpPr>
        <xdr:cNvPr id="5" name="Straight Connector 4"/>
        <xdr:cNvCxnSpPr/>
      </xdr:nvCxnSpPr>
      <xdr:spPr>
        <a:xfrm>
          <a:off x="8425542" y="1539240"/>
          <a:ext cx="0" cy="5861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348342</xdr:colOff>
      <xdr:row>8</xdr:row>
      <xdr:rowOff>63139</xdr:rowOff>
    </xdr:from>
    <xdr:to>
      <xdr:col>13</xdr:col>
      <xdr:colOff>174169</xdr:colOff>
      <xdr:row>24</xdr:row>
      <xdr:rowOff>5986</xdr:rowOff>
    </xdr:to>
    <xdr:sp macro="" textlink="">
      <xdr:nvSpPr>
        <xdr:cNvPr id="6" name="TextBox 5"/>
        <xdr:cNvSpPr txBox="1"/>
      </xdr:nvSpPr>
      <xdr:spPr>
        <a:xfrm>
          <a:off x="2177142" y="1526179"/>
          <a:ext cx="5921827" cy="3211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Two distributions have the following characteristics:</a:t>
          </a:r>
        </a:p>
        <a:p>
          <a:endParaRPr lang="en-US" sz="1800">
            <a:solidFill>
              <a:schemeClr val="dk1"/>
            </a:solidFill>
            <a:latin typeface="+mn-lt"/>
            <a:ea typeface="+mn-ea"/>
            <a:cs typeface="+mn-cs"/>
          </a:endParaRPr>
        </a:p>
        <a:p>
          <a:r>
            <a:rPr lang="en-US" sz="1800">
              <a:solidFill>
                <a:schemeClr val="dk1"/>
              </a:solidFill>
              <a:latin typeface="+mn-lt"/>
              <a:ea typeface="+mn-ea"/>
              <a:cs typeface="+mn-cs"/>
            </a:rPr>
            <a:t>Distribution A: µ=55,600 and σ=7,333</a:t>
          </a:r>
        </a:p>
        <a:p>
          <a:endParaRPr lang="en-US" sz="1800">
            <a:solidFill>
              <a:schemeClr val="dk1"/>
            </a:solidFill>
            <a:latin typeface="+mn-lt"/>
            <a:ea typeface="+mn-ea"/>
            <a:cs typeface="+mn-cs"/>
          </a:endParaRPr>
        </a:p>
        <a:p>
          <a:r>
            <a:rPr lang="en-US" sz="1800">
              <a:solidFill>
                <a:schemeClr val="dk1"/>
              </a:solidFill>
              <a:latin typeface="+mn-lt"/>
              <a:ea typeface="+mn-ea"/>
              <a:cs typeface="+mn-cs"/>
            </a:rPr>
            <a:t>Distribution B: µ=43.40 and σ=5.05</a:t>
          </a:r>
        </a:p>
        <a:p>
          <a:endParaRPr lang="en-US" sz="1800">
            <a:solidFill>
              <a:schemeClr val="dk1"/>
            </a:solidFill>
            <a:latin typeface="+mn-lt"/>
            <a:ea typeface="+mn-ea"/>
            <a:cs typeface="+mn-cs"/>
          </a:endParaRPr>
        </a:p>
        <a:p>
          <a:r>
            <a:rPr lang="en-US" sz="1800">
              <a:solidFill>
                <a:schemeClr val="dk1"/>
              </a:solidFill>
              <a:latin typeface="+mn-lt"/>
              <a:ea typeface="+mn-ea"/>
              <a:cs typeface="+mn-cs"/>
            </a:rPr>
            <a:t>If the value x from distribution A is 50,000 and a value x from distribution B is 40</a:t>
          </a:r>
          <a:r>
            <a:rPr lang="en-US" sz="1800" b="1">
              <a:solidFill>
                <a:srgbClr val="C00000"/>
              </a:solidFill>
              <a:latin typeface="+mn-lt"/>
              <a:ea typeface="+mn-ea"/>
              <a:cs typeface="+mn-cs"/>
            </a:rPr>
            <a:t>, convert each value to a standardized z value and indicate which one is relatively closer to its respective mean.</a:t>
          </a:r>
        </a:p>
        <a:p>
          <a:endParaRPr lang="en-US" sz="2000">
            <a:solidFill>
              <a:schemeClr val="dk1"/>
            </a:solidFill>
            <a:latin typeface="+mn-lt"/>
            <a:ea typeface="+mn-ea"/>
            <a:cs typeface="+mn-cs"/>
          </a:endParaRPr>
        </a:p>
      </xdr:txBody>
    </xdr:sp>
    <xdr:clientData/>
  </xdr:twoCellAnchor>
  <xdr:twoCellAnchor>
    <xdr:from>
      <xdr:col>18</xdr:col>
      <xdr:colOff>206830</xdr:colOff>
      <xdr:row>13</xdr:row>
      <xdr:rowOff>163286</xdr:rowOff>
    </xdr:from>
    <xdr:to>
      <xdr:col>20</xdr:col>
      <xdr:colOff>97971</xdr:colOff>
      <xdr:row>13</xdr:row>
      <xdr:rowOff>163287</xdr:rowOff>
    </xdr:to>
    <xdr:cxnSp macro="">
      <xdr:nvCxnSpPr>
        <xdr:cNvPr id="7" name="Straight Arrow Connector 6"/>
        <xdr:cNvCxnSpPr/>
      </xdr:nvCxnSpPr>
      <xdr:spPr>
        <a:xfrm flipH="1">
          <a:off x="11179630" y="2769326"/>
          <a:ext cx="1110341" cy="1"/>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0</xdr:colOff>
      <xdr:row>21</xdr:row>
      <xdr:rowOff>0</xdr:rowOff>
    </xdr:from>
    <xdr:to>
      <xdr:col>29</xdr:col>
      <xdr:colOff>75746</xdr:colOff>
      <xdr:row>25</xdr:row>
      <xdr:rowOff>76200</xdr:rowOff>
    </xdr:to>
    <xdr:sp macro="" textlink="">
      <xdr:nvSpPr>
        <xdr:cNvPr id="8" name="Rounded Rectangle 7"/>
        <xdr:cNvSpPr/>
      </xdr:nvSpPr>
      <xdr:spPr>
        <a:xfrm>
          <a:off x="10572750" y="430212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1. Decision</a:t>
          </a:r>
          <a:r>
            <a:rPr lang="en-US" sz="3200" b="1" baseline="0">
              <a:solidFill>
                <a:schemeClr val="accent4">
                  <a:lumMod val="50000"/>
                </a:schemeClr>
              </a:solidFill>
            </a:rPr>
            <a:t> Tree Model</a:t>
          </a:r>
          <a:endParaRPr lang="en-US" sz="3200" b="1">
            <a:solidFill>
              <a:schemeClr val="accent4">
                <a:lumMod val="50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285751</xdr:colOff>
      <xdr:row>0</xdr:row>
      <xdr:rowOff>100692</xdr:rowOff>
    </xdr:from>
    <xdr:to>
      <xdr:col>2</xdr:col>
      <xdr:colOff>293915</xdr:colOff>
      <xdr:row>6</xdr:row>
      <xdr:rowOff>43543</xdr:rowOff>
    </xdr:to>
    <xdr:sp macro="" textlink="">
      <xdr:nvSpPr>
        <xdr:cNvPr id="3" name="Left Arrow 2">
          <a:hlinkClick xmlns:r="http://schemas.openxmlformats.org/officeDocument/2006/relationships" r:id="rId1"/>
        </xdr:cNvPr>
        <xdr:cNvSpPr/>
      </xdr:nvSpPr>
      <xdr:spPr>
        <a:xfrm>
          <a:off x="895351" y="100692"/>
          <a:ext cx="122736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426358</xdr:colOff>
      <xdr:row>5</xdr:row>
      <xdr:rowOff>107042</xdr:rowOff>
    </xdr:from>
    <xdr:to>
      <xdr:col>19</xdr:col>
      <xdr:colOff>330199</xdr:colOff>
      <xdr:row>9</xdr:row>
      <xdr:rowOff>85269</xdr:rowOff>
    </xdr:to>
    <xdr:sp macro="" textlink="">
      <xdr:nvSpPr>
        <xdr:cNvPr id="4" name="Rounded Rectangle 3"/>
        <xdr:cNvSpPr/>
      </xdr:nvSpPr>
      <xdr:spPr>
        <a:xfrm>
          <a:off x="8351158" y="996042"/>
          <a:ext cx="3561441"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399142</xdr:colOff>
      <xdr:row>7</xdr:row>
      <xdr:rowOff>165100</xdr:rowOff>
    </xdr:from>
    <xdr:to>
      <xdr:col>11</xdr:col>
      <xdr:colOff>399142</xdr:colOff>
      <xdr:row>38</xdr:row>
      <xdr:rowOff>19958</xdr:rowOff>
    </xdr:to>
    <xdr:cxnSp macro="">
      <xdr:nvCxnSpPr>
        <xdr:cNvPr id="5" name="Straight Connector 4"/>
        <xdr:cNvCxnSpPr/>
      </xdr:nvCxnSpPr>
      <xdr:spPr>
        <a:xfrm>
          <a:off x="7104742" y="1409700"/>
          <a:ext cx="0" cy="55952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488042</xdr:colOff>
      <xdr:row>8</xdr:row>
      <xdr:rowOff>177439</xdr:rowOff>
    </xdr:from>
    <xdr:to>
      <xdr:col>10</xdr:col>
      <xdr:colOff>381000</xdr:colOff>
      <xdr:row>25</xdr:row>
      <xdr:rowOff>139700</xdr:rowOff>
    </xdr:to>
    <xdr:sp macro="" textlink="">
      <xdr:nvSpPr>
        <xdr:cNvPr id="6" name="TextBox 5"/>
        <xdr:cNvSpPr txBox="1"/>
      </xdr:nvSpPr>
      <xdr:spPr>
        <a:xfrm>
          <a:off x="488042" y="1599839"/>
          <a:ext cx="5988958" cy="3213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Two distributions have the following characteristics:</a:t>
          </a:r>
        </a:p>
        <a:p>
          <a:endParaRPr lang="en-US" sz="1800">
            <a:solidFill>
              <a:schemeClr val="dk1"/>
            </a:solidFill>
            <a:latin typeface="+mn-lt"/>
            <a:ea typeface="+mn-ea"/>
            <a:cs typeface="+mn-cs"/>
          </a:endParaRPr>
        </a:p>
        <a:p>
          <a:r>
            <a:rPr lang="en-US" sz="1800">
              <a:solidFill>
                <a:schemeClr val="dk1"/>
              </a:solidFill>
              <a:latin typeface="+mn-lt"/>
              <a:ea typeface="+mn-ea"/>
              <a:cs typeface="+mn-cs"/>
            </a:rPr>
            <a:t>Distribution A: µ=55,600 and σ = 7,333</a:t>
          </a:r>
        </a:p>
        <a:p>
          <a:endParaRPr lang="en-US" sz="1800">
            <a:solidFill>
              <a:schemeClr val="dk1"/>
            </a:solidFill>
            <a:latin typeface="+mn-lt"/>
            <a:ea typeface="+mn-ea"/>
            <a:cs typeface="+mn-cs"/>
          </a:endParaRPr>
        </a:p>
        <a:p>
          <a:r>
            <a:rPr lang="en-US" sz="1800">
              <a:solidFill>
                <a:schemeClr val="dk1"/>
              </a:solidFill>
              <a:latin typeface="+mn-lt"/>
              <a:ea typeface="+mn-ea"/>
              <a:cs typeface="+mn-cs"/>
            </a:rPr>
            <a:t>Distribution B: µ=43.40 and σ = 5.05</a:t>
          </a:r>
        </a:p>
        <a:p>
          <a:endParaRPr lang="en-US" sz="1800">
            <a:solidFill>
              <a:schemeClr val="dk1"/>
            </a:solidFill>
            <a:latin typeface="+mn-lt"/>
            <a:ea typeface="+mn-ea"/>
            <a:cs typeface="+mn-cs"/>
          </a:endParaRPr>
        </a:p>
        <a:p>
          <a:r>
            <a:rPr lang="en-US" sz="1800">
              <a:solidFill>
                <a:schemeClr val="dk1"/>
              </a:solidFill>
              <a:latin typeface="+mn-lt"/>
              <a:ea typeface="+mn-ea"/>
              <a:cs typeface="+mn-cs"/>
            </a:rPr>
            <a:t>The value x from distribution A is 50,000 and a value x from distribution B is 40</a:t>
          </a:r>
          <a:r>
            <a:rPr lang="en-US" sz="1800" b="1">
              <a:solidFill>
                <a:srgbClr val="C00000"/>
              </a:solidFill>
              <a:latin typeface="+mn-lt"/>
              <a:ea typeface="+mn-ea"/>
              <a:cs typeface="+mn-cs"/>
            </a:rPr>
            <a:t>.</a:t>
          </a:r>
        </a:p>
        <a:p>
          <a:endParaRPr lang="en-US" sz="1800" b="1">
            <a:solidFill>
              <a:srgbClr val="C00000"/>
            </a:solidFill>
            <a:latin typeface="+mn-lt"/>
            <a:ea typeface="+mn-ea"/>
            <a:cs typeface="+mn-cs"/>
          </a:endParaRPr>
        </a:p>
        <a:p>
          <a:r>
            <a:rPr lang="en-US" sz="1800" b="1">
              <a:solidFill>
                <a:srgbClr val="C00000"/>
              </a:solidFill>
              <a:latin typeface="+mn-lt"/>
              <a:ea typeface="+mn-ea"/>
              <a:cs typeface="+mn-cs"/>
            </a:rPr>
            <a:t>Which one is relatively closer to its respective mean?</a:t>
          </a:r>
        </a:p>
        <a:p>
          <a:endParaRPr lang="en-US" sz="2000">
            <a:solidFill>
              <a:schemeClr val="dk1"/>
            </a:solidFill>
            <a:latin typeface="+mn-lt"/>
            <a:ea typeface="+mn-ea"/>
            <a:cs typeface="+mn-cs"/>
          </a:endParaRPr>
        </a:p>
      </xdr:txBody>
    </xdr:sp>
    <xdr:clientData/>
  </xdr:twoCellAnchor>
  <xdr:twoCellAnchor>
    <xdr:from>
      <xdr:col>21</xdr:col>
      <xdr:colOff>317500</xdr:colOff>
      <xdr:row>3</xdr:row>
      <xdr:rowOff>88900</xdr:rowOff>
    </xdr:from>
    <xdr:to>
      <xdr:col>24</xdr:col>
      <xdr:colOff>533400</xdr:colOff>
      <xdr:row>7</xdr:row>
      <xdr:rowOff>57602</xdr:rowOff>
    </xdr:to>
    <xdr:sp macro="" textlink="">
      <xdr:nvSpPr>
        <xdr:cNvPr id="9" name="Rounded Rectangle 8">
          <a:hlinkClick xmlns:r="http://schemas.openxmlformats.org/officeDocument/2006/relationships" r:id="rId2"/>
        </xdr:cNvPr>
        <xdr:cNvSpPr/>
      </xdr:nvSpPr>
      <xdr:spPr>
        <a:xfrm>
          <a:off x="14947900" y="622300"/>
          <a:ext cx="2044700" cy="679902"/>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111125</xdr:colOff>
      <xdr:row>1</xdr:row>
      <xdr:rowOff>31750</xdr:rowOff>
    </xdr:from>
    <xdr:to>
      <xdr:col>12</xdr:col>
      <xdr:colOff>555625</xdr:colOff>
      <xdr:row>5</xdr:row>
      <xdr:rowOff>107950</xdr:rowOff>
    </xdr:to>
    <xdr:sp macro="" textlink="">
      <xdr:nvSpPr>
        <xdr:cNvPr id="8" name="Rounded Rectangle 7"/>
        <xdr:cNvSpPr/>
      </xdr:nvSpPr>
      <xdr:spPr>
        <a:xfrm>
          <a:off x="1873250" y="222250"/>
          <a:ext cx="573087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5</a:t>
          </a:r>
          <a:endParaRPr lang="en-US" sz="3200" b="1">
            <a:solidFill>
              <a:schemeClr val="accent4">
                <a:lumMod val="50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3" name="Left Arrow 2">
          <a:hlinkClick xmlns:r="http://schemas.openxmlformats.org/officeDocument/2006/relationships" r:id="rId1"/>
        </xdr:cNvPr>
        <xdr:cNvSpPr/>
      </xdr:nvSpPr>
      <xdr:spPr>
        <a:xfrm>
          <a:off x="895351" y="100692"/>
          <a:ext cx="122736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489859</xdr:colOff>
      <xdr:row>3</xdr:row>
      <xdr:rowOff>119742</xdr:rowOff>
    </xdr:from>
    <xdr:to>
      <xdr:col>19</xdr:col>
      <xdr:colOff>152401</xdr:colOff>
      <xdr:row>7</xdr:row>
      <xdr:rowOff>97969</xdr:rowOff>
    </xdr:to>
    <xdr:sp macro="" textlink="">
      <xdr:nvSpPr>
        <xdr:cNvPr id="4" name="Rounded Rectangle 3"/>
        <xdr:cNvSpPr/>
      </xdr:nvSpPr>
      <xdr:spPr>
        <a:xfrm>
          <a:off x="9024259" y="668382"/>
          <a:ext cx="2710542" cy="70974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500742</xdr:colOff>
      <xdr:row>8</xdr:row>
      <xdr:rowOff>76200</xdr:rowOff>
    </xdr:from>
    <xdr:to>
      <xdr:col>13</xdr:col>
      <xdr:colOff>500742</xdr:colOff>
      <xdr:row>38</xdr:row>
      <xdr:rowOff>108858</xdr:rowOff>
    </xdr:to>
    <xdr:cxnSp macro="">
      <xdr:nvCxnSpPr>
        <xdr:cNvPr id="5" name="Straight Connector 4"/>
        <xdr:cNvCxnSpPr/>
      </xdr:nvCxnSpPr>
      <xdr:spPr>
        <a:xfrm>
          <a:off x="8425542" y="1539240"/>
          <a:ext cx="0" cy="5861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367393</xdr:colOff>
      <xdr:row>11</xdr:row>
      <xdr:rowOff>131174</xdr:rowOff>
    </xdr:from>
    <xdr:to>
      <xdr:col>13</xdr:col>
      <xdr:colOff>187776</xdr:colOff>
      <xdr:row>27</xdr:row>
      <xdr:rowOff>74021</xdr:rowOff>
    </xdr:to>
    <xdr:sp macro="" textlink="">
      <xdr:nvSpPr>
        <xdr:cNvPr id="6" name="TextBox 5"/>
        <xdr:cNvSpPr txBox="1"/>
      </xdr:nvSpPr>
      <xdr:spPr>
        <a:xfrm>
          <a:off x="952500" y="2226674"/>
          <a:ext cx="6841669" cy="3290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Two distributions have the following characteristics:</a:t>
          </a:r>
        </a:p>
        <a:p>
          <a:endParaRPr lang="en-US" sz="1800">
            <a:solidFill>
              <a:schemeClr val="dk1"/>
            </a:solidFill>
            <a:latin typeface="+mn-lt"/>
            <a:ea typeface="+mn-ea"/>
            <a:cs typeface="+mn-cs"/>
          </a:endParaRPr>
        </a:p>
        <a:p>
          <a:r>
            <a:rPr lang="en-US" sz="1800">
              <a:solidFill>
                <a:schemeClr val="dk1"/>
              </a:solidFill>
              <a:latin typeface="+mn-lt"/>
              <a:ea typeface="+mn-ea"/>
              <a:cs typeface="+mn-cs"/>
            </a:rPr>
            <a:t>Distribution A: µ = 55,600 and σ = 7,333</a:t>
          </a:r>
        </a:p>
        <a:p>
          <a:endParaRPr lang="en-US" sz="1800">
            <a:solidFill>
              <a:schemeClr val="dk1"/>
            </a:solidFill>
            <a:latin typeface="+mn-lt"/>
            <a:ea typeface="+mn-ea"/>
            <a:cs typeface="+mn-cs"/>
          </a:endParaRPr>
        </a:p>
        <a:p>
          <a:r>
            <a:rPr lang="en-US" sz="1800">
              <a:solidFill>
                <a:schemeClr val="dk1"/>
              </a:solidFill>
              <a:latin typeface="+mn-lt"/>
              <a:ea typeface="+mn-ea"/>
              <a:cs typeface="+mn-cs"/>
            </a:rPr>
            <a:t>Distribution B: µ = 43.40 and σ = 5.05</a:t>
          </a:r>
        </a:p>
        <a:p>
          <a:endParaRPr lang="en-US" sz="1800">
            <a:solidFill>
              <a:schemeClr val="dk1"/>
            </a:solidFill>
            <a:latin typeface="+mn-lt"/>
            <a:ea typeface="+mn-ea"/>
            <a:cs typeface="+mn-cs"/>
          </a:endParaRPr>
        </a:p>
        <a:p>
          <a:r>
            <a:rPr lang="en-US" sz="1800">
              <a:solidFill>
                <a:schemeClr val="dk1"/>
              </a:solidFill>
              <a:latin typeface="+mn-lt"/>
              <a:ea typeface="+mn-ea"/>
              <a:cs typeface="+mn-cs"/>
            </a:rPr>
            <a:t>The value x from distribution A is 50,000 and a value x from distribution B is 40.</a:t>
          </a:r>
        </a:p>
        <a:p>
          <a:endParaRPr lang="en-US" sz="1800">
            <a:solidFill>
              <a:schemeClr val="dk1"/>
            </a:solidFill>
            <a:latin typeface="+mn-lt"/>
            <a:ea typeface="+mn-ea"/>
            <a:cs typeface="+mn-cs"/>
          </a:endParaRPr>
        </a:p>
        <a:p>
          <a:r>
            <a:rPr lang="en-US" sz="1800" b="1">
              <a:solidFill>
                <a:srgbClr val="C00000"/>
              </a:solidFill>
              <a:latin typeface="+mn-lt"/>
              <a:ea typeface="+mn-ea"/>
              <a:cs typeface="+mn-cs"/>
            </a:rPr>
            <a:t>Which one is relatively closer to its respective mean?</a:t>
          </a:r>
        </a:p>
        <a:p>
          <a:endParaRPr lang="en-US" sz="2000">
            <a:solidFill>
              <a:schemeClr val="dk1"/>
            </a:solidFill>
            <a:latin typeface="+mn-lt"/>
            <a:ea typeface="+mn-ea"/>
            <a:cs typeface="+mn-cs"/>
          </a:endParaRPr>
        </a:p>
      </xdr:txBody>
    </xdr:sp>
    <xdr:clientData/>
  </xdr:twoCellAnchor>
  <xdr:twoCellAnchor>
    <xdr:from>
      <xdr:col>18</xdr:col>
      <xdr:colOff>206830</xdr:colOff>
      <xdr:row>13</xdr:row>
      <xdr:rowOff>163286</xdr:rowOff>
    </xdr:from>
    <xdr:to>
      <xdr:col>20</xdr:col>
      <xdr:colOff>97971</xdr:colOff>
      <xdr:row>13</xdr:row>
      <xdr:rowOff>163287</xdr:rowOff>
    </xdr:to>
    <xdr:cxnSp macro="">
      <xdr:nvCxnSpPr>
        <xdr:cNvPr id="7" name="Straight Arrow Connector 6"/>
        <xdr:cNvCxnSpPr/>
      </xdr:nvCxnSpPr>
      <xdr:spPr>
        <a:xfrm flipH="1">
          <a:off x="11179630" y="2769326"/>
          <a:ext cx="1110341" cy="1"/>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91848</xdr:colOff>
      <xdr:row>3</xdr:row>
      <xdr:rowOff>3403</xdr:rowOff>
    </xdr:from>
    <xdr:to>
      <xdr:col>13</xdr:col>
      <xdr:colOff>449035</xdr:colOff>
      <xdr:row>7</xdr:row>
      <xdr:rowOff>79603</xdr:rowOff>
    </xdr:to>
    <xdr:sp macro="" textlink="">
      <xdr:nvSpPr>
        <xdr:cNvPr id="9" name="Rounded Rectangle 8"/>
        <xdr:cNvSpPr/>
      </xdr:nvSpPr>
      <xdr:spPr>
        <a:xfrm>
          <a:off x="2432277" y="574903"/>
          <a:ext cx="562315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5 Solved</a:t>
          </a:r>
          <a:endParaRPr lang="en-US" sz="3200" b="1">
            <a:solidFill>
              <a:schemeClr val="accent4">
                <a:lumMod val="50000"/>
              </a:schemeClr>
            </a:solidFill>
          </a:endParaRPr>
        </a:p>
      </xdr:txBody>
    </xdr:sp>
    <xdr:clientData/>
  </xdr:twoCellAnchor>
  <xdr:twoCellAnchor>
    <xdr:from>
      <xdr:col>20</xdr:col>
      <xdr:colOff>244929</xdr:colOff>
      <xdr:row>12</xdr:row>
      <xdr:rowOff>163285</xdr:rowOff>
    </xdr:from>
    <xdr:to>
      <xdr:col>23</xdr:col>
      <xdr:colOff>408215</xdr:colOff>
      <xdr:row>15</xdr:row>
      <xdr:rowOff>0</xdr:rowOff>
    </xdr:to>
    <xdr:sp macro="" textlink="">
      <xdr:nvSpPr>
        <xdr:cNvPr id="2" name="TextBox 1"/>
        <xdr:cNvSpPr txBox="1"/>
      </xdr:nvSpPr>
      <xdr:spPr>
        <a:xfrm>
          <a:off x="11947072" y="2558142"/>
          <a:ext cx="1918607" cy="62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Closer to the mean.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525237</xdr:colOff>
      <xdr:row>1</xdr:row>
      <xdr:rowOff>12700</xdr:rowOff>
    </xdr:from>
    <xdr:to>
      <xdr:col>2</xdr:col>
      <xdr:colOff>533401</xdr:colOff>
      <xdr:row>6</xdr:row>
      <xdr:rowOff>140608</xdr:rowOff>
    </xdr:to>
    <xdr:sp macro="" textlink="">
      <xdr:nvSpPr>
        <xdr:cNvPr id="3" name="Left Arrow 2">
          <a:hlinkClick xmlns:r="http://schemas.openxmlformats.org/officeDocument/2006/relationships" r:id="rId1"/>
        </xdr:cNvPr>
        <xdr:cNvSpPr/>
      </xdr:nvSpPr>
      <xdr:spPr>
        <a:xfrm>
          <a:off x="525237" y="190500"/>
          <a:ext cx="1227364" cy="10169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141514</xdr:colOff>
      <xdr:row>8</xdr:row>
      <xdr:rowOff>87086</xdr:rowOff>
    </xdr:from>
    <xdr:to>
      <xdr:col>17</xdr:col>
      <xdr:colOff>101600</xdr:colOff>
      <xdr:row>12</xdr:row>
      <xdr:rowOff>65313</xdr:rowOff>
    </xdr:to>
    <xdr:sp macro="" textlink="">
      <xdr:nvSpPr>
        <xdr:cNvPr id="4" name="Rounded Rectangle 3"/>
        <xdr:cNvSpPr/>
      </xdr:nvSpPr>
      <xdr:spPr>
        <a:xfrm>
          <a:off x="9793514" y="1509486"/>
          <a:ext cx="3008086"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0</xdr:col>
      <xdr:colOff>449036</xdr:colOff>
      <xdr:row>8</xdr:row>
      <xdr:rowOff>136071</xdr:rowOff>
    </xdr:from>
    <xdr:to>
      <xdr:col>9</xdr:col>
      <xdr:colOff>283027</xdr:colOff>
      <xdr:row>29</xdr:row>
      <xdr:rowOff>79375</xdr:rowOff>
    </xdr:to>
    <xdr:sp macro="" textlink="">
      <xdr:nvSpPr>
        <xdr:cNvPr id="5" name="TextBox 4"/>
        <xdr:cNvSpPr txBox="1"/>
      </xdr:nvSpPr>
      <xdr:spPr>
        <a:xfrm>
          <a:off x="449036" y="1660071"/>
          <a:ext cx="7485741" cy="42136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bg1"/>
              </a:solidFill>
              <a:latin typeface="+mn-lt"/>
              <a:ea typeface="+mn-ea"/>
              <a:cs typeface="+mn-cs"/>
            </a:rPr>
            <a:t>Shaum 186</a:t>
          </a:r>
        </a:p>
        <a:p>
          <a:r>
            <a:rPr lang="en-US" sz="2400">
              <a:solidFill>
                <a:schemeClr val="tx1"/>
              </a:solidFill>
              <a:latin typeface="+mn-lt"/>
              <a:ea typeface="+mn-ea"/>
              <a:cs typeface="+mn-cs"/>
            </a:rPr>
            <a:t>The</a:t>
          </a:r>
          <a:r>
            <a:rPr lang="en-US" sz="2400" baseline="0">
              <a:solidFill>
                <a:schemeClr val="tx1"/>
              </a:solidFill>
              <a:latin typeface="+mn-lt"/>
              <a:ea typeface="+mn-ea"/>
              <a:cs typeface="+mn-cs"/>
            </a:rPr>
            <a:t> time spent watching birds per week by members of the Malibu Bird Watching Club has a normal distribution with mean of 21.5 hours and standard deviation of 7.5 hours.</a:t>
          </a:r>
        </a:p>
        <a:p>
          <a:endParaRPr lang="en-US" sz="2400" baseline="0">
            <a:solidFill>
              <a:schemeClr val="tx1"/>
            </a:solidFill>
            <a:latin typeface="+mn-lt"/>
            <a:ea typeface="+mn-ea"/>
            <a:cs typeface="+mn-cs"/>
          </a:endParaRPr>
        </a:p>
        <a:p>
          <a:r>
            <a:rPr lang="en-US" sz="2400" baseline="0">
              <a:solidFill>
                <a:schemeClr val="tx1"/>
              </a:solidFill>
              <a:latin typeface="+mn-lt"/>
              <a:ea typeface="+mn-ea"/>
              <a:cs typeface="+mn-cs"/>
            </a:rPr>
            <a:t>a) Find the percent of these bird watchers who watch birds less than 25 hours per week.</a:t>
          </a:r>
        </a:p>
        <a:p>
          <a:endParaRPr lang="en-US" sz="2400">
            <a:effectLst/>
          </a:endParaRPr>
        </a:p>
        <a:p>
          <a:r>
            <a:rPr lang="en-US" sz="2400" baseline="0">
              <a:solidFill>
                <a:schemeClr val="dk1"/>
              </a:solidFill>
              <a:effectLst/>
              <a:latin typeface="+mn-lt"/>
              <a:ea typeface="+mn-ea"/>
              <a:cs typeface="+mn-cs"/>
            </a:rPr>
            <a:t>b) Find the z value of the probability  = to 0.6796</a:t>
          </a:r>
          <a:endParaRPr lang="en-US" sz="2400">
            <a:effectLst/>
          </a:endParaRPr>
        </a:p>
        <a:p>
          <a:endParaRPr lang="en-US" sz="1800">
            <a:solidFill>
              <a:schemeClr val="tx1"/>
            </a:solidFill>
            <a:latin typeface="+mn-lt"/>
            <a:ea typeface="+mn-ea"/>
            <a:cs typeface="+mn-cs"/>
          </a:endParaRPr>
        </a:p>
      </xdr:txBody>
    </xdr:sp>
    <xdr:clientData/>
  </xdr:twoCellAnchor>
  <xdr:twoCellAnchor>
    <xdr:from>
      <xdr:col>10</xdr:col>
      <xdr:colOff>440871</xdr:colOff>
      <xdr:row>7</xdr:row>
      <xdr:rowOff>174172</xdr:rowOff>
    </xdr:from>
    <xdr:to>
      <xdr:col>10</xdr:col>
      <xdr:colOff>457199</xdr:colOff>
      <xdr:row>31</xdr:row>
      <xdr:rowOff>30480</xdr:rowOff>
    </xdr:to>
    <xdr:cxnSp macro="">
      <xdr:nvCxnSpPr>
        <xdr:cNvPr id="6" name="Straight Connector 5"/>
        <xdr:cNvCxnSpPr/>
      </xdr:nvCxnSpPr>
      <xdr:spPr>
        <a:xfrm flipH="1">
          <a:off x="8960031" y="1454332"/>
          <a:ext cx="16328" cy="555606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391886</xdr:colOff>
      <xdr:row>20</xdr:row>
      <xdr:rowOff>304800</xdr:rowOff>
    </xdr:from>
    <xdr:ext cx="184731" cy="264560"/>
    <xdr:sp macro="" textlink="">
      <xdr:nvSpPr>
        <xdr:cNvPr id="8" name="TextBox 7"/>
        <xdr:cNvSpPr txBox="1"/>
      </xdr:nvSpPr>
      <xdr:spPr>
        <a:xfrm>
          <a:off x="11867606" y="4389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19</xdr:col>
      <xdr:colOff>596900</xdr:colOff>
      <xdr:row>6</xdr:row>
      <xdr:rowOff>165100</xdr:rowOff>
    </xdr:from>
    <xdr:to>
      <xdr:col>23</xdr:col>
      <xdr:colOff>203200</xdr:colOff>
      <xdr:row>10</xdr:row>
      <xdr:rowOff>143327</xdr:rowOff>
    </xdr:to>
    <xdr:sp macro="" textlink="">
      <xdr:nvSpPr>
        <xdr:cNvPr id="10" name="Rounded Rectangle 9">
          <a:hlinkClick xmlns:r="http://schemas.openxmlformats.org/officeDocument/2006/relationships" r:id="rId2"/>
        </xdr:cNvPr>
        <xdr:cNvSpPr/>
      </xdr:nvSpPr>
      <xdr:spPr>
        <a:xfrm>
          <a:off x="14516100" y="1231900"/>
          <a:ext cx="2044700" cy="6894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a:t>
          </a:r>
          <a:r>
            <a:rPr lang="en-US" sz="2800" b="1" baseline="0">
              <a:solidFill>
                <a:schemeClr val="tx2">
                  <a:lumMod val="50000"/>
                </a:schemeClr>
              </a:solidFill>
            </a:rPr>
            <a:t>o </a:t>
          </a:r>
          <a:r>
            <a:rPr lang="en-US" sz="2800" b="1">
              <a:solidFill>
                <a:schemeClr val="tx2">
                  <a:lumMod val="50000"/>
                </a:schemeClr>
              </a:solidFill>
            </a:rPr>
            <a:t>Answer</a:t>
          </a:r>
        </a:p>
      </xdr:txBody>
    </xdr:sp>
    <xdr:clientData/>
  </xdr:twoCellAnchor>
  <xdr:twoCellAnchor>
    <xdr:from>
      <xdr:col>3</xdr:col>
      <xdr:colOff>412750</xdr:colOff>
      <xdr:row>1</xdr:row>
      <xdr:rowOff>95250</xdr:rowOff>
    </xdr:from>
    <xdr:to>
      <xdr:col>10</xdr:col>
      <xdr:colOff>472621</xdr:colOff>
      <xdr:row>5</xdr:row>
      <xdr:rowOff>171450</xdr:rowOff>
    </xdr:to>
    <xdr:sp macro="" textlink="">
      <xdr:nvSpPr>
        <xdr:cNvPr id="11" name="Rounded Rectangle 10"/>
        <xdr:cNvSpPr/>
      </xdr:nvSpPr>
      <xdr:spPr>
        <a:xfrm>
          <a:off x="2174875" y="28575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6</a:t>
          </a:r>
          <a:endParaRPr lang="en-US" sz="3200" b="1">
            <a:solidFill>
              <a:schemeClr val="accent4">
                <a:lumMod val="50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601437</xdr:colOff>
      <xdr:row>1</xdr:row>
      <xdr:rowOff>0</xdr:rowOff>
    </xdr:from>
    <xdr:to>
      <xdr:col>2</xdr:col>
      <xdr:colOff>609601</xdr:colOff>
      <xdr:row>6</xdr:row>
      <xdr:rowOff>127908</xdr:rowOff>
    </xdr:to>
    <xdr:sp macro="" textlink="">
      <xdr:nvSpPr>
        <xdr:cNvPr id="3" name="Left Arrow 2">
          <a:hlinkClick xmlns:r="http://schemas.openxmlformats.org/officeDocument/2006/relationships" r:id="rId1"/>
        </xdr:cNvPr>
        <xdr:cNvSpPr/>
      </xdr:nvSpPr>
      <xdr:spPr>
        <a:xfrm>
          <a:off x="601437" y="0"/>
          <a:ext cx="1227364" cy="10423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0</xdr:col>
      <xdr:colOff>449036</xdr:colOff>
      <xdr:row>9</xdr:row>
      <xdr:rowOff>136070</xdr:rowOff>
    </xdr:from>
    <xdr:to>
      <xdr:col>9</xdr:col>
      <xdr:colOff>283027</xdr:colOff>
      <xdr:row>25</xdr:row>
      <xdr:rowOff>333374</xdr:rowOff>
    </xdr:to>
    <xdr:sp macro="" textlink="">
      <xdr:nvSpPr>
        <xdr:cNvPr id="5" name="TextBox 4"/>
        <xdr:cNvSpPr txBox="1"/>
      </xdr:nvSpPr>
      <xdr:spPr>
        <a:xfrm>
          <a:off x="449036" y="1850570"/>
          <a:ext cx="7485741" cy="42136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Shaum 186</a:t>
          </a:r>
        </a:p>
        <a:p>
          <a:r>
            <a:rPr lang="en-US" sz="2400">
              <a:solidFill>
                <a:schemeClr val="tx1"/>
              </a:solidFill>
              <a:latin typeface="+mn-lt"/>
              <a:ea typeface="+mn-ea"/>
              <a:cs typeface="+mn-cs"/>
            </a:rPr>
            <a:t>The</a:t>
          </a:r>
          <a:r>
            <a:rPr lang="en-US" sz="2400" baseline="0">
              <a:solidFill>
                <a:schemeClr val="tx1"/>
              </a:solidFill>
              <a:latin typeface="+mn-lt"/>
              <a:ea typeface="+mn-ea"/>
              <a:cs typeface="+mn-cs"/>
            </a:rPr>
            <a:t> time spent watching birds per week by members of the Malibu Bird Watching Club has a normal distribution with mean of 21.5 hours and standard deviation of 7.5 hours.</a:t>
          </a:r>
        </a:p>
        <a:p>
          <a:endParaRPr lang="en-US" sz="2400" baseline="0">
            <a:solidFill>
              <a:schemeClr val="tx1"/>
            </a:solidFill>
            <a:latin typeface="+mn-lt"/>
            <a:ea typeface="+mn-ea"/>
            <a:cs typeface="+mn-cs"/>
          </a:endParaRPr>
        </a:p>
        <a:p>
          <a:r>
            <a:rPr lang="en-US" sz="2400" baseline="0">
              <a:solidFill>
                <a:schemeClr val="tx1"/>
              </a:solidFill>
              <a:latin typeface="+mn-lt"/>
              <a:ea typeface="+mn-ea"/>
              <a:cs typeface="+mn-cs"/>
            </a:rPr>
            <a:t>a) Find the percent of these bird watchers who watch</a:t>
          </a:r>
        </a:p>
        <a:p>
          <a:r>
            <a:rPr lang="en-US" sz="2400" baseline="0">
              <a:solidFill>
                <a:schemeClr val="tx1"/>
              </a:solidFill>
              <a:latin typeface="+mn-lt"/>
              <a:ea typeface="+mn-ea"/>
              <a:cs typeface="+mn-cs"/>
            </a:rPr>
            <a:t>     birds less than 25 hours per week.</a:t>
          </a:r>
        </a:p>
        <a:p>
          <a:endParaRPr lang="en-US" sz="2400" baseline="0">
            <a:solidFill>
              <a:schemeClr val="tx1"/>
            </a:solidFill>
            <a:latin typeface="+mn-lt"/>
            <a:ea typeface="+mn-ea"/>
            <a:cs typeface="+mn-cs"/>
          </a:endParaRPr>
        </a:p>
        <a:p>
          <a:r>
            <a:rPr lang="en-US" sz="2400" baseline="0">
              <a:solidFill>
                <a:schemeClr val="tx1"/>
              </a:solidFill>
              <a:latin typeface="+mn-lt"/>
              <a:ea typeface="+mn-ea"/>
              <a:cs typeface="+mn-cs"/>
            </a:rPr>
            <a:t>b) Find the z value of the probability  =  to 0.6796</a:t>
          </a:r>
          <a:endParaRPr lang="en-US" sz="2400">
            <a:solidFill>
              <a:schemeClr val="tx1"/>
            </a:solidFill>
            <a:latin typeface="+mn-lt"/>
            <a:ea typeface="+mn-ea"/>
            <a:cs typeface="+mn-cs"/>
          </a:endParaRPr>
        </a:p>
      </xdr:txBody>
    </xdr:sp>
    <xdr:clientData/>
  </xdr:twoCellAnchor>
  <xdr:twoCellAnchor>
    <xdr:from>
      <xdr:col>10</xdr:col>
      <xdr:colOff>9071</xdr:colOff>
      <xdr:row>9</xdr:row>
      <xdr:rowOff>97972</xdr:rowOff>
    </xdr:from>
    <xdr:to>
      <xdr:col>10</xdr:col>
      <xdr:colOff>25399</xdr:colOff>
      <xdr:row>32</xdr:row>
      <xdr:rowOff>132080</xdr:rowOff>
    </xdr:to>
    <xdr:cxnSp macro="">
      <xdr:nvCxnSpPr>
        <xdr:cNvPr id="6" name="Straight Connector 5"/>
        <xdr:cNvCxnSpPr/>
      </xdr:nvCxnSpPr>
      <xdr:spPr>
        <a:xfrm flipH="1">
          <a:off x="8530771" y="1698172"/>
          <a:ext cx="16328" cy="54570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14</xdr:col>
      <xdr:colOff>391886</xdr:colOff>
      <xdr:row>21</xdr:row>
      <xdr:rowOff>304800</xdr:rowOff>
    </xdr:from>
    <xdr:ext cx="184731" cy="264560"/>
    <xdr:sp macro="" textlink="">
      <xdr:nvSpPr>
        <xdr:cNvPr id="8" name="TextBox 7"/>
        <xdr:cNvSpPr txBox="1"/>
      </xdr:nvSpPr>
      <xdr:spPr>
        <a:xfrm>
          <a:off x="11867606" y="4366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12</xdr:col>
      <xdr:colOff>54429</xdr:colOff>
      <xdr:row>16</xdr:row>
      <xdr:rowOff>119742</xdr:rowOff>
    </xdr:from>
    <xdr:to>
      <xdr:col>17</xdr:col>
      <xdr:colOff>457200</xdr:colOff>
      <xdr:row>19</xdr:row>
      <xdr:rowOff>292100</xdr:rowOff>
    </xdr:to>
    <xdr:sp macro="" textlink="">
      <xdr:nvSpPr>
        <xdr:cNvPr id="9" name="TextBox 8"/>
        <xdr:cNvSpPr txBox="1"/>
      </xdr:nvSpPr>
      <xdr:spPr>
        <a:xfrm>
          <a:off x="9795329" y="3104242"/>
          <a:ext cx="3450771" cy="7311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800" baseline="0"/>
            <a:t>a. NORM.S.DIST</a:t>
          </a:r>
          <a:endParaRPr lang="en-US" sz="1800"/>
        </a:p>
      </xdr:txBody>
    </xdr:sp>
    <xdr:clientData/>
  </xdr:twoCellAnchor>
  <xdr:twoCellAnchor>
    <xdr:from>
      <xdr:col>11</xdr:col>
      <xdr:colOff>393700</xdr:colOff>
      <xdr:row>5</xdr:row>
      <xdr:rowOff>25400</xdr:rowOff>
    </xdr:from>
    <xdr:to>
      <xdr:col>16</xdr:col>
      <xdr:colOff>292100</xdr:colOff>
      <xdr:row>9</xdr:row>
      <xdr:rowOff>3628</xdr:rowOff>
    </xdr:to>
    <xdr:sp macro="" textlink="">
      <xdr:nvSpPr>
        <xdr:cNvPr id="11" name="Rounded Rectangle 10"/>
        <xdr:cNvSpPr/>
      </xdr:nvSpPr>
      <xdr:spPr>
        <a:xfrm>
          <a:off x="9525000" y="914400"/>
          <a:ext cx="2946400" cy="689428"/>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3</xdr:col>
      <xdr:colOff>301625</xdr:colOff>
      <xdr:row>1</xdr:row>
      <xdr:rowOff>95250</xdr:rowOff>
    </xdr:from>
    <xdr:to>
      <xdr:col>10</xdr:col>
      <xdr:colOff>361496</xdr:colOff>
      <xdr:row>5</xdr:row>
      <xdr:rowOff>171450</xdr:rowOff>
    </xdr:to>
    <xdr:sp macro="" textlink="">
      <xdr:nvSpPr>
        <xdr:cNvPr id="10" name="Rounded Rectangle 9"/>
        <xdr:cNvSpPr/>
      </xdr:nvSpPr>
      <xdr:spPr>
        <a:xfrm>
          <a:off x="2063750" y="28575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6 Solved</a:t>
          </a:r>
          <a:endParaRPr lang="en-US" sz="3200" b="1">
            <a:solidFill>
              <a:schemeClr val="accent4">
                <a:lumMod val="50000"/>
              </a:schemeClr>
            </a:solidFill>
          </a:endParaRPr>
        </a:p>
      </xdr:txBody>
    </xdr:sp>
    <xdr:clientData/>
  </xdr:twoCellAnchor>
  <xdr:twoCellAnchor>
    <xdr:from>
      <xdr:col>12</xdr:col>
      <xdr:colOff>114300</xdr:colOff>
      <xdr:row>20</xdr:row>
      <xdr:rowOff>238125</xdr:rowOff>
    </xdr:from>
    <xdr:to>
      <xdr:col>17</xdr:col>
      <xdr:colOff>447675</xdr:colOff>
      <xdr:row>22</xdr:row>
      <xdr:rowOff>228600</xdr:rowOff>
    </xdr:to>
    <xdr:sp macro="" textlink="">
      <xdr:nvSpPr>
        <xdr:cNvPr id="12" name="TextBox 11"/>
        <xdr:cNvSpPr txBox="1"/>
      </xdr:nvSpPr>
      <xdr:spPr>
        <a:xfrm>
          <a:off x="9855200" y="4213225"/>
          <a:ext cx="3381375" cy="650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800"/>
            <a:t>b. NORM.S.INV </a:t>
          </a:r>
          <a:r>
            <a:rPr lang="en-US" sz="1800" baseline="0"/>
            <a:t>(0.6796)</a:t>
          </a:r>
          <a:endParaRPr lang="en-US" sz="1800"/>
        </a:p>
      </xdr:txBody>
    </xdr:sp>
    <xdr:clientData/>
  </xdr:twoCellAnchor>
  <xdr:twoCellAnchor>
    <xdr:from>
      <xdr:col>20</xdr:col>
      <xdr:colOff>558800</xdr:colOff>
      <xdr:row>19</xdr:row>
      <xdr:rowOff>266700</xdr:rowOff>
    </xdr:from>
    <xdr:to>
      <xdr:col>23</xdr:col>
      <xdr:colOff>304800</xdr:colOff>
      <xdr:row>22</xdr:row>
      <xdr:rowOff>38100</xdr:rowOff>
    </xdr:to>
    <xdr:sp macro="" textlink="">
      <xdr:nvSpPr>
        <xdr:cNvPr id="2" name="TextBox 1"/>
        <xdr:cNvSpPr txBox="1"/>
      </xdr:nvSpPr>
      <xdr:spPr>
        <a:xfrm>
          <a:off x="15176500" y="3810000"/>
          <a:ext cx="1574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tx2">
                  <a:lumMod val="50000"/>
                </a:schemeClr>
              </a:solidFill>
            </a:rPr>
            <a:t>Reversed</a:t>
          </a:r>
          <a:r>
            <a:rPr lang="en-US" sz="2000" baseline="0">
              <a:solidFill>
                <a:schemeClr val="tx2">
                  <a:lumMod val="50000"/>
                </a:schemeClr>
              </a:solidFill>
            </a:rPr>
            <a:t> Functions</a:t>
          </a:r>
          <a:endParaRPr lang="en-US" sz="2000">
            <a:solidFill>
              <a:schemeClr val="tx2">
                <a:lumMod val="50000"/>
              </a:schemeClr>
            </a:solidFill>
          </a:endParaRPr>
        </a:p>
      </xdr:txBody>
    </xdr:sp>
    <xdr:clientData/>
  </xdr:twoCellAnchor>
  <xdr:twoCellAnchor>
    <xdr:from>
      <xdr:col>20</xdr:col>
      <xdr:colOff>0</xdr:colOff>
      <xdr:row>19</xdr:row>
      <xdr:rowOff>127000</xdr:rowOff>
    </xdr:from>
    <xdr:to>
      <xdr:col>22</xdr:col>
      <xdr:colOff>127000</xdr:colOff>
      <xdr:row>19</xdr:row>
      <xdr:rowOff>266700</xdr:rowOff>
    </xdr:to>
    <xdr:cxnSp macro="">
      <xdr:nvCxnSpPr>
        <xdr:cNvPr id="7" name="Elbow Connector 6"/>
        <xdr:cNvCxnSpPr>
          <a:endCxn id="2" idx="0"/>
        </xdr:cNvCxnSpPr>
      </xdr:nvCxnSpPr>
      <xdr:spPr>
        <a:xfrm>
          <a:off x="14617700" y="3670300"/>
          <a:ext cx="1346200" cy="1397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584200</xdr:colOff>
      <xdr:row>22</xdr:row>
      <xdr:rowOff>38100</xdr:rowOff>
    </xdr:from>
    <xdr:to>
      <xdr:col>22</xdr:col>
      <xdr:colOff>127000</xdr:colOff>
      <xdr:row>22</xdr:row>
      <xdr:rowOff>215900</xdr:rowOff>
    </xdr:to>
    <xdr:cxnSp macro="">
      <xdr:nvCxnSpPr>
        <xdr:cNvPr id="14" name="Elbow Connector 13"/>
        <xdr:cNvCxnSpPr>
          <a:endCxn id="2" idx="2"/>
        </xdr:cNvCxnSpPr>
      </xdr:nvCxnSpPr>
      <xdr:spPr>
        <a:xfrm flipV="1">
          <a:off x="14592300" y="4572000"/>
          <a:ext cx="1371600" cy="1778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67129</xdr:colOff>
      <xdr:row>11</xdr:row>
      <xdr:rowOff>81642</xdr:rowOff>
    </xdr:from>
    <xdr:to>
      <xdr:col>17</xdr:col>
      <xdr:colOff>469900</xdr:colOff>
      <xdr:row>14</xdr:row>
      <xdr:rowOff>177800</xdr:rowOff>
    </xdr:to>
    <xdr:sp macro="" textlink="">
      <xdr:nvSpPr>
        <xdr:cNvPr id="13" name="TextBox 12"/>
        <xdr:cNvSpPr txBox="1"/>
      </xdr:nvSpPr>
      <xdr:spPr>
        <a:xfrm>
          <a:off x="9808029" y="2037442"/>
          <a:ext cx="3450771" cy="6295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800" baseline="0"/>
            <a:t>STANDARDIZE = z</a:t>
          </a:r>
        </a:p>
        <a:p>
          <a:pPr algn="l"/>
          <a:endParaRPr lang="en-US" sz="1800" baseline="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550637</xdr:colOff>
      <xdr:row>1</xdr:row>
      <xdr:rowOff>114300</xdr:rowOff>
    </xdr:from>
    <xdr:to>
      <xdr:col>2</xdr:col>
      <xdr:colOff>558801</xdr:colOff>
      <xdr:row>7</xdr:row>
      <xdr:rowOff>64408</xdr:rowOff>
    </xdr:to>
    <xdr:sp macro="" textlink="">
      <xdr:nvSpPr>
        <xdr:cNvPr id="3" name="Left Arrow 2">
          <a:hlinkClick xmlns:r="http://schemas.openxmlformats.org/officeDocument/2006/relationships" r:id="rId1"/>
        </xdr:cNvPr>
        <xdr:cNvSpPr/>
      </xdr:nvSpPr>
      <xdr:spPr>
        <a:xfrm>
          <a:off x="550637" y="297180"/>
          <a:ext cx="1227364" cy="104738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103414</xdr:colOff>
      <xdr:row>4</xdr:row>
      <xdr:rowOff>137886</xdr:rowOff>
    </xdr:from>
    <xdr:to>
      <xdr:col>16</xdr:col>
      <xdr:colOff>266700</xdr:colOff>
      <xdr:row>8</xdr:row>
      <xdr:rowOff>116113</xdr:rowOff>
    </xdr:to>
    <xdr:sp macro="" textlink="">
      <xdr:nvSpPr>
        <xdr:cNvPr id="4" name="Rounded Rectangle 3"/>
        <xdr:cNvSpPr/>
      </xdr:nvSpPr>
      <xdr:spPr>
        <a:xfrm>
          <a:off x="9755414" y="849086"/>
          <a:ext cx="2601686"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0</xdr:col>
      <xdr:colOff>449036</xdr:colOff>
      <xdr:row>9</xdr:row>
      <xdr:rowOff>136071</xdr:rowOff>
    </xdr:from>
    <xdr:to>
      <xdr:col>9</xdr:col>
      <xdr:colOff>571500</xdr:colOff>
      <xdr:row>24</xdr:row>
      <xdr:rowOff>76200</xdr:rowOff>
    </xdr:to>
    <xdr:sp macro="" textlink="">
      <xdr:nvSpPr>
        <xdr:cNvPr id="5" name="TextBox 4"/>
        <xdr:cNvSpPr txBox="1"/>
      </xdr:nvSpPr>
      <xdr:spPr>
        <a:xfrm>
          <a:off x="449036" y="1850571"/>
          <a:ext cx="7818664" cy="35596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bg1"/>
              </a:solidFill>
              <a:latin typeface="+mn-lt"/>
              <a:ea typeface="+mn-ea"/>
              <a:cs typeface="+mn-cs"/>
            </a:rPr>
            <a:t>Groebner 6 202</a:t>
          </a:r>
          <a:r>
            <a:rPr lang="en-US" sz="2400" b="0" i="0" u="none" strike="noStrike">
              <a:solidFill>
                <a:schemeClr val="bg1"/>
              </a:solidFill>
              <a:effectLst/>
              <a:latin typeface="+mn-lt"/>
              <a:ea typeface="+mn-ea"/>
              <a:cs typeface="+mn-cs"/>
            </a:rPr>
            <a:t> </a:t>
          </a:r>
        </a:p>
        <a:p>
          <a:r>
            <a:rPr lang="en-US" sz="2400" b="0"/>
            <a:t>After completing a study, a company in Kansas City concluded the time its employees spend commuting to work each day is normally distributed with a mean of 15 minutes and standard</a:t>
          </a:r>
          <a:r>
            <a:rPr lang="en-US" sz="2400" b="0" baseline="0"/>
            <a:t> deviation of 3.5 minutes. One employee has indicated that she commutes 22 minutes or more per day. Find the  probability that that employee would commute 22 or more minutes per day.</a:t>
          </a:r>
          <a:endParaRPr lang="en-US" sz="2400" b="0">
            <a:solidFill>
              <a:schemeClr val="tx1"/>
            </a:solidFill>
            <a:latin typeface="+mn-lt"/>
            <a:ea typeface="+mn-ea"/>
            <a:cs typeface="+mn-cs"/>
          </a:endParaRPr>
        </a:p>
      </xdr:txBody>
    </xdr:sp>
    <xdr:clientData/>
  </xdr:twoCellAnchor>
  <xdr:twoCellAnchor>
    <xdr:from>
      <xdr:col>10</xdr:col>
      <xdr:colOff>440871</xdr:colOff>
      <xdr:row>8</xdr:row>
      <xdr:rowOff>174172</xdr:rowOff>
    </xdr:from>
    <xdr:to>
      <xdr:col>10</xdr:col>
      <xdr:colOff>457199</xdr:colOff>
      <xdr:row>32</xdr:row>
      <xdr:rowOff>30480</xdr:rowOff>
    </xdr:to>
    <xdr:cxnSp macro="">
      <xdr:nvCxnSpPr>
        <xdr:cNvPr id="6" name="Straight Connector 5"/>
        <xdr:cNvCxnSpPr/>
      </xdr:nvCxnSpPr>
      <xdr:spPr>
        <a:xfrm flipH="1">
          <a:off x="8960031" y="1637212"/>
          <a:ext cx="16328" cy="540366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391886</xdr:colOff>
      <xdr:row>21</xdr:row>
      <xdr:rowOff>304800</xdr:rowOff>
    </xdr:from>
    <xdr:ext cx="184731" cy="264560"/>
    <xdr:sp macro="" textlink="">
      <xdr:nvSpPr>
        <xdr:cNvPr id="7" name="TextBox 6"/>
        <xdr:cNvSpPr txBox="1"/>
      </xdr:nvSpPr>
      <xdr:spPr>
        <a:xfrm>
          <a:off x="11867606" y="4434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12</xdr:col>
      <xdr:colOff>139700</xdr:colOff>
      <xdr:row>10</xdr:row>
      <xdr:rowOff>165100</xdr:rowOff>
    </xdr:from>
    <xdr:to>
      <xdr:col>23</xdr:col>
      <xdr:colOff>88900</xdr:colOff>
      <xdr:row>19</xdr:row>
      <xdr:rowOff>304800</xdr:rowOff>
    </xdr:to>
    <mc:AlternateContent xmlns:mc="http://schemas.openxmlformats.org/markup-compatibility/2006" xmlns:a14="http://schemas.microsoft.com/office/drawing/2010/main">
      <mc:Choice Requires="a14">
        <xdr:sp macro="" textlink="">
          <xdr:nvSpPr>
            <xdr:cNvPr id="9" name="TextBox 8"/>
            <xdr:cNvSpPr txBox="1"/>
          </xdr:nvSpPr>
          <xdr:spPr>
            <a:xfrm>
              <a:off x="9791700" y="1943100"/>
              <a:ext cx="6654800" cy="1739900"/>
            </a:xfrm>
            <a:prstGeom prst="rect">
              <a:avLst/>
            </a:prstGeom>
            <a:solidFill>
              <a:schemeClr val="lt1"/>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2">
                      <a:lumMod val="50000"/>
                    </a:schemeClr>
                  </a:solidFill>
                </a:rPr>
                <a:t>Step 1.</a:t>
              </a:r>
              <a:r>
                <a:rPr lang="en-US" sz="2000" b="1" baseline="0">
                  <a:solidFill>
                    <a:schemeClr val="accent2">
                      <a:lumMod val="50000"/>
                    </a:schemeClr>
                  </a:solidFill>
                </a:rPr>
                <a:t> Determine the mean and standard deviation for the random variable:</a:t>
              </a:r>
            </a:p>
            <a:p>
              <a:endParaRPr lang="en-US" sz="2000" baseline="0"/>
            </a:p>
            <a:p>
              <a:pPr algn="l"/>
              <a14:m>
                <m:oMath xmlns:m="http://schemas.openxmlformats.org/officeDocument/2006/math">
                  <m:r>
                    <a:rPr lang="en-US" sz="2000" i="1" baseline="0">
                      <a:latin typeface="Cambria Math"/>
                    </a:rPr>
                    <m:t>µ</m:t>
                  </m:r>
                </m:oMath>
              </a14:m>
              <a:r>
                <a:rPr lang="en-US" sz="2000" i="1" baseline="0">
                  <a:latin typeface="Cambria Math"/>
                </a:rPr>
                <a:t> </a:t>
              </a:r>
              <a:r>
                <a:rPr lang="en-US" sz="2000" i="0" baseline="0">
                  <a:latin typeface="Cambria Math"/>
                </a:rPr>
                <a:t>= 15</a:t>
              </a:r>
            </a:p>
            <a:p>
              <a:pPr algn="l"/>
              <a14:m>
                <m:oMath xmlns:m="http://schemas.openxmlformats.org/officeDocument/2006/math">
                  <m:r>
                    <m:rPr>
                      <m:sty m:val="p"/>
                    </m:rPr>
                    <a:rPr lang="el-GR" sz="2000" i="1" baseline="0">
                      <a:latin typeface="Cambria Math"/>
                    </a:rPr>
                    <m:t>σ</m:t>
                  </m:r>
                </m:oMath>
              </a14:m>
              <a:r>
                <a:rPr lang="en-US" sz="2000" baseline="0"/>
                <a:t> = 3.5</a:t>
              </a:r>
            </a:p>
          </xdr:txBody>
        </xdr:sp>
      </mc:Choice>
      <mc:Fallback xmlns="">
        <xdr:sp macro="" textlink="">
          <xdr:nvSpPr>
            <xdr:cNvPr id="9" name="TextBox 8"/>
            <xdr:cNvSpPr txBox="1"/>
          </xdr:nvSpPr>
          <xdr:spPr>
            <a:xfrm>
              <a:off x="9791700" y="1943100"/>
              <a:ext cx="6654800" cy="1739900"/>
            </a:xfrm>
            <a:prstGeom prst="rect">
              <a:avLst/>
            </a:prstGeom>
            <a:solidFill>
              <a:schemeClr val="lt1"/>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2">
                      <a:lumMod val="50000"/>
                    </a:schemeClr>
                  </a:solidFill>
                </a:rPr>
                <a:t>Step 1.</a:t>
              </a:r>
              <a:r>
                <a:rPr lang="en-US" sz="2000" b="1" baseline="0">
                  <a:solidFill>
                    <a:schemeClr val="accent2">
                      <a:lumMod val="50000"/>
                    </a:schemeClr>
                  </a:solidFill>
                </a:rPr>
                <a:t> Determine the mean and standard deviation for the random variable:</a:t>
              </a:r>
            </a:p>
            <a:p>
              <a:endParaRPr lang="en-US" sz="2000" baseline="0"/>
            </a:p>
            <a:p>
              <a:pPr algn="l"/>
              <a:r>
                <a:rPr lang="en-US" sz="2000" i="0" baseline="0">
                  <a:latin typeface="Cambria Math"/>
                </a:rPr>
                <a:t>µ</a:t>
              </a:r>
              <a:r>
                <a:rPr lang="en-US" sz="2000" i="1" baseline="0">
                  <a:latin typeface="Cambria Math"/>
                </a:rPr>
                <a:t> </a:t>
              </a:r>
              <a:r>
                <a:rPr lang="en-US" sz="2000" i="0" baseline="0">
                  <a:latin typeface="Cambria Math"/>
                </a:rPr>
                <a:t>= 15</a:t>
              </a:r>
            </a:p>
            <a:p>
              <a:pPr algn="l"/>
              <a:r>
                <a:rPr lang="el-GR" sz="2000" i="0" baseline="0">
                  <a:latin typeface="Cambria Math"/>
                </a:rPr>
                <a:t>σ</a:t>
              </a:r>
              <a:r>
                <a:rPr lang="en-US" sz="2000" baseline="0"/>
                <a:t> = 3.5</a:t>
              </a:r>
            </a:p>
          </xdr:txBody>
        </xdr:sp>
      </mc:Fallback>
    </mc:AlternateContent>
    <xdr:clientData/>
  </xdr:twoCellAnchor>
  <xdr:twoCellAnchor>
    <xdr:from>
      <xdr:col>12</xdr:col>
      <xdr:colOff>139700</xdr:colOff>
      <xdr:row>20</xdr:row>
      <xdr:rowOff>139700</xdr:rowOff>
    </xdr:from>
    <xdr:to>
      <xdr:col>23</xdr:col>
      <xdr:colOff>88900</xdr:colOff>
      <xdr:row>26</xdr:row>
      <xdr:rowOff>12700</xdr:rowOff>
    </xdr:to>
    <xdr:sp macro="" textlink="">
      <xdr:nvSpPr>
        <xdr:cNvPr id="10" name="TextBox 9"/>
        <xdr:cNvSpPr txBox="1"/>
      </xdr:nvSpPr>
      <xdr:spPr>
        <a:xfrm>
          <a:off x="9791700" y="3911600"/>
          <a:ext cx="6654800" cy="1854200"/>
        </a:xfrm>
        <a:prstGeom prst="rect">
          <a:avLst/>
        </a:prstGeom>
        <a:solidFill>
          <a:schemeClr val="lt1"/>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2">
                  <a:lumMod val="50000"/>
                </a:schemeClr>
              </a:solidFill>
            </a:rPr>
            <a:t>Step 2.</a:t>
          </a:r>
          <a:r>
            <a:rPr lang="en-US" sz="2000" b="1" baseline="0">
              <a:solidFill>
                <a:schemeClr val="accent2">
                  <a:lumMod val="50000"/>
                </a:schemeClr>
              </a:solidFill>
            </a:rPr>
            <a:t> Define the event of interest:</a:t>
          </a:r>
        </a:p>
        <a:p>
          <a:endParaRPr lang="en-US" sz="2000" b="1" baseline="0"/>
        </a:p>
        <a:p>
          <a:r>
            <a:rPr lang="en-US" sz="2000" baseline="0"/>
            <a:t>Probability that the employee commute time is greater than 22 minutes.</a:t>
          </a:r>
        </a:p>
        <a:p>
          <a:r>
            <a:rPr lang="en-US" sz="2000" baseline="0"/>
            <a:t>P(x ≥ 22)=?</a:t>
          </a:r>
        </a:p>
      </xdr:txBody>
    </xdr:sp>
    <xdr:clientData/>
  </xdr:twoCellAnchor>
  <xdr:twoCellAnchor>
    <xdr:from>
      <xdr:col>12</xdr:col>
      <xdr:colOff>190500</xdr:colOff>
      <xdr:row>26</xdr:row>
      <xdr:rowOff>177800</xdr:rowOff>
    </xdr:from>
    <xdr:to>
      <xdr:col>18</xdr:col>
      <xdr:colOff>38100</xdr:colOff>
      <xdr:row>33</xdr:row>
      <xdr:rowOff>50800</xdr:rowOff>
    </xdr:to>
    <xdr:sp macro="" textlink="">
      <xdr:nvSpPr>
        <xdr:cNvPr id="11" name="TextBox 10"/>
        <xdr:cNvSpPr txBox="1"/>
      </xdr:nvSpPr>
      <xdr:spPr>
        <a:xfrm>
          <a:off x="9842500" y="5867400"/>
          <a:ext cx="3505200" cy="1270000"/>
        </a:xfrm>
        <a:prstGeom prst="rect">
          <a:avLst/>
        </a:prstGeom>
        <a:solidFill>
          <a:schemeClr val="lt1"/>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2">
                  <a:lumMod val="50000"/>
                </a:schemeClr>
              </a:solidFill>
            </a:rPr>
            <a:t>Step 3.</a:t>
          </a:r>
          <a:r>
            <a:rPr lang="en-US" sz="2000" b="1" baseline="0">
              <a:solidFill>
                <a:schemeClr val="accent2">
                  <a:lumMod val="50000"/>
                </a:schemeClr>
              </a:solidFill>
            </a:rPr>
            <a:t> Standardize:</a:t>
          </a:r>
        </a:p>
        <a:p>
          <a:endParaRPr lang="en-US" sz="2000" baseline="0"/>
        </a:p>
        <a:p>
          <a:r>
            <a:rPr lang="en-US" sz="2000" baseline="0"/>
            <a:t>z= (x - µ)/</a:t>
          </a:r>
          <a:r>
            <a:rPr lang="el-GR" sz="2000" baseline="0"/>
            <a:t>σ</a:t>
          </a:r>
          <a:r>
            <a:rPr lang="en-US" sz="2000" baseline="0"/>
            <a:t>= (22 - 15)/3.5 = </a:t>
          </a:r>
          <a:r>
            <a:rPr lang="en-US" sz="2000" b="1" baseline="0">
              <a:solidFill>
                <a:srgbClr val="FF0000"/>
              </a:solidFill>
            </a:rPr>
            <a:t>2</a:t>
          </a:r>
        </a:p>
      </xdr:txBody>
    </xdr:sp>
    <xdr:clientData/>
  </xdr:twoCellAnchor>
  <xdr:twoCellAnchor>
    <xdr:from>
      <xdr:col>12</xdr:col>
      <xdr:colOff>165100</xdr:colOff>
      <xdr:row>34</xdr:row>
      <xdr:rowOff>88900</xdr:rowOff>
    </xdr:from>
    <xdr:to>
      <xdr:col>23</xdr:col>
      <xdr:colOff>215900</xdr:colOff>
      <xdr:row>39</xdr:row>
      <xdr:rowOff>139700</xdr:rowOff>
    </xdr:to>
    <xdr:sp macro="" textlink="">
      <xdr:nvSpPr>
        <xdr:cNvPr id="12" name="TextBox 11"/>
        <xdr:cNvSpPr txBox="1"/>
      </xdr:nvSpPr>
      <xdr:spPr>
        <a:xfrm>
          <a:off x="9817100" y="7353300"/>
          <a:ext cx="6756400" cy="939800"/>
        </a:xfrm>
        <a:prstGeom prst="rect">
          <a:avLst/>
        </a:prstGeom>
        <a:solidFill>
          <a:schemeClr val="lt1"/>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2">
                  <a:lumMod val="50000"/>
                </a:schemeClr>
              </a:solidFill>
            </a:rPr>
            <a:t>Step 4.</a:t>
          </a:r>
          <a:r>
            <a:rPr lang="en-US" sz="2000" b="1" baseline="0">
              <a:solidFill>
                <a:schemeClr val="accent2">
                  <a:lumMod val="50000"/>
                </a:schemeClr>
              </a:solidFill>
            </a:rPr>
            <a:t> Find the probability corresponding to the value of z = 2</a:t>
          </a:r>
        </a:p>
        <a:p>
          <a:r>
            <a:rPr lang="en-US" sz="2000" b="0" baseline="0"/>
            <a:t>Use </a:t>
          </a:r>
          <a:r>
            <a:rPr lang="en-US" sz="2000" b="1" baseline="0">
              <a:solidFill>
                <a:srgbClr val="C00000"/>
              </a:solidFill>
            </a:rPr>
            <a:t>NORM.S.DIST</a:t>
          </a:r>
        </a:p>
        <a:p>
          <a:endParaRPr lang="en-US" sz="2000" baseline="0"/>
        </a:p>
      </xdr:txBody>
    </xdr:sp>
    <xdr:clientData/>
  </xdr:twoCellAnchor>
  <xdr:twoCellAnchor>
    <xdr:from>
      <xdr:col>12</xdr:col>
      <xdr:colOff>190500</xdr:colOff>
      <xdr:row>42</xdr:row>
      <xdr:rowOff>0</xdr:rowOff>
    </xdr:from>
    <xdr:to>
      <xdr:col>23</xdr:col>
      <xdr:colOff>241300</xdr:colOff>
      <xdr:row>46</xdr:row>
      <xdr:rowOff>152400</xdr:rowOff>
    </xdr:to>
    <xdr:sp macro="" textlink="">
      <xdr:nvSpPr>
        <xdr:cNvPr id="13" name="TextBox 12"/>
        <xdr:cNvSpPr txBox="1"/>
      </xdr:nvSpPr>
      <xdr:spPr>
        <a:xfrm>
          <a:off x="9842500" y="8686800"/>
          <a:ext cx="6756400" cy="863600"/>
        </a:xfrm>
        <a:prstGeom prst="rect">
          <a:avLst/>
        </a:prstGeom>
        <a:solidFill>
          <a:schemeClr val="lt1"/>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2">
                  <a:lumMod val="50000"/>
                </a:schemeClr>
              </a:solidFill>
            </a:rPr>
            <a:t>Step 5.</a:t>
          </a:r>
          <a:r>
            <a:rPr lang="en-US" sz="2000" b="1" baseline="0">
              <a:solidFill>
                <a:schemeClr val="accent2">
                  <a:lumMod val="50000"/>
                </a:schemeClr>
              </a:solidFill>
            </a:rPr>
            <a:t> Determine the probability for the invent of interest:</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mn-lt"/>
              <a:ea typeface="+mn-ea"/>
              <a:cs typeface="+mn-cs"/>
            </a:rPr>
            <a:t>Use</a:t>
          </a:r>
          <a:r>
            <a:rPr lang="en-US" sz="2000" b="1" baseline="0">
              <a:solidFill>
                <a:schemeClr val="dk1"/>
              </a:solidFill>
              <a:effectLst/>
              <a:latin typeface="+mn-lt"/>
              <a:ea typeface="+mn-ea"/>
              <a:cs typeface="+mn-cs"/>
            </a:rPr>
            <a:t> </a:t>
          </a:r>
          <a:r>
            <a:rPr lang="en-US" sz="2000" b="1" baseline="0">
              <a:solidFill>
                <a:srgbClr val="C00000"/>
              </a:solidFill>
              <a:effectLst/>
              <a:latin typeface="+mn-lt"/>
              <a:ea typeface="+mn-ea"/>
              <a:cs typeface="+mn-cs"/>
            </a:rPr>
            <a:t>1-NORM.S.DIST</a:t>
          </a:r>
          <a:endParaRPr lang="en-US" sz="2000" b="1">
            <a:solidFill>
              <a:srgbClr val="C00000"/>
            </a:solidFill>
            <a:effectLst/>
          </a:endParaRPr>
        </a:p>
        <a:p>
          <a:endParaRPr lang="en-US" sz="2000" b="1" baseline="0"/>
        </a:p>
      </xdr:txBody>
    </xdr:sp>
    <xdr:clientData/>
  </xdr:twoCellAnchor>
  <xdr:twoCellAnchor>
    <xdr:from>
      <xdr:col>3</xdr:col>
      <xdr:colOff>476250</xdr:colOff>
      <xdr:row>2</xdr:row>
      <xdr:rowOff>95250</xdr:rowOff>
    </xdr:from>
    <xdr:to>
      <xdr:col>10</xdr:col>
      <xdr:colOff>536121</xdr:colOff>
      <xdr:row>6</xdr:row>
      <xdr:rowOff>171450</xdr:rowOff>
    </xdr:to>
    <xdr:sp macro="" textlink="">
      <xdr:nvSpPr>
        <xdr:cNvPr id="14" name="Rounded Rectangle 13"/>
        <xdr:cNvSpPr/>
      </xdr:nvSpPr>
      <xdr:spPr>
        <a:xfrm>
          <a:off x="2238375" y="47625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7 Solved</a:t>
          </a:r>
          <a:endParaRPr lang="en-US" sz="3200" b="1">
            <a:solidFill>
              <a:schemeClr val="accent4">
                <a:lumMod val="50000"/>
              </a:schemeClr>
            </a:solidFill>
          </a:endParaRPr>
        </a:p>
      </xdr:txBody>
    </xdr:sp>
    <xdr:clientData/>
  </xdr:twoCellAnchor>
  <xdr:twoCellAnchor>
    <xdr:from>
      <xdr:col>5</xdr:col>
      <xdr:colOff>1333500</xdr:colOff>
      <xdr:row>48</xdr:row>
      <xdr:rowOff>76200</xdr:rowOff>
    </xdr:from>
    <xdr:to>
      <xdr:col>10</xdr:col>
      <xdr:colOff>492125</xdr:colOff>
      <xdr:row>48</xdr:row>
      <xdr:rowOff>79375</xdr:rowOff>
    </xdr:to>
    <xdr:cxnSp macro="">
      <xdr:nvCxnSpPr>
        <xdr:cNvPr id="25" name="Straight Connector 24"/>
        <xdr:cNvCxnSpPr/>
      </xdr:nvCxnSpPr>
      <xdr:spPr>
        <a:xfrm>
          <a:off x="5994400" y="8318500"/>
          <a:ext cx="3019425" cy="3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174625</xdr:colOff>
      <xdr:row>42</xdr:row>
      <xdr:rowOff>63501</xdr:rowOff>
    </xdr:from>
    <xdr:to>
      <xdr:col>8</xdr:col>
      <xdr:colOff>190500</xdr:colOff>
      <xdr:row>47</xdr:row>
      <xdr:rowOff>174625</xdr:rowOff>
    </xdr:to>
    <xdr:cxnSp macro="">
      <xdr:nvCxnSpPr>
        <xdr:cNvPr id="26" name="Curved Connector 25"/>
        <xdr:cNvCxnSpPr/>
      </xdr:nvCxnSpPr>
      <xdr:spPr>
        <a:xfrm flipV="1">
          <a:off x="15757525" y="612141"/>
          <a:ext cx="1265555" cy="1025524"/>
        </a:xfrm>
        <a:prstGeom prst="curved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215900</xdr:colOff>
      <xdr:row>42</xdr:row>
      <xdr:rowOff>76200</xdr:rowOff>
    </xdr:from>
    <xdr:to>
      <xdr:col>10</xdr:col>
      <xdr:colOff>222250</xdr:colOff>
      <xdr:row>47</xdr:row>
      <xdr:rowOff>174625</xdr:rowOff>
    </xdr:to>
    <xdr:cxnSp macro="">
      <xdr:nvCxnSpPr>
        <xdr:cNvPr id="27" name="Curved Connector 26"/>
        <xdr:cNvCxnSpPr/>
      </xdr:nvCxnSpPr>
      <xdr:spPr>
        <a:xfrm>
          <a:off x="7518400" y="8851900"/>
          <a:ext cx="1225550" cy="987425"/>
        </a:xfrm>
        <a:prstGeom prst="curved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40</xdr:row>
      <xdr:rowOff>142875</xdr:rowOff>
    </xdr:from>
    <xdr:to>
      <xdr:col>9</xdr:col>
      <xdr:colOff>0</xdr:colOff>
      <xdr:row>49</xdr:row>
      <xdr:rowOff>127000</xdr:rowOff>
    </xdr:to>
    <xdr:cxnSp macro="">
      <xdr:nvCxnSpPr>
        <xdr:cNvPr id="28" name="Straight Connector 27"/>
        <xdr:cNvCxnSpPr/>
      </xdr:nvCxnSpPr>
      <xdr:spPr>
        <a:xfrm>
          <a:off x="17457420" y="325755"/>
          <a:ext cx="0" cy="16300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46</xdr:row>
      <xdr:rowOff>38101</xdr:rowOff>
    </xdr:from>
    <xdr:to>
      <xdr:col>10</xdr:col>
      <xdr:colOff>266700</xdr:colOff>
      <xdr:row>46</xdr:row>
      <xdr:rowOff>38101</xdr:rowOff>
    </xdr:to>
    <xdr:cxnSp macro="">
      <xdr:nvCxnSpPr>
        <xdr:cNvPr id="29" name="Straight Arrow Connector 28"/>
        <xdr:cNvCxnSpPr/>
      </xdr:nvCxnSpPr>
      <xdr:spPr>
        <a:xfrm>
          <a:off x="7912100" y="7924801"/>
          <a:ext cx="8763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317500</xdr:colOff>
      <xdr:row>49</xdr:row>
      <xdr:rowOff>142874</xdr:rowOff>
    </xdr:from>
    <xdr:to>
      <xdr:col>9</xdr:col>
      <xdr:colOff>222250</xdr:colOff>
      <xdr:row>51</xdr:row>
      <xdr:rowOff>63499</xdr:rowOff>
    </xdr:to>
    <xdr:sp macro="" textlink="">
      <xdr:nvSpPr>
        <xdr:cNvPr id="30" name="TextBox 29"/>
        <xdr:cNvSpPr txBox="1"/>
      </xdr:nvSpPr>
      <xdr:spPr>
        <a:xfrm>
          <a:off x="7620000" y="8562974"/>
          <a:ext cx="5143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+2</a:t>
          </a:r>
        </a:p>
      </xdr:txBody>
    </xdr:sp>
    <xdr:clientData/>
  </xdr:twoCellAnchor>
  <xdr:twoCellAnchor>
    <xdr:from>
      <xdr:col>5</xdr:col>
      <xdr:colOff>1308100</xdr:colOff>
      <xdr:row>47</xdr:row>
      <xdr:rowOff>127000</xdr:rowOff>
    </xdr:from>
    <xdr:to>
      <xdr:col>9</xdr:col>
      <xdr:colOff>0</xdr:colOff>
      <xdr:row>47</xdr:row>
      <xdr:rowOff>139700</xdr:rowOff>
    </xdr:to>
    <xdr:cxnSp macro="">
      <xdr:nvCxnSpPr>
        <xdr:cNvPr id="33" name="Straight Arrow Connector 32"/>
        <xdr:cNvCxnSpPr/>
      </xdr:nvCxnSpPr>
      <xdr:spPr>
        <a:xfrm flipH="1">
          <a:off x="5969000" y="8191500"/>
          <a:ext cx="1943100" cy="12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292100</xdr:colOff>
      <xdr:row>45</xdr:row>
      <xdr:rowOff>12700</xdr:rowOff>
    </xdr:from>
    <xdr:to>
      <xdr:col>11</xdr:col>
      <xdr:colOff>304800</xdr:colOff>
      <xdr:row>47</xdr:row>
      <xdr:rowOff>38100</xdr:rowOff>
    </xdr:to>
    <xdr:sp macro="" textlink="">
      <xdr:nvSpPr>
        <xdr:cNvPr id="34" name="Rectangle 33"/>
        <xdr:cNvSpPr/>
      </xdr:nvSpPr>
      <xdr:spPr>
        <a:xfrm>
          <a:off x="8813800" y="7721600"/>
          <a:ext cx="622300" cy="381000"/>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solidFill>
                <a:srgbClr val="C00000"/>
              </a:solidFill>
            </a:rPr>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550637</xdr:colOff>
      <xdr:row>1</xdr:row>
      <xdr:rowOff>114300</xdr:rowOff>
    </xdr:from>
    <xdr:to>
      <xdr:col>2</xdr:col>
      <xdr:colOff>558801</xdr:colOff>
      <xdr:row>7</xdr:row>
      <xdr:rowOff>64408</xdr:rowOff>
    </xdr:to>
    <xdr:sp macro="" textlink="">
      <xdr:nvSpPr>
        <xdr:cNvPr id="3" name="Left Arrow 2">
          <a:hlinkClick xmlns:r="http://schemas.openxmlformats.org/officeDocument/2006/relationships" r:id="rId1"/>
        </xdr:cNvPr>
        <xdr:cNvSpPr/>
      </xdr:nvSpPr>
      <xdr:spPr>
        <a:xfrm>
          <a:off x="550637" y="292100"/>
          <a:ext cx="1227364" cy="10169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78014</xdr:colOff>
      <xdr:row>7</xdr:row>
      <xdr:rowOff>36286</xdr:rowOff>
    </xdr:from>
    <xdr:to>
      <xdr:col>16</xdr:col>
      <xdr:colOff>241300</xdr:colOff>
      <xdr:row>11</xdr:row>
      <xdr:rowOff>14513</xdr:rowOff>
    </xdr:to>
    <xdr:sp macro="" textlink="">
      <xdr:nvSpPr>
        <xdr:cNvPr id="4" name="Rounded Rectangle 3"/>
        <xdr:cNvSpPr/>
      </xdr:nvSpPr>
      <xdr:spPr>
        <a:xfrm>
          <a:off x="9730014" y="1280886"/>
          <a:ext cx="2601686"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0</xdr:col>
      <xdr:colOff>449036</xdr:colOff>
      <xdr:row>9</xdr:row>
      <xdr:rowOff>136071</xdr:rowOff>
    </xdr:from>
    <xdr:to>
      <xdr:col>9</xdr:col>
      <xdr:colOff>571500</xdr:colOff>
      <xdr:row>22</xdr:row>
      <xdr:rowOff>279400</xdr:rowOff>
    </xdr:to>
    <xdr:sp macro="" textlink="">
      <xdr:nvSpPr>
        <xdr:cNvPr id="5" name="TextBox 4"/>
        <xdr:cNvSpPr txBox="1"/>
      </xdr:nvSpPr>
      <xdr:spPr>
        <a:xfrm>
          <a:off x="449036" y="1736271"/>
          <a:ext cx="8034564" cy="29754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mn-lt"/>
              <a:ea typeface="+mn-ea"/>
              <a:cs typeface="+mn-cs"/>
            </a:rPr>
            <a:t>Groebner 6 202</a:t>
          </a:r>
          <a:r>
            <a:rPr lang="en-US" sz="2000" b="0" i="0" u="none" strike="noStrike">
              <a:solidFill>
                <a:schemeClr val="bg1"/>
              </a:solidFill>
              <a:effectLst/>
              <a:latin typeface="+mn-lt"/>
              <a:ea typeface="+mn-ea"/>
              <a:cs typeface="+mn-cs"/>
            </a:rPr>
            <a:t> </a:t>
          </a:r>
        </a:p>
        <a:p>
          <a:r>
            <a:rPr lang="en-US" sz="2400"/>
            <a:t>After completing a study, a company in Kansas City concluded the time its employees spend commuting to work each day is normally distributed with a mean of 15 minutes and standard</a:t>
          </a:r>
          <a:r>
            <a:rPr lang="en-US" sz="2400" baseline="0"/>
            <a:t> deviation of 3.5 minutes. One employee has indicated that she commutes 22 minutes per day. Find the  probability that that employee would commute 22 or more minutes per day.</a:t>
          </a:r>
          <a:endParaRPr lang="en-US" sz="2400">
            <a:solidFill>
              <a:schemeClr val="tx1"/>
            </a:solidFill>
            <a:latin typeface="+mn-lt"/>
            <a:ea typeface="+mn-ea"/>
            <a:cs typeface="+mn-cs"/>
          </a:endParaRPr>
        </a:p>
      </xdr:txBody>
    </xdr:sp>
    <xdr:clientData/>
  </xdr:twoCellAnchor>
  <xdr:twoCellAnchor>
    <xdr:from>
      <xdr:col>10</xdr:col>
      <xdr:colOff>440871</xdr:colOff>
      <xdr:row>8</xdr:row>
      <xdr:rowOff>174172</xdr:rowOff>
    </xdr:from>
    <xdr:to>
      <xdr:col>10</xdr:col>
      <xdr:colOff>457199</xdr:colOff>
      <xdr:row>32</xdr:row>
      <xdr:rowOff>30480</xdr:rowOff>
    </xdr:to>
    <xdr:cxnSp macro="">
      <xdr:nvCxnSpPr>
        <xdr:cNvPr id="6" name="Straight Connector 5"/>
        <xdr:cNvCxnSpPr/>
      </xdr:nvCxnSpPr>
      <xdr:spPr>
        <a:xfrm flipH="1">
          <a:off x="8960031" y="1454332"/>
          <a:ext cx="16328" cy="551796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391886</xdr:colOff>
      <xdr:row>21</xdr:row>
      <xdr:rowOff>304800</xdr:rowOff>
    </xdr:from>
    <xdr:ext cx="184731" cy="264560"/>
    <xdr:sp macro="" textlink="">
      <xdr:nvSpPr>
        <xdr:cNvPr id="8" name="TextBox 7"/>
        <xdr:cNvSpPr txBox="1"/>
      </xdr:nvSpPr>
      <xdr:spPr>
        <a:xfrm>
          <a:off x="11867606" y="4366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20</xdr:col>
      <xdr:colOff>12700</xdr:colOff>
      <xdr:row>5</xdr:row>
      <xdr:rowOff>63500</xdr:rowOff>
    </xdr:from>
    <xdr:to>
      <xdr:col>23</xdr:col>
      <xdr:colOff>228600</xdr:colOff>
      <xdr:row>9</xdr:row>
      <xdr:rowOff>41727</xdr:rowOff>
    </xdr:to>
    <xdr:sp macro="" textlink="">
      <xdr:nvSpPr>
        <xdr:cNvPr id="10" name="Rounded Rectangle 9">
          <a:hlinkClick xmlns:r="http://schemas.openxmlformats.org/officeDocument/2006/relationships" r:id="rId2"/>
        </xdr:cNvPr>
        <xdr:cNvSpPr/>
      </xdr:nvSpPr>
      <xdr:spPr>
        <a:xfrm>
          <a:off x="14541500" y="952500"/>
          <a:ext cx="2044700" cy="6894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492125</xdr:colOff>
      <xdr:row>2</xdr:row>
      <xdr:rowOff>0</xdr:rowOff>
    </xdr:from>
    <xdr:to>
      <xdr:col>10</xdr:col>
      <xdr:colOff>551996</xdr:colOff>
      <xdr:row>6</xdr:row>
      <xdr:rowOff>76200</xdr:rowOff>
    </xdr:to>
    <xdr:sp macro="" textlink="">
      <xdr:nvSpPr>
        <xdr:cNvPr id="9" name="Rounded Rectangle 8"/>
        <xdr:cNvSpPr/>
      </xdr:nvSpPr>
      <xdr:spPr>
        <a:xfrm>
          <a:off x="2254250" y="381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7</a:t>
          </a:r>
          <a:endParaRPr lang="en-US" sz="3200" b="1">
            <a:solidFill>
              <a:schemeClr val="accent4">
                <a:lumMod val="50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20</xdr:col>
      <xdr:colOff>263074</xdr:colOff>
      <xdr:row>29</xdr:row>
      <xdr:rowOff>111579</xdr:rowOff>
    </xdr:from>
    <xdr:to>
      <xdr:col>26</xdr:col>
      <xdr:colOff>78924</xdr:colOff>
      <xdr:row>34</xdr:row>
      <xdr:rowOff>42635</xdr:rowOff>
    </xdr:to>
    <xdr:sp macro="" textlink="">
      <xdr:nvSpPr>
        <xdr:cNvPr id="4" name="Rounded Rectangle 3">
          <a:hlinkClick xmlns:r="http://schemas.openxmlformats.org/officeDocument/2006/relationships" r:id="rId1"/>
        </xdr:cNvPr>
        <xdr:cNvSpPr/>
      </xdr:nvSpPr>
      <xdr:spPr>
        <a:xfrm>
          <a:off x="12328074" y="5636079"/>
          <a:ext cx="3435350"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Click</a:t>
          </a:r>
          <a:r>
            <a:rPr lang="en-US" sz="2800" baseline="0">
              <a:solidFill>
                <a:schemeClr val="tx1"/>
              </a:solidFill>
            </a:rPr>
            <a:t> </a:t>
          </a:r>
          <a:r>
            <a:rPr lang="en-US" sz="2800" b="1">
              <a:solidFill>
                <a:schemeClr val="accent2">
                  <a:lumMod val="50000"/>
                </a:schemeClr>
              </a:solidFill>
            </a:rPr>
            <a:t>Here</a:t>
          </a:r>
          <a:r>
            <a:rPr lang="en-US" sz="2800">
              <a:solidFill>
                <a:schemeClr val="tx1"/>
              </a:solidFill>
            </a:rPr>
            <a:t> to Start</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5" name="Picture 4" descr="Picturelogo1.png"/>
        <xdr:cNvPicPr>
          <a:picLocks noChangeAspect="1"/>
        </xdr:cNvPicPr>
      </xdr:nvPicPr>
      <xdr:blipFill>
        <a:blip xmlns:r="http://schemas.openxmlformats.org/officeDocument/2006/relationships" r:embed="rId2" cstate="print"/>
        <a:stretch>
          <a:fillRect/>
        </a:stretch>
      </xdr:blipFill>
      <xdr:spPr>
        <a:xfrm>
          <a:off x="628650" y="144236"/>
          <a:ext cx="3246664" cy="1794502"/>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6" name="TextBox 5"/>
        <xdr:cNvSpPr txBox="1"/>
      </xdr:nvSpPr>
      <xdr:spPr>
        <a:xfrm>
          <a:off x="846363" y="1513115"/>
          <a:ext cx="2724150" cy="277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19</xdr:col>
      <xdr:colOff>3175</xdr:colOff>
      <xdr:row>12</xdr:row>
      <xdr:rowOff>125183</xdr:rowOff>
    </xdr:from>
    <xdr:to>
      <xdr:col>26</xdr:col>
      <xdr:colOff>562882</xdr:colOff>
      <xdr:row>24</xdr:row>
      <xdr:rowOff>120650</xdr:rowOff>
    </xdr:to>
    <xdr:sp macro="" textlink="">
      <xdr:nvSpPr>
        <xdr:cNvPr id="7" name="Rounded Rectangle 6"/>
        <xdr:cNvSpPr/>
      </xdr:nvSpPr>
      <xdr:spPr>
        <a:xfrm>
          <a:off x="11464925" y="2411183"/>
          <a:ext cx="4782457" cy="2281467"/>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Sample Problems</a:t>
          </a:r>
        </a:p>
        <a:p>
          <a:pPr algn="ctr"/>
          <a:endParaRPr lang="en-US" sz="2800" b="1" baseline="0">
            <a:solidFill>
              <a:schemeClr val="accent1">
                <a:lumMod val="50000"/>
              </a:schemeClr>
            </a:solidFill>
          </a:endParaRPr>
        </a:p>
        <a:p>
          <a:pPr algn="ctr"/>
          <a:r>
            <a:rPr lang="en-US" sz="2800" b="1" baseline="0">
              <a:solidFill>
                <a:srgbClr val="C00000"/>
              </a:solidFill>
            </a:rPr>
            <a:t>Set 1</a:t>
          </a:r>
        </a:p>
        <a:p>
          <a:pPr algn="ctr"/>
          <a:r>
            <a:rPr lang="en-US" sz="2800" b="1" baseline="0">
              <a:solidFill>
                <a:srgbClr val="C00000"/>
              </a:solidFill>
            </a:rPr>
            <a:t>Normal Distribution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544285</xdr:colOff>
      <xdr:row>9</xdr:row>
      <xdr:rowOff>174172</xdr:rowOff>
    </xdr:from>
    <xdr:to>
      <xdr:col>11</xdr:col>
      <xdr:colOff>43543</xdr:colOff>
      <xdr:row>32</xdr:row>
      <xdr:rowOff>500743</xdr:rowOff>
    </xdr:to>
    <xdr:sp macro="" textlink="">
      <xdr:nvSpPr>
        <xdr:cNvPr id="3" name="TextBox 2"/>
        <xdr:cNvSpPr txBox="1"/>
      </xdr:nvSpPr>
      <xdr:spPr>
        <a:xfrm>
          <a:off x="544285" y="1839686"/>
          <a:ext cx="6400801" cy="49421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4" name="Left Arrow 3">
          <a:hlinkClick xmlns:r="http://schemas.openxmlformats.org/officeDocument/2006/relationships" r:id="rId1"/>
        </xdr:cNvPr>
        <xdr:cNvSpPr/>
      </xdr:nvSpPr>
      <xdr:spPr>
        <a:xfrm>
          <a:off x="712108" y="1061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469900</xdr:colOff>
      <xdr:row>7</xdr:row>
      <xdr:rowOff>36286</xdr:rowOff>
    </xdr:from>
    <xdr:to>
      <xdr:col>16</xdr:col>
      <xdr:colOff>711200</xdr:colOff>
      <xdr:row>11</xdr:row>
      <xdr:rowOff>14513</xdr:rowOff>
    </xdr:to>
    <xdr:sp macro="" textlink="">
      <xdr:nvSpPr>
        <xdr:cNvPr id="5" name="Rounded Rectangle 4"/>
        <xdr:cNvSpPr/>
      </xdr:nvSpPr>
      <xdr:spPr>
        <a:xfrm>
          <a:off x="8331200" y="1280886"/>
          <a:ext cx="35306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829128</xdr:colOff>
      <xdr:row>6</xdr:row>
      <xdr:rowOff>81642</xdr:rowOff>
    </xdr:from>
    <xdr:to>
      <xdr:col>11</xdr:col>
      <xdr:colOff>829128</xdr:colOff>
      <xdr:row>39</xdr:row>
      <xdr:rowOff>10886</xdr:rowOff>
    </xdr:to>
    <xdr:cxnSp macro="">
      <xdr:nvCxnSpPr>
        <xdr:cNvPr id="6" name="Straight Connector 5"/>
        <xdr:cNvCxnSpPr/>
      </xdr:nvCxnSpPr>
      <xdr:spPr>
        <a:xfrm>
          <a:off x="7750628" y="1148442"/>
          <a:ext cx="0" cy="64951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350156</xdr:colOff>
      <xdr:row>3</xdr:row>
      <xdr:rowOff>163286</xdr:rowOff>
    </xdr:from>
    <xdr:to>
      <xdr:col>22</xdr:col>
      <xdr:colOff>533399</xdr:colOff>
      <xdr:row>7</xdr:row>
      <xdr:rowOff>119741</xdr:rowOff>
    </xdr:to>
    <xdr:sp macro="" textlink="">
      <xdr:nvSpPr>
        <xdr:cNvPr id="13" name="Rounded Rectangle 12">
          <a:hlinkClick xmlns:r="http://schemas.openxmlformats.org/officeDocument/2006/relationships" r:id="rId2"/>
        </xdr:cNvPr>
        <xdr:cNvSpPr/>
      </xdr:nvSpPr>
      <xdr:spPr>
        <a:xfrm>
          <a:off x="13507356" y="696686"/>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539750</xdr:colOff>
      <xdr:row>1</xdr:row>
      <xdr:rowOff>63500</xdr:rowOff>
    </xdr:from>
    <xdr:to>
      <xdr:col>13</xdr:col>
      <xdr:colOff>504371</xdr:colOff>
      <xdr:row>5</xdr:row>
      <xdr:rowOff>139700</xdr:rowOff>
    </xdr:to>
    <xdr:sp macro="" textlink="">
      <xdr:nvSpPr>
        <xdr:cNvPr id="14" name="Rounded Rectangle 13"/>
        <xdr:cNvSpPr/>
      </xdr:nvSpPr>
      <xdr:spPr>
        <a:xfrm>
          <a:off x="234950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1</a:t>
          </a:r>
          <a:endParaRPr lang="en-US" sz="3200" b="1">
            <a:solidFill>
              <a:schemeClr val="accent4">
                <a:lumMod val="50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310244</xdr:colOff>
      <xdr:row>2</xdr:row>
      <xdr:rowOff>54427</xdr:rowOff>
    </xdr:from>
    <xdr:to>
      <xdr:col>24</xdr:col>
      <xdr:colOff>468086</xdr:colOff>
      <xdr:row>6</xdr:row>
      <xdr:rowOff>163283</xdr:rowOff>
    </xdr:to>
    <xdr:sp macro="" textlink="">
      <xdr:nvSpPr>
        <xdr:cNvPr id="2" name="Rounded Rectangle 1"/>
        <xdr:cNvSpPr/>
      </xdr:nvSpPr>
      <xdr:spPr>
        <a:xfrm>
          <a:off x="7015844" y="435427"/>
          <a:ext cx="8082642" cy="87085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rPr>
            <a:t>Normal</a:t>
          </a:r>
          <a:r>
            <a:rPr lang="en-US" sz="4000" baseline="0">
              <a:solidFill>
                <a:schemeClr val="tx1"/>
              </a:solidFill>
            </a:rPr>
            <a:t> Distribution</a:t>
          </a:r>
          <a:endParaRPr lang="en-US" sz="4000">
            <a:solidFill>
              <a:schemeClr val="tx1"/>
            </a:solidFill>
          </a:endParaRPr>
        </a:p>
      </xdr:txBody>
    </xdr:sp>
    <xdr:clientData/>
  </xdr:twoCellAnchor>
  <xdr:twoCellAnchor>
    <xdr:from>
      <xdr:col>10</xdr:col>
      <xdr:colOff>244928</xdr:colOff>
      <xdr:row>20</xdr:row>
      <xdr:rowOff>34470</xdr:rowOff>
    </xdr:from>
    <xdr:to>
      <xdr:col>17</xdr:col>
      <xdr:colOff>498021</xdr:colOff>
      <xdr:row>25</xdr:row>
      <xdr:rowOff>12699</xdr:rowOff>
    </xdr:to>
    <xdr:sp macro="" textlink="">
      <xdr:nvSpPr>
        <xdr:cNvPr id="3" name="Rounded Rectangle 2">
          <a:hlinkClick xmlns:r="http://schemas.openxmlformats.org/officeDocument/2006/relationships" r:id="rId1"/>
        </xdr:cNvPr>
        <xdr:cNvSpPr/>
      </xdr:nvSpPr>
      <xdr:spPr>
        <a:xfrm>
          <a:off x="6340928" y="3844470"/>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1</a:t>
          </a:r>
          <a:endParaRPr lang="en-US" sz="3600">
            <a:solidFill>
              <a:schemeClr val="tx1"/>
            </a:solidFill>
          </a:endParaRPr>
        </a:p>
      </xdr:txBody>
    </xdr:sp>
    <xdr:clientData/>
  </xdr:twoCellAnchor>
  <xdr:twoCellAnchor>
    <xdr:from>
      <xdr:col>10</xdr:col>
      <xdr:colOff>281668</xdr:colOff>
      <xdr:row>26</xdr:row>
      <xdr:rowOff>140607</xdr:rowOff>
    </xdr:from>
    <xdr:to>
      <xdr:col>17</xdr:col>
      <xdr:colOff>534761</xdr:colOff>
      <xdr:row>31</xdr:row>
      <xdr:rowOff>64406</xdr:rowOff>
    </xdr:to>
    <xdr:sp macro="" textlink="">
      <xdr:nvSpPr>
        <xdr:cNvPr id="4" name="Rounded Rectangle 3">
          <a:hlinkClick xmlns:r="http://schemas.openxmlformats.org/officeDocument/2006/relationships" r:id="rId2"/>
        </xdr:cNvPr>
        <xdr:cNvSpPr/>
      </xdr:nvSpPr>
      <xdr:spPr>
        <a:xfrm>
          <a:off x="6377668" y="5093607"/>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2</a:t>
          </a:r>
          <a:endParaRPr lang="en-US" sz="3600">
            <a:solidFill>
              <a:schemeClr val="tx1"/>
            </a:solidFill>
          </a:endParaRPr>
        </a:p>
      </xdr:txBody>
    </xdr:sp>
    <xdr:clientData/>
  </xdr:twoCellAnchor>
  <xdr:twoCellAnchor>
    <xdr:from>
      <xdr:col>14</xdr:col>
      <xdr:colOff>371021</xdr:colOff>
      <xdr:row>41</xdr:row>
      <xdr:rowOff>88900</xdr:rowOff>
    </xdr:from>
    <xdr:to>
      <xdr:col>22</xdr:col>
      <xdr:colOff>20864</xdr:colOff>
      <xdr:row>46</xdr:row>
      <xdr:rowOff>7256</xdr:rowOff>
    </xdr:to>
    <xdr:sp macro="" textlink="">
      <xdr:nvSpPr>
        <xdr:cNvPr id="6" name="Rounded Rectangle 5">
          <a:hlinkClick xmlns:r="http://schemas.openxmlformats.org/officeDocument/2006/relationships" r:id="rId3"/>
        </xdr:cNvPr>
        <xdr:cNvSpPr/>
      </xdr:nvSpPr>
      <xdr:spPr>
        <a:xfrm>
          <a:off x="8816521" y="7899400"/>
          <a:ext cx="44758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7</a:t>
          </a:r>
          <a:endParaRPr lang="en-US" sz="3600">
            <a:solidFill>
              <a:schemeClr val="tx1"/>
            </a:solidFill>
          </a:endParaRPr>
        </a:p>
      </xdr:txBody>
    </xdr:sp>
    <xdr:clientData/>
  </xdr:twoCellAnchor>
  <xdr:twoCellAnchor>
    <xdr:from>
      <xdr:col>10</xdr:col>
      <xdr:colOff>222701</xdr:colOff>
      <xdr:row>33</xdr:row>
      <xdr:rowOff>78014</xdr:rowOff>
    </xdr:from>
    <xdr:to>
      <xdr:col>17</xdr:col>
      <xdr:colOff>475794</xdr:colOff>
      <xdr:row>38</xdr:row>
      <xdr:rowOff>12700</xdr:rowOff>
    </xdr:to>
    <xdr:sp macro="" textlink="">
      <xdr:nvSpPr>
        <xdr:cNvPr id="7" name="Rounded Rectangle 6">
          <a:hlinkClick xmlns:r="http://schemas.openxmlformats.org/officeDocument/2006/relationships" r:id="rId4"/>
        </xdr:cNvPr>
        <xdr:cNvSpPr/>
      </xdr:nvSpPr>
      <xdr:spPr>
        <a:xfrm>
          <a:off x="6318701" y="6364514"/>
          <a:ext cx="4520293"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3</a:t>
          </a:r>
          <a:endParaRPr lang="en-US" sz="3600">
            <a:solidFill>
              <a:schemeClr val="tx1"/>
            </a:solidFill>
          </a:endParaRPr>
        </a:p>
      </xdr:txBody>
    </xdr:sp>
    <xdr:clientData/>
  </xdr:twoCellAnchor>
  <xdr:twoCellAnchor editAs="oneCell">
    <xdr:from>
      <xdr:col>26</xdr:col>
      <xdr:colOff>214993</xdr:colOff>
      <xdr:row>1</xdr:row>
      <xdr:rowOff>89807</xdr:rowOff>
    </xdr:from>
    <xdr:to>
      <xdr:col>31</xdr:col>
      <xdr:colOff>413657</xdr:colOff>
      <xdr:row>10</xdr:row>
      <xdr:rowOff>164366</xdr:rowOff>
    </xdr:to>
    <xdr:pic>
      <xdr:nvPicPr>
        <xdr:cNvPr id="8" name="Picture 7" descr="Picturelogo1.png"/>
        <xdr:cNvPicPr>
          <a:picLocks noChangeAspect="1"/>
        </xdr:cNvPicPr>
      </xdr:nvPicPr>
      <xdr:blipFill>
        <a:blip xmlns:r="http://schemas.openxmlformats.org/officeDocument/2006/relationships" r:embed="rId5" cstate="print"/>
        <a:stretch>
          <a:fillRect/>
        </a:stretch>
      </xdr:blipFill>
      <xdr:spPr>
        <a:xfrm>
          <a:off x="16064593" y="280307"/>
          <a:ext cx="3246664" cy="1789059"/>
        </a:xfrm>
        <a:prstGeom prst="rect">
          <a:avLst/>
        </a:prstGeom>
      </xdr:spPr>
    </xdr:pic>
    <xdr:clientData/>
  </xdr:twoCellAnchor>
  <xdr:twoCellAnchor>
    <xdr:from>
      <xdr:col>26</xdr:col>
      <xdr:colOff>498021</xdr:colOff>
      <xdr:row>8</xdr:row>
      <xdr:rowOff>59871</xdr:rowOff>
    </xdr:from>
    <xdr:to>
      <xdr:col>31</xdr:col>
      <xdr:colOff>163286</xdr:colOff>
      <xdr:row>9</xdr:row>
      <xdr:rowOff>141514</xdr:rowOff>
    </xdr:to>
    <xdr:sp macro="" textlink="">
      <xdr:nvSpPr>
        <xdr:cNvPr id="9" name="TextBox 8"/>
        <xdr:cNvSpPr txBox="1"/>
      </xdr:nvSpPr>
      <xdr:spPr>
        <a:xfrm>
          <a:off x="16347621" y="1583871"/>
          <a:ext cx="2713265"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19</xdr:col>
      <xdr:colOff>7255</xdr:colOff>
      <xdr:row>20</xdr:row>
      <xdr:rowOff>103868</xdr:rowOff>
    </xdr:from>
    <xdr:to>
      <xdr:col>26</xdr:col>
      <xdr:colOff>260348</xdr:colOff>
      <xdr:row>25</xdr:row>
      <xdr:rowOff>22225</xdr:rowOff>
    </xdr:to>
    <xdr:sp macro="" textlink="">
      <xdr:nvSpPr>
        <xdr:cNvPr id="10" name="Rounded Rectangle 9">
          <a:hlinkClick xmlns:r="http://schemas.openxmlformats.org/officeDocument/2006/relationships" r:id="rId6"/>
        </xdr:cNvPr>
        <xdr:cNvSpPr/>
      </xdr:nvSpPr>
      <xdr:spPr>
        <a:xfrm>
          <a:off x="11469005" y="3913868"/>
          <a:ext cx="447584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4</a:t>
          </a:r>
          <a:endParaRPr lang="en-US" sz="3600">
            <a:solidFill>
              <a:schemeClr val="tx1"/>
            </a:solidFill>
          </a:endParaRPr>
        </a:p>
      </xdr:txBody>
    </xdr:sp>
    <xdr:clientData/>
  </xdr:twoCellAnchor>
  <xdr:twoCellAnchor>
    <xdr:from>
      <xdr:col>19</xdr:col>
      <xdr:colOff>87086</xdr:colOff>
      <xdr:row>27</xdr:row>
      <xdr:rowOff>38551</xdr:rowOff>
    </xdr:from>
    <xdr:to>
      <xdr:col>26</xdr:col>
      <xdr:colOff>340179</xdr:colOff>
      <xdr:row>31</xdr:row>
      <xdr:rowOff>141964</xdr:rowOff>
    </xdr:to>
    <xdr:sp macro="" textlink="">
      <xdr:nvSpPr>
        <xdr:cNvPr id="11" name="Rounded Rectangle 10">
          <a:hlinkClick xmlns:r="http://schemas.openxmlformats.org/officeDocument/2006/relationships" r:id="rId7"/>
        </xdr:cNvPr>
        <xdr:cNvSpPr/>
      </xdr:nvSpPr>
      <xdr:spPr>
        <a:xfrm>
          <a:off x="11548836" y="5182051"/>
          <a:ext cx="4475843"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5</a:t>
          </a:r>
          <a:endParaRPr lang="en-US" sz="3600">
            <a:solidFill>
              <a:schemeClr val="tx1"/>
            </a:solidFill>
          </a:endParaRPr>
        </a:p>
      </xdr:txBody>
    </xdr:sp>
    <xdr:clientData/>
  </xdr:twoCellAnchor>
  <xdr:twoCellAnchor>
    <xdr:from>
      <xdr:col>19</xdr:col>
      <xdr:colOff>105861</xdr:colOff>
      <xdr:row>33</xdr:row>
      <xdr:rowOff>124368</xdr:rowOff>
    </xdr:from>
    <xdr:to>
      <xdr:col>26</xdr:col>
      <xdr:colOff>358954</xdr:colOff>
      <xdr:row>38</xdr:row>
      <xdr:rowOff>44901</xdr:rowOff>
    </xdr:to>
    <xdr:sp macro="" textlink="">
      <xdr:nvSpPr>
        <xdr:cNvPr id="14" name="Rounded Rectangle 13">
          <a:hlinkClick xmlns:r="http://schemas.openxmlformats.org/officeDocument/2006/relationships" r:id="rId8"/>
        </xdr:cNvPr>
        <xdr:cNvSpPr/>
      </xdr:nvSpPr>
      <xdr:spPr>
        <a:xfrm>
          <a:off x="11977821" y="6159408"/>
          <a:ext cx="4626973" cy="8349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6</a:t>
          </a:r>
          <a:endParaRPr lang="en-US" sz="3600">
            <a:solidFill>
              <a:schemeClr val="tx1"/>
            </a:solidFill>
          </a:endParaRPr>
        </a:p>
      </xdr:txBody>
    </xdr:sp>
    <xdr:clientData/>
  </xdr:twoCellAnchor>
  <xdr:twoCellAnchor>
    <xdr:from>
      <xdr:col>14</xdr:col>
      <xdr:colOff>428169</xdr:colOff>
      <xdr:row>10</xdr:row>
      <xdr:rowOff>63047</xdr:rowOff>
    </xdr:from>
    <xdr:to>
      <xdr:col>22</xdr:col>
      <xdr:colOff>78012</xdr:colOff>
      <xdr:row>15</xdr:row>
      <xdr:rowOff>79376</xdr:rowOff>
    </xdr:to>
    <xdr:sp macro="" textlink="">
      <xdr:nvSpPr>
        <xdr:cNvPr id="15" name="Rounded Rectangle 14"/>
        <xdr:cNvSpPr/>
      </xdr:nvSpPr>
      <xdr:spPr>
        <a:xfrm>
          <a:off x="8962569" y="1968047"/>
          <a:ext cx="4526643" cy="96882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rPr>
            <a:t>Examples</a:t>
          </a:r>
        </a:p>
      </xdr:txBody>
    </xdr:sp>
    <xdr:clientData/>
  </xdr:twoCellAnchor>
  <xdr:twoCellAnchor>
    <xdr:from>
      <xdr:col>2</xdr:col>
      <xdr:colOff>261257</xdr:colOff>
      <xdr:row>0</xdr:row>
      <xdr:rowOff>163286</xdr:rowOff>
    </xdr:from>
    <xdr:to>
      <xdr:col>4</xdr:col>
      <xdr:colOff>269420</xdr:colOff>
      <xdr:row>6</xdr:row>
      <xdr:rowOff>122465</xdr:rowOff>
    </xdr:to>
    <xdr:sp macro="" textlink="">
      <xdr:nvSpPr>
        <xdr:cNvPr id="16" name="Left Arrow 15">
          <a:hlinkClick xmlns:r="http://schemas.openxmlformats.org/officeDocument/2006/relationships" r:id="rId9"/>
        </xdr:cNvPr>
        <xdr:cNvSpPr/>
      </xdr:nvSpPr>
      <xdr:spPr>
        <a:xfrm>
          <a:off x="1480457" y="163286"/>
          <a:ext cx="1227363"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369570</xdr:colOff>
      <xdr:row>0</xdr:row>
      <xdr:rowOff>0</xdr:rowOff>
    </xdr:from>
    <xdr:to>
      <xdr:col>7</xdr:col>
      <xdr:colOff>568234</xdr:colOff>
      <xdr:row>9</xdr:row>
      <xdr:rowOff>72382</xdr:rowOff>
    </xdr:to>
    <xdr:pic>
      <xdr:nvPicPr>
        <xdr:cNvPr id="2" name="Picture 1" descr="Picturelogo1.png"/>
        <xdr:cNvPicPr>
          <a:picLocks noChangeAspect="1"/>
        </xdr:cNvPicPr>
      </xdr:nvPicPr>
      <xdr:blipFill>
        <a:blip xmlns:r="http://schemas.openxmlformats.org/officeDocument/2006/relationships" r:embed="rId1" cstate="print"/>
        <a:stretch>
          <a:fillRect/>
        </a:stretch>
      </xdr:blipFill>
      <xdr:spPr>
        <a:xfrm>
          <a:off x="1619250" y="0"/>
          <a:ext cx="3322864" cy="1596382"/>
        </a:xfrm>
        <a:prstGeom prst="rect">
          <a:avLst/>
        </a:prstGeom>
      </xdr:spPr>
    </xdr:pic>
    <xdr:clientData/>
  </xdr:twoCellAnchor>
  <xdr:twoCellAnchor>
    <xdr:from>
      <xdr:col>2</xdr:col>
      <xdr:colOff>465362</xdr:colOff>
      <xdr:row>6</xdr:row>
      <xdr:rowOff>118654</xdr:rowOff>
    </xdr:from>
    <xdr:to>
      <xdr:col>7</xdr:col>
      <xdr:colOff>259079</xdr:colOff>
      <xdr:row>14</xdr:row>
      <xdr:rowOff>144780</xdr:rowOff>
    </xdr:to>
    <xdr:sp macro="" textlink="">
      <xdr:nvSpPr>
        <xdr:cNvPr id="3" name="TextBox 2">
          <a:hlinkClick xmlns:r="http://schemas.openxmlformats.org/officeDocument/2006/relationships" r:id="rId2"/>
        </xdr:cNvPr>
        <xdr:cNvSpPr txBox="1"/>
      </xdr:nvSpPr>
      <xdr:spPr>
        <a:xfrm>
          <a:off x="1715042" y="1124494"/>
          <a:ext cx="2917917" cy="1367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1" i="0">
              <a:solidFill>
                <a:schemeClr val="tx2">
                  <a:lumMod val="50000"/>
                </a:schemeClr>
              </a:solidFill>
            </a:rPr>
            <a:t>Download</a:t>
          </a:r>
          <a:r>
            <a:rPr lang="en-US" sz="2400" b="1" i="0" baseline="0">
              <a:solidFill>
                <a:schemeClr val="tx2">
                  <a:lumMod val="50000"/>
                </a:schemeClr>
              </a:solidFill>
            </a:rPr>
            <a:t> this file</a:t>
          </a:r>
        </a:p>
        <a:p>
          <a:pPr algn="ctr"/>
          <a:r>
            <a:rPr lang="en-US" sz="2400" b="1" i="0" baseline="0">
              <a:solidFill>
                <a:schemeClr val="accent3">
                  <a:lumMod val="50000"/>
                </a:schemeClr>
              </a:solidFill>
            </a:rPr>
            <a:t>then</a:t>
          </a:r>
        </a:p>
        <a:p>
          <a:pPr algn="ctr"/>
          <a:r>
            <a:rPr lang="en-US" sz="2400" b="1" i="0" baseline="0">
              <a:solidFill>
                <a:schemeClr val="accent2">
                  <a:lumMod val="50000"/>
                </a:schemeClr>
              </a:solidFill>
            </a:rPr>
            <a:t>Click here</a:t>
          </a:r>
          <a:endParaRPr lang="en-US" sz="2400" b="1" i="0">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xdr:cNvPr>
        <xdr:cNvSpPr/>
      </xdr:nvSpPr>
      <xdr:spPr>
        <a:xfrm>
          <a:off x="778148" y="934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xdr:cNvSpPr/>
      </xdr:nvSpPr>
      <xdr:spPr>
        <a:xfrm>
          <a:off x="9027160" y="1291046"/>
          <a:ext cx="3101340" cy="70466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xdr:cNvCxnSpPr/>
      </xdr:nvCxnSpPr>
      <xdr:spPr>
        <a:xfrm>
          <a:off x="8608060" y="1198880"/>
          <a:ext cx="0" cy="72244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14</xdr:col>
      <xdr:colOff>304800</xdr:colOff>
      <xdr:row>13</xdr:row>
      <xdr:rowOff>38100</xdr:rowOff>
    </xdr:from>
    <xdr:ext cx="6654800" cy="7594600"/>
    <xdr:sp macro="" textlink="">
      <xdr:nvSpPr>
        <xdr:cNvPr id="36" name="TextBox 35"/>
        <xdr:cNvSpPr txBox="1"/>
      </xdr:nvSpPr>
      <xdr:spPr>
        <a:xfrm>
          <a:off x="9334500" y="2349500"/>
          <a:ext cx="6654800" cy="7594600"/>
        </a:xfrm>
        <a:prstGeom prst="rect">
          <a:avLst/>
        </a:prstGeom>
        <a:solidFill>
          <a:schemeClr val="bg1"/>
        </a:solidFill>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a:solidFill>
                <a:schemeClr val="accent2">
                  <a:lumMod val="50000"/>
                </a:schemeClr>
              </a:solidFill>
            </a:rPr>
            <a:t>Step 1. Determine the mean, µ,  and standard deviation, </a:t>
          </a:r>
          <a:r>
            <a:rPr lang="el-GR" sz="1800" b="1">
              <a:solidFill>
                <a:schemeClr val="accent2">
                  <a:lumMod val="50000"/>
                </a:schemeClr>
              </a:solidFill>
            </a:rPr>
            <a:t>σ</a:t>
          </a:r>
          <a:r>
            <a:rPr lang="en-US" sz="1800" b="1">
              <a:solidFill>
                <a:schemeClr val="accent2">
                  <a:lumMod val="50000"/>
                </a:schemeClr>
              </a:solidFill>
            </a:rPr>
            <a:t>.</a:t>
          </a:r>
        </a:p>
        <a:p>
          <a:r>
            <a:rPr lang="en-US" sz="1800"/>
            <a:t>The</a:t>
          </a:r>
          <a:r>
            <a:rPr lang="en-US" sz="1800" baseline="0"/>
            <a:t> mean assembly time for this step in the process is 30 hours, and the standard deviation is 4.7 hours.</a:t>
          </a:r>
        </a:p>
        <a:p>
          <a:endParaRPr lang="en-US" sz="1800" baseline="0"/>
        </a:p>
        <a:p>
          <a:r>
            <a:rPr lang="en-US" sz="1800" b="1" baseline="0">
              <a:solidFill>
                <a:schemeClr val="accent2">
                  <a:lumMod val="50000"/>
                </a:schemeClr>
              </a:solidFill>
            </a:rPr>
            <a:t>Step 2. Define the event of interest.</a:t>
          </a:r>
        </a:p>
        <a:p>
          <a:r>
            <a:rPr lang="en-US" sz="1800" baseline="0"/>
            <a:t>We are interested in determining the following:</a:t>
          </a:r>
        </a:p>
        <a:p>
          <a:endParaRPr lang="en-US" sz="1800" baseline="0"/>
        </a:p>
        <a:p>
          <a:r>
            <a:rPr lang="en-US" sz="2000" baseline="0"/>
            <a:t>P(26≤ x ≤35)</a:t>
          </a:r>
        </a:p>
        <a:p>
          <a:endParaRPr lang="en-US" sz="2000" baseline="0"/>
        </a:p>
        <a:p>
          <a:r>
            <a:rPr lang="en-US" sz="1800" b="1" baseline="0">
              <a:solidFill>
                <a:schemeClr val="accent2">
                  <a:lumMod val="50000"/>
                </a:schemeClr>
              </a:solidFill>
            </a:rPr>
            <a:t>Step 3. Standardize.</a:t>
          </a:r>
        </a:p>
        <a:p>
          <a:endParaRPr lang="en-US" sz="1800" baseline="0"/>
        </a:p>
        <a:p>
          <a:r>
            <a:rPr lang="en-US" sz="1800" baseline="0"/>
            <a:t>z = (26 - 30)/4.7 = -0.85</a:t>
          </a:r>
        </a:p>
        <a:p>
          <a:r>
            <a:rPr lang="en-US" sz="1800" baseline="0"/>
            <a:t>z = (35 - 30)/4.7 = 1.06 </a:t>
          </a:r>
        </a:p>
        <a:p>
          <a:endParaRPr lang="en-US" sz="1800" baseline="0"/>
        </a:p>
        <a:p>
          <a:r>
            <a:rPr lang="en-US" sz="1800" b="1" baseline="0">
              <a:solidFill>
                <a:schemeClr val="accent2">
                  <a:lumMod val="50000"/>
                </a:schemeClr>
              </a:solidFill>
            </a:rPr>
            <a:t>Step 4. Calculate the corresponding probabilities using the NORMSDIST function:</a:t>
          </a:r>
        </a:p>
        <a:p>
          <a:endParaRPr lang="en-US" sz="1800" baseline="0"/>
        </a:p>
        <a:p>
          <a:endParaRPr lang="en-US" sz="1800" baseline="0"/>
        </a:p>
        <a:p>
          <a:r>
            <a:rPr lang="en-US" sz="1800" baseline="0"/>
            <a:t>P(z =-0.85) = 0.1977</a:t>
          </a:r>
        </a:p>
        <a:p>
          <a:r>
            <a:rPr lang="en-US" sz="1800" baseline="0"/>
            <a:t>P(z = 1.06) = 0.8554</a:t>
          </a:r>
        </a:p>
        <a:p>
          <a:endParaRPr lang="en-US" sz="1800" baseline="0"/>
        </a:p>
        <a:p>
          <a:r>
            <a:rPr lang="en-US" sz="1800" b="1" baseline="0">
              <a:solidFill>
                <a:schemeClr val="accent2">
                  <a:lumMod val="50000"/>
                </a:schemeClr>
              </a:solidFill>
            </a:rPr>
            <a:t>Step 5. Calculate the probability of the event of interest.</a:t>
          </a:r>
        </a:p>
        <a:p>
          <a:endParaRPr lang="en-US" sz="1800" baseline="0"/>
        </a:p>
        <a:p>
          <a:r>
            <a:rPr lang="en-US" sz="1800" baseline="0"/>
            <a:t>P(26 ≤ 35) =  </a:t>
          </a:r>
          <a:r>
            <a:rPr lang="en-US" sz="1800" b="1" baseline="0">
              <a:solidFill>
                <a:srgbClr val="FF0000"/>
              </a:solidFill>
            </a:rPr>
            <a:t>0.6577</a:t>
          </a:r>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xdr:txBody>
    </xdr:sp>
    <xdr:clientData/>
  </xdr:oneCellAnchor>
  <xdr:twoCellAnchor>
    <xdr:from>
      <xdr:col>3</xdr:col>
      <xdr:colOff>508000</xdr:colOff>
      <xdr:row>1</xdr:row>
      <xdr:rowOff>63500</xdr:rowOff>
    </xdr:from>
    <xdr:to>
      <xdr:col>14</xdr:col>
      <xdr:colOff>75746</xdr:colOff>
      <xdr:row>5</xdr:row>
      <xdr:rowOff>139700</xdr:rowOff>
    </xdr:to>
    <xdr:sp macro="" textlink="">
      <xdr:nvSpPr>
        <xdr:cNvPr id="37" name="Rounded Rectangle 36"/>
        <xdr:cNvSpPr/>
      </xdr:nvSpPr>
      <xdr:spPr>
        <a:xfrm>
          <a:off x="231775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3 Solved</a:t>
          </a:r>
          <a:endParaRPr lang="en-US" sz="3200" b="1">
            <a:solidFill>
              <a:schemeClr val="accent4">
                <a:lumMod val="50000"/>
              </a:schemeClr>
            </a:solidFill>
          </a:endParaRPr>
        </a:p>
      </xdr:txBody>
    </xdr:sp>
    <xdr:clientData/>
  </xdr:twoCellAnchor>
  <xdr:twoCellAnchor>
    <xdr:from>
      <xdr:col>1</xdr:col>
      <xdr:colOff>444500</xdr:colOff>
      <xdr:row>9</xdr:row>
      <xdr:rowOff>76200</xdr:rowOff>
    </xdr:from>
    <xdr:to>
      <xdr:col>12</xdr:col>
      <xdr:colOff>693058</xdr:colOff>
      <xdr:row>25</xdr:row>
      <xdr:rowOff>25400</xdr:rowOff>
    </xdr:to>
    <xdr:sp macro="" textlink="">
      <xdr:nvSpPr>
        <xdr:cNvPr id="39" name="TextBox 38"/>
        <xdr:cNvSpPr txBox="1"/>
      </xdr:nvSpPr>
      <xdr:spPr>
        <a:xfrm>
          <a:off x="1066800" y="16764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348342</xdr:colOff>
      <xdr:row>7</xdr:row>
      <xdr:rowOff>152400</xdr:rowOff>
    </xdr:from>
    <xdr:to>
      <xdr:col>12</xdr:col>
      <xdr:colOff>596900</xdr:colOff>
      <xdr:row>23</xdr:row>
      <xdr:rowOff>101600</xdr:rowOff>
    </xdr:to>
    <xdr:sp macro="" textlink="">
      <xdr:nvSpPr>
        <xdr:cNvPr id="3" name="TextBox 2"/>
        <xdr:cNvSpPr txBox="1"/>
      </xdr:nvSpPr>
      <xdr:spPr>
        <a:xfrm>
          <a:off x="970642" y="13970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xdr:cNvPr>
        <xdr:cNvSpPr/>
      </xdr:nvSpPr>
      <xdr:spPr>
        <a:xfrm>
          <a:off x="775608" y="934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xdr:cNvSpPr/>
      </xdr:nvSpPr>
      <xdr:spPr>
        <a:xfrm>
          <a:off x="8597900" y="1255486"/>
          <a:ext cx="30988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xdr:cNvCxnSpPr/>
      </xdr:nvCxnSpPr>
      <xdr:spPr>
        <a:xfrm>
          <a:off x="8178800" y="1168400"/>
          <a:ext cx="0" cy="605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8" name="Rounded Rectangle 7">
          <a:hlinkClick xmlns:r="http://schemas.openxmlformats.org/officeDocument/2006/relationships" r:id="rId2"/>
        </xdr:cNvPr>
        <xdr:cNvSpPr/>
      </xdr:nvSpPr>
      <xdr:spPr>
        <a:xfrm>
          <a:off x="13030200" y="596900"/>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0</xdr:colOff>
      <xdr:row>0</xdr:row>
      <xdr:rowOff>174625</xdr:rowOff>
    </xdr:from>
    <xdr:to>
      <xdr:col>14</xdr:col>
      <xdr:colOff>170996</xdr:colOff>
      <xdr:row>5</xdr:row>
      <xdr:rowOff>60325</xdr:rowOff>
    </xdr:to>
    <xdr:sp macro="" textlink="">
      <xdr:nvSpPr>
        <xdr:cNvPr id="36" name="Rounded Rectangle 35"/>
        <xdr:cNvSpPr/>
      </xdr:nvSpPr>
      <xdr:spPr>
        <a:xfrm>
          <a:off x="2413000" y="17462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3</a:t>
          </a:r>
          <a:endParaRPr lang="en-US" sz="3200" b="1">
            <a:solidFill>
              <a:schemeClr val="accent4">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967920</xdr:colOff>
      <xdr:row>1</xdr:row>
      <xdr:rowOff>14515</xdr:rowOff>
    </xdr:from>
    <xdr:to>
      <xdr:col>12</xdr:col>
      <xdr:colOff>94343</xdr:colOff>
      <xdr:row>5</xdr:row>
      <xdr:rowOff>83458</xdr:rowOff>
    </xdr:to>
    <xdr:sp macro="" textlink="">
      <xdr:nvSpPr>
        <xdr:cNvPr id="2" name="Rounded Rectangle 1"/>
        <xdr:cNvSpPr/>
      </xdr:nvSpPr>
      <xdr:spPr>
        <a:xfrm>
          <a:off x="5433240" y="197395"/>
          <a:ext cx="4955723" cy="800463"/>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2 Solved</a:t>
          </a:r>
        </a:p>
      </xdr:txBody>
    </xdr:sp>
    <xdr:clientData/>
  </xdr:twoCellAnchor>
  <xdr:twoCellAnchor>
    <xdr:from>
      <xdr:col>0</xdr:col>
      <xdr:colOff>391886</xdr:colOff>
      <xdr:row>8</xdr:row>
      <xdr:rowOff>108859</xdr:rowOff>
    </xdr:from>
    <xdr:to>
      <xdr:col>12</xdr:col>
      <xdr:colOff>511629</xdr:colOff>
      <xdr:row>30</xdr:row>
      <xdr:rowOff>0</xdr:rowOff>
    </xdr:to>
    <xdr:sp macro="" textlink="">
      <xdr:nvSpPr>
        <xdr:cNvPr id="3" name="TextBox 2"/>
        <xdr:cNvSpPr txBox="1"/>
      </xdr:nvSpPr>
      <xdr:spPr>
        <a:xfrm>
          <a:off x="391886" y="1571899"/>
          <a:ext cx="10414363" cy="40516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Ski World</a:t>
          </a:r>
          <a:r>
            <a:rPr lang="en-US" sz="2000" baseline="0"/>
            <a:t> has established the probability of various store traffic, based on historical records of skiing conditions (as shown below).</a:t>
          </a:r>
        </a:p>
        <a:p>
          <a:endParaRPr lang="en-US" sz="2000" baseline="0"/>
        </a:p>
        <a:p>
          <a:r>
            <a:rPr lang="en-US" sz="2000" baseline="0"/>
            <a:t>Ski World has four merchandising plans, each focusing on a popular name brand. Each plan yields a daily net profit as shown below.  By knowing the weather pattern that will be prevalent next day (States of Nature: 1, 2, 3, or 4), the store can maximize its profit by focusing on selling the highest profit  yielding merchandise.</a:t>
          </a:r>
        </a:p>
        <a:p>
          <a:endParaRPr lang="en-US" sz="2000" baseline="0"/>
        </a:p>
        <a:p>
          <a:r>
            <a:rPr lang="en-US" sz="2000" baseline="0"/>
            <a:t>a) What is the expected monetary value?</a:t>
          </a:r>
        </a:p>
        <a:p>
          <a:r>
            <a:rPr lang="en-US" sz="2000" baseline="0"/>
            <a:t>b) What is the expected value with perfect information?</a:t>
          </a:r>
        </a:p>
        <a:p>
          <a:r>
            <a:rPr lang="en-US" sz="2000" baseline="0"/>
            <a:t>c) What is expected value of perfect information?</a:t>
          </a:r>
          <a:endParaRPr lang="en-US" sz="2000"/>
        </a:p>
      </xdr:txBody>
    </xdr:sp>
    <xdr:clientData/>
  </xdr:twoCellAnchor>
  <xdr:twoCellAnchor>
    <xdr:from>
      <xdr:col>1</xdr:col>
      <xdr:colOff>536122</xdr:colOff>
      <xdr:row>0</xdr:row>
      <xdr:rowOff>46263</xdr:rowOff>
    </xdr:from>
    <xdr:to>
      <xdr:col>3</xdr:col>
      <xdr:colOff>576943</xdr:colOff>
      <xdr:row>5</xdr:row>
      <xdr:rowOff>174171</xdr:rowOff>
    </xdr:to>
    <xdr:sp macro="" textlink="">
      <xdr:nvSpPr>
        <xdr:cNvPr id="4" name="Left Arrow 3">
          <a:hlinkClick xmlns:r="http://schemas.openxmlformats.org/officeDocument/2006/relationships" r:id="rId1"/>
        </xdr:cNvPr>
        <xdr:cNvSpPr/>
      </xdr:nvSpPr>
      <xdr:spPr>
        <a:xfrm>
          <a:off x="1160962" y="46263"/>
          <a:ext cx="1244781" cy="10423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544285</xdr:colOff>
      <xdr:row>7</xdr:row>
      <xdr:rowOff>108857</xdr:rowOff>
    </xdr:from>
    <xdr:to>
      <xdr:col>16</xdr:col>
      <xdr:colOff>609599</xdr:colOff>
      <xdr:row>11</xdr:row>
      <xdr:rowOff>87084</xdr:rowOff>
    </xdr:to>
    <xdr:sp macro="" textlink="">
      <xdr:nvSpPr>
        <xdr:cNvPr id="5" name="Rounded Rectangle 4"/>
        <xdr:cNvSpPr/>
      </xdr:nvSpPr>
      <xdr:spPr>
        <a:xfrm>
          <a:off x="11699965" y="1389017"/>
          <a:ext cx="2564674" cy="70974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12</xdr:col>
      <xdr:colOff>729342</xdr:colOff>
      <xdr:row>3</xdr:row>
      <xdr:rowOff>43543</xdr:rowOff>
    </xdr:from>
    <xdr:to>
      <xdr:col>12</xdr:col>
      <xdr:colOff>729342</xdr:colOff>
      <xdr:row>36</xdr:row>
      <xdr:rowOff>250373</xdr:rowOff>
    </xdr:to>
    <xdr:cxnSp macro="">
      <xdr:nvCxnSpPr>
        <xdr:cNvPr id="6" name="Straight Connector 5"/>
        <xdr:cNvCxnSpPr/>
      </xdr:nvCxnSpPr>
      <xdr:spPr>
        <a:xfrm>
          <a:off x="11023962" y="592183"/>
          <a:ext cx="0" cy="709531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163287</xdr:colOff>
      <xdr:row>14</xdr:row>
      <xdr:rowOff>21768</xdr:rowOff>
    </xdr:from>
    <xdr:to>
      <xdr:col>21</xdr:col>
      <xdr:colOff>444501</xdr:colOff>
      <xdr:row>40</xdr:row>
      <xdr:rowOff>139700</xdr:rowOff>
    </xdr:to>
    <xdr:sp macro="" textlink="">
      <xdr:nvSpPr>
        <xdr:cNvPr id="7" name="TextBox 6"/>
        <xdr:cNvSpPr txBox="1"/>
      </xdr:nvSpPr>
      <xdr:spPr>
        <a:xfrm>
          <a:off x="11318967" y="2582088"/>
          <a:ext cx="6209574" cy="6328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accent2">
                  <a:lumMod val="50000"/>
                </a:schemeClr>
              </a:solidFill>
            </a:rPr>
            <a:t>The highest expected</a:t>
          </a:r>
          <a:r>
            <a:rPr lang="en-US" sz="1800" b="1" baseline="0">
              <a:solidFill>
                <a:schemeClr val="accent2">
                  <a:lumMod val="50000"/>
                </a:schemeClr>
              </a:solidFill>
            </a:rPr>
            <a:t> monetary value under risk is:</a:t>
          </a:r>
        </a:p>
        <a:p>
          <a:endParaRPr lang="en-US" sz="1800" b="1" baseline="0">
            <a:solidFill>
              <a:schemeClr val="accent2">
                <a:lumMod val="50000"/>
              </a:schemeClr>
            </a:solidFill>
          </a:endParaRPr>
        </a:p>
        <a:p>
          <a:r>
            <a:rPr lang="en-US" sz="1800" b="1" baseline="0">
              <a:solidFill>
                <a:schemeClr val="accent2">
                  <a:lumMod val="50000"/>
                </a:schemeClr>
              </a:solidFill>
            </a:rPr>
            <a:t>EMV(Patagonia) =  ( </a:t>
          </a:r>
          <a:r>
            <a:rPr lang="en-US" sz="1800" b="1" baseline="0">
              <a:solidFill>
                <a:srgbClr val="FF0000"/>
              </a:solidFill>
            </a:rPr>
            <a:t>0.2</a:t>
          </a:r>
          <a:r>
            <a:rPr lang="en-US" sz="1800" b="1" baseline="0">
              <a:solidFill>
                <a:schemeClr val="accent2">
                  <a:lumMod val="50000"/>
                </a:schemeClr>
              </a:solidFill>
            </a:rPr>
            <a:t>*50)+( </a:t>
          </a:r>
          <a:r>
            <a:rPr lang="en-US" sz="1800" b="1" baseline="0">
              <a:solidFill>
                <a:srgbClr val="FF0000"/>
              </a:solidFill>
            </a:rPr>
            <a:t>0.3</a:t>
          </a:r>
          <a:r>
            <a:rPr lang="en-US" sz="1800" b="1" baseline="0">
              <a:solidFill>
                <a:schemeClr val="accent2">
                  <a:lumMod val="50000"/>
                </a:schemeClr>
              </a:solidFill>
            </a:rPr>
            <a:t>*102)+( </a:t>
          </a:r>
          <a:r>
            <a:rPr lang="en-US" sz="1800" b="1" baseline="0">
              <a:solidFill>
                <a:srgbClr val="FF0000"/>
              </a:solidFill>
            </a:rPr>
            <a:t>0.25</a:t>
          </a:r>
          <a:r>
            <a:rPr lang="en-US" sz="1800" b="1" baseline="0">
              <a:solidFill>
                <a:schemeClr val="accent2">
                  <a:lumMod val="50000"/>
                </a:schemeClr>
              </a:solidFill>
            </a:rPr>
            <a:t>*30)+(</a:t>
          </a:r>
          <a:r>
            <a:rPr lang="en-US" sz="1800" b="1" baseline="0">
              <a:solidFill>
                <a:srgbClr val="FF0000"/>
              </a:solidFill>
            </a:rPr>
            <a:t>0.25</a:t>
          </a:r>
          <a:r>
            <a:rPr lang="en-US" sz="1800" b="1" baseline="0">
              <a:solidFill>
                <a:schemeClr val="accent2">
                  <a:lumMod val="50000"/>
                </a:schemeClr>
              </a:solidFill>
            </a:rPr>
            <a:t>*58) =</a:t>
          </a:r>
        </a:p>
        <a:p>
          <a:endParaRPr lang="en-US" sz="1800" b="1" baseline="0">
            <a:solidFill>
              <a:schemeClr val="accent2">
                <a:lumMod val="50000"/>
              </a:schemeClr>
            </a:solidFill>
          </a:endParaRPr>
        </a:p>
        <a:p>
          <a:r>
            <a:rPr lang="en-US" sz="1800" b="1" baseline="0">
              <a:solidFill>
                <a:schemeClr val="accent2">
                  <a:lumMod val="50000"/>
                </a:schemeClr>
              </a:solidFill>
            </a:rPr>
            <a:t>EMV (North Face) = ( </a:t>
          </a:r>
          <a:r>
            <a:rPr lang="en-US" sz="1800" b="1" baseline="0">
              <a:solidFill>
                <a:srgbClr val="FF0000"/>
              </a:solidFill>
            </a:rPr>
            <a:t>0.2</a:t>
          </a:r>
          <a:r>
            <a:rPr lang="en-US" sz="1800" b="1" baseline="0">
              <a:solidFill>
                <a:schemeClr val="accent2">
                  <a:lumMod val="50000"/>
                </a:schemeClr>
              </a:solidFill>
            </a:rPr>
            <a:t>*60)+( </a:t>
          </a:r>
          <a:r>
            <a:rPr lang="en-US" sz="1800" b="1" baseline="0">
              <a:solidFill>
                <a:srgbClr val="FF0000"/>
              </a:solidFill>
            </a:rPr>
            <a:t>0.3</a:t>
          </a:r>
          <a:r>
            <a:rPr lang="en-US" sz="1800" b="1" baseline="0">
              <a:solidFill>
                <a:schemeClr val="accent2">
                  <a:lumMod val="50000"/>
                </a:schemeClr>
              </a:solidFill>
            </a:rPr>
            <a:t>*94)+( </a:t>
          </a:r>
          <a:r>
            <a:rPr lang="en-US" sz="1800" b="1" baseline="0">
              <a:solidFill>
                <a:srgbClr val="FF0000"/>
              </a:solidFill>
            </a:rPr>
            <a:t>0.25</a:t>
          </a:r>
          <a:r>
            <a:rPr lang="en-US" sz="1800" b="1" baseline="0">
              <a:solidFill>
                <a:schemeClr val="accent2">
                  <a:lumMod val="50000"/>
                </a:schemeClr>
              </a:solidFill>
            </a:rPr>
            <a:t>*20)+(</a:t>
          </a:r>
          <a:r>
            <a:rPr lang="en-US" sz="1800" b="1" baseline="0">
              <a:solidFill>
                <a:srgbClr val="FF0000"/>
              </a:solidFill>
            </a:rPr>
            <a:t>0.25</a:t>
          </a:r>
          <a:r>
            <a:rPr lang="en-US" sz="1800" b="1" baseline="0">
              <a:solidFill>
                <a:schemeClr val="accent2">
                  <a:lumMod val="50000"/>
                </a:schemeClr>
              </a:solidFill>
            </a:rPr>
            <a:t>*62) =</a:t>
          </a:r>
        </a:p>
        <a:p>
          <a:endParaRPr lang="en-US" sz="1800" b="1" baseline="0">
            <a:solidFill>
              <a:schemeClr val="accent2">
                <a:lumMod val="50000"/>
              </a:schemeClr>
            </a:solidFill>
          </a:endParaRPr>
        </a:p>
        <a:p>
          <a:r>
            <a:rPr lang="en-US" sz="1800" b="1" baseline="0">
              <a:solidFill>
                <a:schemeClr val="accent2">
                  <a:lumMod val="50000"/>
                </a:schemeClr>
              </a:solidFill>
            </a:rPr>
            <a:t>EMV(Cloud Veil) = </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a:t>
          </a:r>
          <a:r>
            <a:rPr kumimoji="0" lang="en-US" sz="1800" b="1" i="0" u="none" strike="noStrike" kern="0" cap="none" spc="0" normalizeH="0" baseline="0" noProof="0">
              <a:ln>
                <a:noFill/>
              </a:ln>
              <a:solidFill>
                <a:srgbClr val="FF0000"/>
              </a:solidFill>
              <a:effectLst/>
              <a:uLnTx/>
              <a:uFillTx/>
              <a:latin typeface="+mn-lt"/>
              <a:ea typeface="+mn-ea"/>
              <a:cs typeface="+mn-cs"/>
            </a:rPr>
            <a:t>0.2</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*45)+(</a:t>
          </a:r>
          <a:r>
            <a:rPr kumimoji="0" lang="en-US" sz="1800" b="1" i="0" u="none" strike="noStrike" kern="0" cap="none" spc="0" normalizeH="0" baseline="0" noProof="0">
              <a:ln>
                <a:noFill/>
              </a:ln>
              <a:solidFill>
                <a:srgbClr val="FF0000"/>
              </a:solidFill>
              <a:effectLst/>
              <a:uLnTx/>
              <a:uFillTx/>
              <a:latin typeface="+mn-lt"/>
              <a:ea typeface="+mn-ea"/>
              <a:cs typeface="+mn-cs"/>
            </a:rPr>
            <a:t>0.3</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*90)+(</a:t>
          </a:r>
          <a:r>
            <a:rPr kumimoji="0" lang="en-US" sz="1800" b="1" i="0" u="none" strike="noStrike" kern="0" cap="none" spc="0" normalizeH="0" baseline="0" noProof="0">
              <a:ln>
                <a:noFill/>
              </a:ln>
              <a:solidFill>
                <a:srgbClr val="FF0000"/>
              </a:solidFill>
              <a:effectLst/>
              <a:uLnTx/>
              <a:uFillTx/>
              <a:latin typeface="+mn-lt"/>
              <a:ea typeface="+mn-ea"/>
              <a:cs typeface="+mn-cs"/>
            </a:rPr>
            <a:t>0.25</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*50)+(</a:t>
          </a:r>
          <a:r>
            <a:rPr kumimoji="0" lang="en-US" sz="1800" b="1" i="0" u="none" strike="noStrike" kern="0" cap="none" spc="0" normalizeH="0" baseline="0" noProof="0">
              <a:ln>
                <a:noFill/>
              </a:ln>
              <a:solidFill>
                <a:srgbClr val="FF0000"/>
              </a:solidFill>
              <a:effectLst/>
              <a:uLnTx/>
              <a:uFillTx/>
              <a:latin typeface="+mn-lt"/>
              <a:ea typeface="+mn-ea"/>
              <a:cs typeface="+mn-cs"/>
            </a:rPr>
            <a:t>0.25</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*74) =</a:t>
          </a:r>
        </a:p>
        <a:p>
          <a:endParaRPr lang="en-US" sz="1800" b="1" baseline="0">
            <a:solidFill>
              <a:schemeClr val="accent2">
                <a:lumMod val="50000"/>
              </a:schemeClr>
            </a:solidFill>
          </a:endParaRPr>
        </a:p>
        <a:p>
          <a:r>
            <a:rPr lang="en-US" sz="1800" b="1" baseline="0">
              <a:solidFill>
                <a:schemeClr val="accent2">
                  <a:lumMod val="50000"/>
                </a:schemeClr>
              </a:solidFill>
            </a:rPr>
            <a:t>EMV (Columbia) = </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1800" b="1" i="0" u="none" strike="noStrike" kern="0" cap="none" spc="0" normalizeH="0" baseline="0" noProof="0">
              <a:ln>
                <a:noFill/>
              </a:ln>
              <a:solidFill>
                <a:srgbClr val="FF0000"/>
              </a:solidFill>
              <a:effectLst/>
              <a:uLnTx/>
              <a:uFillTx/>
              <a:latin typeface="+mn-lt"/>
              <a:ea typeface="+mn-ea"/>
              <a:cs typeface="+mn-cs"/>
            </a:rPr>
            <a:t>0.2</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*55)+(</a:t>
          </a:r>
          <a:r>
            <a:rPr kumimoji="0" lang="en-US" sz="1800" b="1" i="0" u="none" strike="noStrike" kern="0" cap="none" spc="0" normalizeH="0" baseline="0" noProof="0">
              <a:ln>
                <a:noFill/>
              </a:ln>
              <a:solidFill>
                <a:srgbClr val="FF0000"/>
              </a:solidFill>
              <a:effectLst/>
              <a:uLnTx/>
              <a:uFillTx/>
              <a:latin typeface="+mn-lt"/>
              <a:ea typeface="+mn-ea"/>
              <a:cs typeface="+mn-cs"/>
            </a:rPr>
            <a:t>0.3</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*82)+(</a:t>
          </a:r>
          <a:r>
            <a:rPr kumimoji="0" lang="en-US" sz="1800" b="1" i="0" u="none" strike="noStrike" kern="0" cap="none" spc="0" normalizeH="0" baseline="0" noProof="0">
              <a:ln>
                <a:noFill/>
              </a:ln>
              <a:solidFill>
                <a:srgbClr val="FF0000"/>
              </a:solidFill>
              <a:effectLst/>
              <a:uLnTx/>
              <a:uFillTx/>
              <a:latin typeface="+mn-lt"/>
              <a:ea typeface="+mn-ea"/>
              <a:cs typeface="+mn-cs"/>
            </a:rPr>
            <a:t>0.25</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*20)+(</a:t>
          </a:r>
          <a:r>
            <a:rPr kumimoji="0" lang="en-US" sz="1800" b="1" i="0" u="none" strike="noStrike" kern="0" cap="none" spc="0" normalizeH="0" baseline="0" noProof="0">
              <a:ln>
                <a:noFill/>
              </a:ln>
              <a:solidFill>
                <a:srgbClr val="FF0000"/>
              </a:solidFill>
              <a:effectLst/>
              <a:uLnTx/>
              <a:uFillTx/>
              <a:latin typeface="+mn-lt"/>
              <a:ea typeface="+mn-ea"/>
              <a:cs typeface="+mn-cs"/>
            </a:rPr>
            <a:t>0.25</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*70)=</a:t>
          </a:r>
        </a:p>
        <a:p>
          <a:endParaRPr kumimoji="0" lang="en-US" sz="1800" b="1" i="0" u="none" strike="noStrike" kern="0" cap="none" spc="0" normalizeH="0" baseline="0" noProof="0">
            <a:ln>
              <a:noFill/>
            </a:ln>
            <a:solidFill>
              <a:srgbClr val="C0504D">
                <a:lumMod val="50000"/>
              </a:srgbClr>
            </a:solidFill>
            <a:effectLst/>
            <a:uLnTx/>
            <a:uFillTx/>
            <a:latin typeface="+mn-lt"/>
            <a:ea typeface="+mn-ea"/>
            <a:cs typeface="+mn-cs"/>
          </a:endParaRPr>
        </a:p>
        <a:p>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So the maximum EMV = </a:t>
          </a:r>
          <a:r>
            <a:rPr kumimoji="0" lang="en-US" sz="2800" b="1" i="0" u="none" strike="noStrike" kern="0" cap="none" spc="0" normalizeH="0" baseline="0" noProof="0">
              <a:ln>
                <a:noFill/>
              </a:ln>
              <a:solidFill>
                <a:srgbClr val="FF0000"/>
              </a:solidFill>
              <a:effectLst/>
              <a:uLnTx/>
              <a:uFillTx/>
              <a:latin typeface="+mn-lt"/>
              <a:ea typeface="+mn-ea"/>
              <a:cs typeface="+mn-cs"/>
            </a:rPr>
            <a:t>$67</a:t>
          </a:r>
        </a:p>
        <a:p>
          <a:r>
            <a:rPr lang="en-US" sz="1100" b="0" i="0" u="none" strike="noStrike">
              <a:solidFill>
                <a:schemeClr val="dk1"/>
              </a:solidFill>
              <a:effectLst/>
              <a:latin typeface="+mn-lt"/>
              <a:ea typeface="+mn-ea"/>
              <a:cs typeface="+mn-cs"/>
            </a:rPr>
            <a:t> </a:t>
          </a:r>
          <a:endParaRPr lang="en-US" sz="1800" b="0" i="0" u="none" strike="noStrike">
            <a:solidFill>
              <a:schemeClr val="dk1"/>
            </a:solidFill>
            <a:effectLst/>
            <a:latin typeface="+mn-lt"/>
            <a:ea typeface="+mn-ea"/>
            <a:cs typeface="+mn-cs"/>
          </a:endParaRPr>
        </a:p>
        <a:p>
          <a:endParaRPr kumimoji="0" lang="en-US" sz="1800" b="0" i="0" u="none" strike="noStrike" kern="0" cap="none" spc="0" normalizeH="0" baseline="0" noProof="0">
            <a:ln>
              <a:noFill/>
            </a:ln>
            <a:solidFill>
              <a:schemeClr val="dk1"/>
            </a:solidFill>
            <a:effectLst/>
            <a:uLnTx/>
            <a:uFillTx/>
            <a:latin typeface="+mn-lt"/>
            <a:ea typeface="+mn-ea"/>
            <a:cs typeface="+mn-cs"/>
          </a:endParaRPr>
        </a:p>
        <a:p>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The expected value with perfect information is:</a:t>
          </a:r>
        </a:p>
        <a:p>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EVwPI= (</a:t>
          </a:r>
          <a:r>
            <a:rPr kumimoji="0" lang="en-US" sz="1800" b="1" i="0" u="none" strike="noStrike" kern="0" cap="none" spc="0" normalizeH="0" baseline="0" noProof="0">
              <a:ln>
                <a:noFill/>
              </a:ln>
              <a:solidFill>
                <a:srgbClr val="FF0000"/>
              </a:solidFill>
              <a:effectLst/>
              <a:uLnTx/>
              <a:uFillTx/>
              <a:latin typeface="+mn-lt"/>
              <a:ea typeface="+mn-ea"/>
              <a:cs typeface="+mn-cs"/>
            </a:rPr>
            <a:t>0.2</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*60)+(</a:t>
          </a:r>
          <a:r>
            <a:rPr kumimoji="0" lang="en-US" sz="1800" b="1" i="0" u="none" strike="noStrike" kern="0" cap="none" spc="0" normalizeH="0" baseline="0" noProof="0">
              <a:ln>
                <a:noFill/>
              </a:ln>
              <a:solidFill>
                <a:srgbClr val="FF0000"/>
              </a:solidFill>
              <a:effectLst/>
              <a:uLnTx/>
              <a:uFillTx/>
              <a:latin typeface="+mn-lt"/>
              <a:ea typeface="+mn-ea"/>
              <a:cs typeface="+mn-cs"/>
            </a:rPr>
            <a:t>0.3</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*102)+(</a:t>
          </a:r>
          <a:r>
            <a:rPr kumimoji="0" lang="en-US" sz="1800" b="1" i="0" u="none" strike="noStrike" kern="0" cap="none" spc="0" normalizeH="0" baseline="0" noProof="0">
              <a:ln>
                <a:noFill/>
              </a:ln>
              <a:solidFill>
                <a:srgbClr val="FF0000"/>
              </a:solidFill>
              <a:effectLst/>
              <a:uLnTx/>
              <a:uFillTx/>
              <a:latin typeface="+mn-lt"/>
              <a:ea typeface="+mn-ea"/>
              <a:cs typeface="+mn-cs"/>
            </a:rPr>
            <a:t>0.25</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*50)+(</a:t>
          </a:r>
          <a:r>
            <a:rPr kumimoji="0" lang="en-US" sz="1800" b="1" i="0" u="none" strike="noStrike" kern="0" cap="none" spc="0" normalizeH="0" baseline="0" noProof="0">
              <a:ln>
                <a:noFill/>
              </a:ln>
              <a:solidFill>
                <a:srgbClr val="FF0000"/>
              </a:solidFill>
              <a:effectLst/>
              <a:uLnTx/>
              <a:uFillTx/>
              <a:latin typeface="+mn-lt"/>
              <a:ea typeface="+mn-ea"/>
              <a:cs typeface="+mn-cs"/>
            </a:rPr>
            <a:t>0.25</a:t>
          </a:r>
          <a:r>
            <a:rPr kumimoji="0" lang="en-US" sz="1800" b="1" i="0" u="none" strike="noStrike" kern="0" cap="none" spc="0" normalizeH="0" baseline="0" noProof="0">
              <a:ln>
                <a:noFill/>
              </a:ln>
              <a:solidFill>
                <a:srgbClr val="C0504D">
                  <a:lumMod val="50000"/>
                </a:srgbClr>
              </a:solidFill>
              <a:effectLst/>
              <a:uLnTx/>
              <a:uFillTx/>
              <a:latin typeface="+mn-lt"/>
              <a:ea typeface="+mn-ea"/>
              <a:cs typeface="+mn-cs"/>
            </a:rPr>
            <a:t>*74) = </a:t>
          </a:r>
          <a:r>
            <a:rPr kumimoji="0" lang="en-US" sz="2800" b="1" i="0" u="none" strike="noStrike" kern="0" cap="none" spc="0" normalizeH="0" baseline="0" noProof="0">
              <a:ln>
                <a:noFill/>
              </a:ln>
              <a:solidFill>
                <a:srgbClr val="FF0000"/>
              </a:solidFill>
              <a:effectLst/>
              <a:uLnTx/>
              <a:uFillTx/>
              <a:latin typeface="+mn-lt"/>
              <a:ea typeface="+mn-ea"/>
              <a:cs typeface="+mn-cs"/>
            </a:rPr>
            <a:t>$73.6</a:t>
          </a:r>
        </a:p>
        <a:p>
          <a:endParaRPr kumimoji="0" lang="en-US" sz="2800" b="1" i="0" u="none" strike="noStrike" kern="0" cap="none" spc="0" normalizeH="0" baseline="0" noProof="0">
            <a:ln>
              <a:noFill/>
            </a:ln>
            <a:solidFill>
              <a:srgbClr val="FF0000"/>
            </a:solidFill>
            <a:effectLst/>
            <a:uLnTx/>
            <a:uFillTx/>
            <a:latin typeface="+mn-lt"/>
            <a:ea typeface="+mn-ea"/>
            <a:cs typeface="+mn-cs"/>
          </a:endParaRPr>
        </a:p>
        <a:p>
          <a:endParaRPr kumimoji="0" lang="en-US" sz="1800" b="1" i="0" u="none" strike="noStrike" kern="0" cap="none" spc="0" normalizeH="0" baseline="0" noProof="0">
            <a:ln>
              <a:noFill/>
            </a:ln>
            <a:solidFill>
              <a:schemeClr val="accent2">
                <a:lumMod val="50000"/>
              </a:schemeClr>
            </a:solidFill>
            <a:effectLst/>
            <a:uLnTx/>
            <a:uFillTx/>
            <a:latin typeface="+mn-lt"/>
            <a:ea typeface="+mn-ea"/>
            <a:cs typeface="+mn-cs"/>
          </a:endParaRPr>
        </a:p>
        <a:p>
          <a:r>
            <a:rPr kumimoji="0" lang="en-US" sz="1800" b="1" i="0" u="none" strike="noStrike" kern="0" cap="none" spc="0" normalizeH="0" baseline="0" noProof="0">
              <a:ln>
                <a:noFill/>
              </a:ln>
              <a:solidFill>
                <a:schemeClr val="accent2">
                  <a:lumMod val="50000"/>
                </a:schemeClr>
              </a:solidFill>
              <a:effectLst/>
              <a:uLnTx/>
              <a:uFillTx/>
              <a:latin typeface="+mn-lt"/>
              <a:ea typeface="+mn-ea"/>
              <a:cs typeface="+mn-cs"/>
            </a:rPr>
            <a:t>The expected value of perfect information is:</a:t>
          </a:r>
        </a:p>
        <a:p>
          <a:r>
            <a:rPr kumimoji="0" lang="en-US" sz="1800" b="1" i="0" u="none" strike="noStrike" kern="0" cap="none" spc="0" normalizeH="0" baseline="0" noProof="0">
              <a:ln>
                <a:noFill/>
              </a:ln>
              <a:solidFill>
                <a:schemeClr val="accent2">
                  <a:lumMod val="50000"/>
                </a:schemeClr>
              </a:solidFill>
              <a:effectLst/>
              <a:uLnTx/>
              <a:uFillTx/>
              <a:latin typeface="+mn-lt"/>
              <a:ea typeface="+mn-ea"/>
              <a:cs typeface="+mn-cs"/>
            </a:rPr>
            <a:t>EVPI=EVwPI-Maximum EMV= $73.6-$67 = </a:t>
          </a:r>
          <a:r>
            <a:rPr kumimoji="0" lang="en-US" sz="2800" b="1" i="0" u="none" strike="noStrike" kern="0" cap="none" spc="0" normalizeH="0" baseline="0" noProof="0">
              <a:ln>
                <a:noFill/>
              </a:ln>
              <a:solidFill>
                <a:srgbClr val="FF0000"/>
              </a:solidFill>
              <a:effectLst/>
              <a:uLnTx/>
              <a:uFillTx/>
              <a:latin typeface="+mn-lt"/>
              <a:ea typeface="+mn-ea"/>
              <a:cs typeface="+mn-cs"/>
            </a:rPr>
            <a:t>$6.6</a:t>
          </a:r>
        </a:p>
      </xdr:txBody>
    </xdr:sp>
    <xdr:clientData/>
  </xdr:twoCellAnchor>
  <xdr:twoCellAnchor>
    <xdr:from>
      <xdr:col>16</xdr:col>
      <xdr:colOff>457200</xdr:colOff>
      <xdr:row>24</xdr:row>
      <xdr:rowOff>32657</xdr:rowOff>
    </xdr:from>
    <xdr:to>
      <xdr:col>22</xdr:col>
      <xdr:colOff>0</xdr:colOff>
      <xdr:row>30</xdr:row>
      <xdr:rowOff>12700</xdr:rowOff>
    </xdr:to>
    <xdr:cxnSp macro="">
      <xdr:nvCxnSpPr>
        <xdr:cNvPr id="8" name="Straight Arrow Connector 7"/>
        <xdr:cNvCxnSpPr/>
      </xdr:nvCxnSpPr>
      <xdr:spPr>
        <a:xfrm flipH="1">
          <a:off x="14112240" y="4452257"/>
          <a:ext cx="3596640" cy="11840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342900</xdr:colOff>
      <xdr:row>34</xdr:row>
      <xdr:rowOff>431800</xdr:rowOff>
    </xdr:from>
    <xdr:to>
      <xdr:col>22</xdr:col>
      <xdr:colOff>76200</xdr:colOff>
      <xdr:row>38</xdr:row>
      <xdr:rowOff>127000</xdr:rowOff>
    </xdr:to>
    <xdr:cxnSp macro="">
      <xdr:nvCxnSpPr>
        <xdr:cNvPr id="9" name="Straight Arrow Connector 8"/>
        <xdr:cNvCxnSpPr/>
      </xdr:nvCxnSpPr>
      <xdr:spPr>
        <a:xfrm>
          <a:off x="16802100" y="7000240"/>
          <a:ext cx="982980" cy="12039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546100</xdr:colOff>
      <xdr:row>30</xdr:row>
      <xdr:rowOff>88900</xdr:rowOff>
    </xdr:from>
    <xdr:to>
      <xdr:col>22</xdr:col>
      <xdr:colOff>0</xdr:colOff>
      <xdr:row>38</xdr:row>
      <xdr:rowOff>241300</xdr:rowOff>
    </xdr:to>
    <xdr:cxnSp macro="">
      <xdr:nvCxnSpPr>
        <xdr:cNvPr id="10" name="Straight Arrow Connector 9"/>
        <xdr:cNvCxnSpPr/>
      </xdr:nvCxnSpPr>
      <xdr:spPr>
        <a:xfrm>
          <a:off x="14201140" y="5712460"/>
          <a:ext cx="3507740" cy="26060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558800</xdr:colOff>
      <xdr:row>34</xdr:row>
      <xdr:rowOff>279400</xdr:rowOff>
    </xdr:from>
    <xdr:to>
      <xdr:col>21</xdr:col>
      <xdr:colOff>609600</xdr:colOff>
      <xdr:row>34</xdr:row>
      <xdr:rowOff>279400</xdr:rowOff>
    </xdr:to>
    <xdr:cxnSp macro="">
      <xdr:nvCxnSpPr>
        <xdr:cNvPr id="11" name="Straight Arrow Connector 10"/>
        <xdr:cNvCxnSpPr/>
      </xdr:nvCxnSpPr>
      <xdr:spPr>
        <a:xfrm flipH="1" flipV="1">
          <a:off x="17018000" y="6847840"/>
          <a:ext cx="6756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355600</xdr:colOff>
      <xdr:row>38</xdr:row>
      <xdr:rowOff>228600</xdr:rowOff>
    </xdr:from>
    <xdr:to>
      <xdr:col>22</xdr:col>
      <xdr:colOff>12700</xdr:colOff>
      <xdr:row>38</xdr:row>
      <xdr:rowOff>266700</xdr:rowOff>
    </xdr:to>
    <xdr:cxnSp macro="">
      <xdr:nvCxnSpPr>
        <xdr:cNvPr id="12" name="Straight Arrow Connector 11"/>
        <xdr:cNvCxnSpPr/>
      </xdr:nvCxnSpPr>
      <xdr:spPr>
        <a:xfrm flipH="1" flipV="1">
          <a:off x="16189960" y="8305800"/>
          <a:ext cx="1531620" cy="38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xdr:row>
      <xdr:rowOff>0</xdr:rowOff>
    </xdr:from>
    <xdr:to>
      <xdr:col>22</xdr:col>
      <xdr:colOff>155121</xdr:colOff>
      <xdr:row>6</xdr:row>
      <xdr:rowOff>76200</xdr:rowOff>
    </xdr:to>
    <xdr:sp macro="" textlink="">
      <xdr:nvSpPr>
        <xdr:cNvPr id="13" name="Rounded Rectangle 12"/>
        <xdr:cNvSpPr/>
      </xdr:nvSpPr>
      <xdr:spPr>
        <a:xfrm>
          <a:off x="10810875" y="381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1. Decision</a:t>
          </a:r>
          <a:r>
            <a:rPr lang="en-US" sz="3200" b="1" baseline="0">
              <a:solidFill>
                <a:schemeClr val="accent4">
                  <a:lumMod val="50000"/>
                </a:schemeClr>
              </a:solidFill>
            </a:rPr>
            <a:t> Tree Model</a:t>
          </a:r>
          <a:endParaRPr lang="en-US" sz="3200" b="1">
            <a:solidFill>
              <a:schemeClr val="accent4">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538843</xdr:colOff>
      <xdr:row>12</xdr:row>
      <xdr:rowOff>0</xdr:rowOff>
    </xdr:from>
    <xdr:to>
      <xdr:col>9</xdr:col>
      <xdr:colOff>223158</xdr:colOff>
      <xdr:row>28</xdr:row>
      <xdr:rowOff>68580</xdr:rowOff>
    </xdr:to>
    <xdr:sp macro="" textlink="">
      <xdr:nvSpPr>
        <xdr:cNvPr id="3" name="TextBox 2"/>
        <xdr:cNvSpPr txBox="1"/>
      </xdr:nvSpPr>
      <xdr:spPr>
        <a:xfrm>
          <a:off x="538843" y="2133600"/>
          <a:ext cx="7659915" cy="30784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t>The mean length of a fish is </a:t>
          </a:r>
          <a:r>
            <a:rPr lang="en-US" sz="2000" b="1" baseline="0">
              <a:solidFill>
                <a:srgbClr val="FF0000"/>
              </a:solidFill>
            </a:rPr>
            <a:t>40 cm </a:t>
          </a:r>
          <a:r>
            <a:rPr lang="en-US" sz="2000" baseline="0"/>
            <a:t>and the standard deviation is </a:t>
          </a:r>
          <a:r>
            <a:rPr lang="en-US" sz="2000" b="1" baseline="0">
              <a:solidFill>
                <a:srgbClr val="FF0000"/>
              </a:solidFill>
            </a:rPr>
            <a:t>4 cm</a:t>
          </a:r>
          <a:r>
            <a:rPr lang="en-US" sz="2000" baseline="0"/>
            <a:t>. </a:t>
          </a:r>
        </a:p>
        <a:p>
          <a:endParaRPr lang="en-US" sz="2000" baseline="0"/>
        </a:p>
        <a:p>
          <a:r>
            <a:rPr lang="en-US" sz="2000" baseline="0"/>
            <a:t>a) What is the probability that the length of a randomly selected fish is </a:t>
          </a:r>
          <a:r>
            <a:rPr lang="en-US" sz="2000" b="1" baseline="0">
              <a:solidFill>
                <a:srgbClr val="C00000"/>
              </a:solidFill>
            </a:rPr>
            <a:t>less </a:t>
          </a:r>
          <a:r>
            <a:rPr lang="en-US" sz="2000" baseline="0"/>
            <a:t>than </a:t>
          </a:r>
          <a:r>
            <a:rPr lang="en-US" sz="2000" b="1" baseline="0">
              <a:solidFill>
                <a:srgbClr val="FF0000"/>
              </a:solidFill>
            </a:rPr>
            <a:t>48 cm</a:t>
          </a:r>
          <a:r>
            <a:rPr lang="en-US" sz="2000" baseline="0"/>
            <a:t>?</a:t>
          </a:r>
        </a:p>
        <a:p>
          <a:endParaRPr lang="en-US" sz="2000" baseline="0"/>
        </a:p>
        <a:p>
          <a:r>
            <a:rPr lang="en-US" sz="2000" baseline="0"/>
            <a:t>b) What is the probability that the length of a randomly selected fish is </a:t>
          </a:r>
          <a:r>
            <a:rPr lang="en-US" sz="2000" b="1" baseline="0">
              <a:solidFill>
                <a:srgbClr val="FF0000"/>
              </a:solidFill>
            </a:rPr>
            <a:t>less</a:t>
          </a:r>
          <a:r>
            <a:rPr lang="en-US" sz="2000" baseline="0"/>
            <a:t> than </a:t>
          </a:r>
          <a:r>
            <a:rPr lang="en-US" sz="2000" b="1" baseline="0">
              <a:solidFill>
                <a:srgbClr val="FF0000"/>
              </a:solidFill>
            </a:rPr>
            <a:t>36 cm</a:t>
          </a:r>
          <a:r>
            <a:rPr lang="en-US" sz="2000" baseline="0"/>
            <a:t>?</a:t>
          </a:r>
        </a:p>
      </xdr:txBody>
    </xdr:sp>
    <xdr:clientData/>
  </xdr:twoCellAnchor>
  <xdr:twoCellAnchor>
    <xdr:from>
      <xdr:col>1</xdr:col>
      <xdr:colOff>449036</xdr:colOff>
      <xdr:row>0</xdr:row>
      <xdr:rowOff>176892</xdr:rowOff>
    </xdr:from>
    <xdr:to>
      <xdr:col>3</xdr:col>
      <xdr:colOff>457200</xdr:colOff>
      <xdr:row>6</xdr:row>
      <xdr:rowOff>119743</xdr:rowOff>
    </xdr:to>
    <xdr:sp macro="" textlink="">
      <xdr:nvSpPr>
        <xdr:cNvPr id="4" name="Left Arrow 3">
          <a:hlinkClick xmlns:r="http://schemas.openxmlformats.org/officeDocument/2006/relationships" r:id="rId1"/>
        </xdr:cNvPr>
        <xdr:cNvSpPr/>
      </xdr:nvSpPr>
      <xdr:spPr>
        <a:xfrm>
          <a:off x="1073876" y="176892"/>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554264</xdr:colOff>
      <xdr:row>6</xdr:row>
      <xdr:rowOff>77561</xdr:rowOff>
    </xdr:from>
    <xdr:to>
      <xdr:col>14</xdr:col>
      <xdr:colOff>566964</xdr:colOff>
      <xdr:row>10</xdr:row>
      <xdr:rowOff>55788</xdr:rowOff>
    </xdr:to>
    <xdr:sp macro="" textlink="">
      <xdr:nvSpPr>
        <xdr:cNvPr id="5" name="Rounded Rectangle 4"/>
        <xdr:cNvSpPr/>
      </xdr:nvSpPr>
      <xdr:spPr>
        <a:xfrm>
          <a:off x="9523639" y="1220561"/>
          <a:ext cx="2520950"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9</xdr:col>
      <xdr:colOff>424544</xdr:colOff>
      <xdr:row>9</xdr:row>
      <xdr:rowOff>45357</xdr:rowOff>
    </xdr:from>
    <xdr:to>
      <xdr:col>9</xdr:col>
      <xdr:colOff>424544</xdr:colOff>
      <xdr:row>35</xdr:row>
      <xdr:rowOff>197757</xdr:rowOff>
    </xdr:to>
    <xdr:cxnSp macro="">
      <xdr:nvCxnSpPr>
        <xdr:cNvPr id="6" name="Straight Connector 5"/>
        <xdr:cNvCxnSpPr/>
      </xdr:nvCxnSpPr>
      <xdr:spPr>
        <a:xfrm>
          <a:off x="8400144" y="1645557"/>
          <a:ext cx="0" cy="56769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581930</xdr:colOff>
      <xdr:row>12</xdr:row>
      <xdr:rowOff>25400</xdr:rowOff>
    </xdr:from>
    <xdr:to>
      <xdr:col>15</xdr:col>
      <xdr:colOff>730250</xdr:colOff>
      <xdr:row>30</xdr:row>
      <xdr:rowOff>177799</xdr:rowOff>
    </xdr:to>
    <xdr:sp macro="" textlink="">
      <xdr:nvSpPr>
        <xdr:cNvPr id="7" name="TextBox 6"/>
        <xdr:cNvSpPr txBox="1"/>
      </xdr:nvSpPr>
      <xdr:spPr>
        <a:xfrm>
          <a:off x="8557530" y="2159000"/>
          <a:ext cx="4809220" cy="35432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chemeClr val="accent2">
                  <a:lumMod val="50000"/>
                </a:schemeClr>
              </a:solidFill>
            </a:rPr>
            <a:t>48cm - 40cm </a:t>
          </a:r>
          <a:r>
            <a:rPr lang="en-US" sz="2400" b="1">
              <a:solidFill>
                <a:srgbClr val="C00000"/>
              </a:solidFill>
            </a:rPr>
            <a:t>= 8cm </a:t>
          </a:r>
        </a:p>
        <a:p>
          <a:pPr marL="0" marR="0" indent="0" defTabSz="914400" eaLnBrk="1" fontAlgn="auto" latinLnBrk="0" hangingPunct="1">
            <a:lnSpc>
              <a:spcPct val="100000"/>
            </a:lnSpc>
            <a:spcBef>
              <a:spcPts val="0"/>
            </a:spcBef>
            <a:spcAft>
              <a:spcPts val="0"/>
            </a:spcAft>
            <a:buClrTx/>
            <a:buSzTx/>
            <a:buFontTx/>
            <a:buNone/>
            <a:tabLst/>
            <a:defRPr/>
          </a:pPr>
          <a:endParaRPr lang="en-US" sz="2400" b="1">
            <a:solidFill>
              <a:schemeClr val="accent2">
                <a:lumMod val="5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2400" b="1">
              <a:solidFill>
                <a:schemeClr val="accent2">
                  <a:lumMod val="50000"/>
                </a:schemeClr>
              </a:solidFill>
            </a:rPr>
            <a:t>8cm : 4cm</a:t>
          </a:r>
          <a:r>
            <a:rPr lang="en-US" sz="2400" b="1" baseline="0">
              <a:solidFill>
                <a:schemeClr val="accent2">
                  <a:lumMod val="50000"/>
                </a:schemeClr>
              </a:solidFill>
            </a:rPr>
            <a:t> = </a:t>
          </a:r>
          <a:r>
            <a:rPr lang="en-US" sz="2400" b="1">
              <a:solidFill>
                <a:srgbClr val="C00000"/>
              </a:solidFill>
              <a:effectLst/>
              <a:latin typeface="+mn-lt"/>
              <a:ea typeface="+mn-ea"/>
              <a:cs typeface="+mn-cs"/>
            </a:rPr>
            <a:t>2</a:t>
          </a:r>
          <a:r>
            <a:rPr lang="el-GR" sz="2400" b="1">
              <a:solidFill>
                <a:srgbClr val="C00000"/>
              </a:solidFill>
              <a:effectLst/>
              <a:latin typeface="+mn-lt"/>
              <a:ea typeface="+mn-ea"/>
              <a:cs typeface="+mn-cs"/>
            </a:rPr>
            <a:t>σ</a:t>
          </a:r>
          <a:endParaRPr lang="en-US" sz="2400">
            <a:solidFill>
              <a:srgbClr val="C00000"/>
            </a:solidFill>
            <a:effectLst/>
          </a:endParaRPr>
        </a:p>
        <a:p>
          <a:endParaRPr lang="en-US" sz="2400" b="1">
            <a:solidFill>
              <a:schemeClr val="accent2">
                <a:lumMod val="50000"/>
              </a:schemeClr>
            </a:solidFill>
          </a:endParaRPr>
        </a:p>
        <a:p>
          <a:r>
            <a:rPr lang="en-US" sz="1100" b="0" i="0" u="none" strike="noStrike">
              <a:solidFill>
                <a:schemeClr val="dk1"/>
              </a:solidFill>
              <a:effectLst/>
              <a:latin typeface="+mn-lt"/>
              <a:ea typeface="+mn-ea"/>
              <a:cs typeface="+mn-cs"/>
            </a:rPr>
            <a:t> </a:t>
          </a:r>
          <a:endParaRPr lang="en-US" sz="2400"/>
        </a:p>
        <a:p>
          <a:r>
            <a:rPr lang="en-US" sz="2400" b="1" baseline="0">
              <a:solidFill>
                <a:schemeClr val="accent2">
                  <a:lumMod val="50000"/>
                </a:schemeClr>
              </a:solidFill>
            </a:rPr>
            <a:t>a) NORM.S.DIV(2,1) =  </a:t>
          </a:r>
          <a:r>
            <a:rPr lang="en-US" sz="2400" b="1" baseline="0">
              <a:solidFill>
                <a:srgbClr val="C00000"/>
              </a:solidFill>
            </a:rPr>
            <a:t>0.9772</a:t>
          </a:r>
        </a:p>
        <a:p>
          <a:endParaRPr lang="en-US" sz="2400" b="1" baseline="0">
            <a:solidFill>
              <a:srgbClr val="C00000"/>
            </a:solidFill>
          </a:endParaRPr>
        </a:p>
        <a:p>
          <a:r>
            <a:rPr lang="en-US" sz="2400" b="1" baseline="0">
              <a:solidFill>
                <a:schemeClr val="accent2">
                  <a:lumMod val="50000"/>
                </a:schemeClr>
              </a:solidFill>
            </a:rPr>
            <a:t>b) NORM.S.DIV(-1,1) = </a:t>
          </a:r>
          <a:r>
            <a:rPr lang="en-US" sz="2400" b="1" baseline="0">
              <a:solidFill>
                <a:srgbClr val="C00000"/>
              </a:solidFill>
            </a:rPr>
            <a:t>0.1587 </a:t>
          </a:r>
        </a:p>
        <a:p>
          <a:r>
            <a:rPr lang="en-US" sz="2400" b="1" baseline="0">
              <a:solidFill>
                <a:srgbClr val="C00000"/>
              </a:solidFill>
            </a:rPr>
            <a:t> </a:t>
          </a:r>
        </a:p>
        <a:p>
          <a:endParaRPr lang="en-US" sz="2400" b="1" baseline="0">
            <a:solidFill>
              <a:srgbClr val="C00000"/>
            </a:solidFill>
          </a:endParaRPr>
        </a:p>
        <a:p>
          <a:endParaRPr lang="en-US" sz="2400" b="1">
            <a:solidFill>
              <a:schemeClr val="accent2">
                <a:lumMod val="50000"/>
              </a:schemeClr>
            </a:solidFill>
          </a:endParaRPr>
        </a:p>
      </xdr:txBody>
    </xdr:sp>
    <xdr:clientData/>
  </xdr:twoCellAnchor>
  <xdr:twoCellAnchor>
    <xdr:from>
      <xdr:col>4</xdr:col>
      <xdr:colOff>428625</xdr:colOff>
      <xdr:row>1</xdr:row>
      <xdr:rowOff>127000</xdr:rowOff>
    </xdr:from>
    <xdr:to>
      <xdr:col>11</xdr:col>
      <xdr:colOff>409121</xdr:colOff>
      <xdr:row>6</xdr:row>
      <xdr:rowOff>12700</xdr:rowOff>
    </xdr:to>
    <xdr:sp macro="" textlink="">
      <xdr:nvSpPr>
        <xdr:cNvPr id="9" name="Rounded Rectangle 8"/>
        <xdr:cNvSpPr/>
      </xdr:nvSpPr>
      <xdr:spPr>
        <a:xfrm>
          <a:off x="2841625" y="3175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2 Solved</a:t>
          </a:r>
          <a:endParaRPr lang="en-US" sz="3200" b="1">
            <a:solidFill>
              <a:schemeClr val="accent4">
                <a:lumMod val="50000"/>
              </a:schemeClr>
            </a:solidFill>
          </a:endParaRPr>
        </a:p>
      </xdr:txBody>
    </xdr:sp>
    <xdr:clientData/>
  </xdr:twoCellAnchor>
  <xdr:twoCellAnchor>
    <xdr:from>
      <xdr:col>18</xdr:col>
      <xdr:colOff>555625</xdr:colOff>
      <xdr:row>9</xdr:row>
      <xdr:rowOff>79375</xdr:rowOff>
    </xdr:from>
    <xdr:to>
      <xdr:col>23</xdr:col>
      <xdr:colOff>492125</xdr:colOff>
      <xdr:row>9</xdr:row>
      <xdr:rowOff>95251</xdr:rowOff>
    </xdr:to>
    <xdr:cxnSp macro="">
      <xdr:nvCxnSpPr>
        <xdr:cNvPr id="10" name="Straight Connector 9"/>
        <xdr:cNvCxnSpPr/>
      </xdr:nvCxnSpPr>
      <xdr:spPr>
        <a:xfrm flipV="1">
          <a:off x="15113000" y="1793875"/>
          <a:ext cx="2952750" cy="158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xdr:row>
      <xdr:rowOff>63501</xdr:rowOff>
    </xdr:from>
    <xdr:to>
      <xdr:col>21</xdr:col>
      <xdr:colOff>190500</xdr:colOff>
      <xdr:row>8</xdr:row>
      <xdr:rowOff>174625</xdr:rowOff>
    </xdr:to>
    <xdr:cxnSp macro="">
      <xdr:nvCxnSpPr>
        <xdr:cNvPr id="16" name="Curved Connector 15"/>
        <xdr:cNvCxnSpPr/>
      </xdr:nvCxnSpPr>
      <xdr:spPr>
        <a:xfrm flipV="1">
          <a:off x="15335250" y="635001"/>
          <a:ext cx="1222375" cy="1063624"/>
        </a:xfrm>
        <a:prstGeom prst="curved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165100</xdr:colOff>
      <xdr:row>3</xdr:row>
      <xdr:rowOff>76200</xdr:rowOff>
    </xdr:from>
    <xdr:to>
      <xdr:col>23</xdr:col>
      <xdr:colOff>222250</xdr:colOff>
      <xdr:row>8</xdr:row>
      <xdr:rowOff>174625</xdr:rowOff>
    </xdr:to>
    <xdr:cxnSp macro="">
      <xdr:nvCxnSpPr>
        <xdr:cNvPr id="17" name="Curved Connector 16"/>
        <xdr:cNvCxnSpPr/>
      </xdr:nvCxnSpPr>
      <xdr:spPr>
        <a:xfrm>
          <a:off x="16967200" y="609600"/>
          <a:ext cx="1301750" cy="987425"/>
        </a:xfrm>
        <a:prstGeom prst="curved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596900</xdr:colOff>
      <xdr:row>4</xdr:row>
      <xdr:rowOff>12700</xdr:rowOff>
    </xdr:from>
    <xdr:to>
      <xdr:col>22</xdr:col>
      <xdr:colOff>0</xdr:colOff>
      <xdr:row>10</xdr:row>
      <xdr:rowOff>127000</xdr:rowOff>
    </xdr:to>
    <xdr:cxnSp macro="">
      <xdr:nvCxnSpPr>
        <xdr:cNvPr id="26" name="Straight Connector 25"/>
        <xdr:cNvCxnSpPr/>
      </xdr:nvCxnSpPr>
      <xdr:spPr>
        <a:xfrm>
          <a:off x="17399000" y="723900"/>
          <a:ext cx="25400" cy="1181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406400</xdr:colOff>
      <xdr:row>5</xdr:row>
      <xdr:rowOff>152400</xdr:rowOff>
    </xdr:from>
    <xdr:to>
      <xdr:col>21</xdr:col>
      <xdr:colOff>571500</xdr:colOff>
      <xdr:row>6</xdr:row>
      <xdr:rowOff>1</xdr:rowOff>
    </xdr:to>
    <xdr:cxnSp macro="">
      <xdr:nvCxnSpPr>
        <xdr:cNvPr id="28" name="Straight Arrow Connector 27"/>
        <xdr:cNvCxnSpPr/>
      </xdr:nvCxnSpPr>
      <xdr:spPr>
        <a:xfrm flipH="1" flipV="1">
          <a:off x="15341600" y="1041400"/>
          <a:ext cx="2032000" cy="25401"/>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412750</xdr:colOff>
      <xdr:row>10</xdr:row>
      <xdr:rowOff>142875</xdr:rowOff>
    </xdr:from>
    <xdr:to>
      <xdr:col>22</xdr:col>
      <xdr:colOff>222250</xdr:colOff>
      <xdr:row>12</xdr:row>
      <xdr:rowOff>47625</xdr:rowOff>
    </xdr:to>
    <xdr:sp macro="" textlink="">
      <xdr:nvSpPr>
        <xdr:cNvPr id="29" name="TextBox 28"/>
        <xdr:cNvSpPr txBox="1"/>
      </xdr:nvSpPr>
      <xdr:spPr>
        <a:xfrm>
          <a:off x="16779875" y="2047875"/>
          <a:ext cx="4127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a:t>
          </a:r>
        </a:p>
      </xdr:txBody>
    </xdr:sp>
    <xdr:clientData/>
  </xdr:twoCellAnchor>
  <xdr:twoCellAnchor>
    <xdr:from>
      <xdr:col>20</xdr:col>
      <xdr:colOff>193675</xdr:colOff>
      <xdr:row>10</xdr:row>
      <xdr:rowOff>130175</xdr:rowOff>
    </xdr:from>
    <xdr:to>
      <xdr:col>21</xdr:col>
      <xdr:colOff>3175</xdr:colOff>
      <xdr:row>12</xdr:row>
      <xdr:rowOff>34925</xdr:rowOff>
    </xdr:to>
    <xdr:sp macro="" textlink="">
      <xdr:nvSpPr>
        <xdr:cNvPr id="31" name="TextBox 30"/>
        <xdr:cNvSpPr txBox="1"/>
      </xdr:nvSpPr>
      <xdr:spPr>
        <a:xfrm>
          <a:off x="16373475" y="1908175"/>
          <a:ext cx="431800"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a:t>
          </a:r>
        </a:p>
      </xdr:txBody>
    </xdr:sp>
    <xdr:clientData/>
  </xdr:twoCellAnchor>
  <xdr:twoCellAnchor>
    <xdr:from>
      <xdr:col>20</xdr:col>
      <xdr:colOff>431800</xdr:colOff>
      <xdr:row>4</xdr:row>
      <xdr:rowOff>25400</xdr:rowOff>
    </xdr:from>
    <xdr:to>
      <xdr:col>20</xdr:col>
      <xdr:colOff>444500</xdr:colOff>
      <xdr:row>10</xdr:row>
      <xdr:rowOff>149225</xdr:rowOff>
    </xdr:to>
    <xdr:cxnSp macro="">
      <xdr:nvCxnSpPr>
        <xdr:cNvPr id="19" name="Straight Connector 18"/>
        <xdr:cNvCxnSpPr/>
      </xdr:nvCxnSpPr>
      <xdr:spPr>
        <a:xfrm flipH="1">
          <a:off x="16611600" y="736600"/>
          <a:ext cx="12700" cy="1190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8</xdr:row>
      <xdr:rowOff>152400</xdr:rowOff>
    </xdr:from>
    <xdr:to>
      <xdr:col>20</xdr:col>
      <xdr:colOff>444500</xdr:colOff>
      <xdr:row>9</xdr:row>
      <xdr:rowOff>0</xdr:rowOff>
    </xdr:to>
    <xdr:cxnSp macro="">
      <xdr:nvCxnSpPr>
        <xdr:cNvPr id="20" name="Straight Arrow Connector 19"/>
        <xdr:cNvCxnSpPr/>
      </xdr:nvCxnSpPr>
      <xdr:spPr>
        <a:xfrm flipH="1">
          <a:off x="15113000" y="1574800"/>
          <a:ext cx="1511300" cy="254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520700</xdr:colOff>
      <xdr:row>4</xdr:row>
      <xdr:rowOff>139700</xdr:rowOff>
    </xdr:from>
    <xdr:to>
      <xdr:col>18</xdr:col>
      <xdr:colOff>431800</xdr:colOff>
      <xdr:row>6</xdr:row>
      <xdr:rowOff>165100</xdr:rowOff>
    </xdr:to>
    <xdr:sp macro="" textlink="">
      <xdr:nvSpPr>
        <xdr:cNvPr id="21" name="Rectangle 20"/>
        <xdr:cNvSpPr/>
      </xdr:nvSpPr>
      <xdr:spPr>
        <a:xfrm>
          <a:off x="14833600" y="850900"/>
          <a:ext cx="533400" cy="381000"/>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solidFill>
                <a:srgbClr val="C00000"/>
              </a:solidFill>
            </a:rPr>
            <a:t>a</a:t>
          </a:r>
        </a:p>
      </xdr:txBody>
    </xdr:sp>
    <xdr:clientData/>
  </xdr:twoCellAnchor>
  <xdr:twoCellAnchor>
    <xdr:from>
      <xdr:col>16</xdr:col>
      <xdr:colOff>520700</xdr:colOff>
      <xdr:row>5</xdr:row>
      <xdr:rowOff>152400</xdr:rowOff>
    </xdr:from>
    <xdr:to>
      <xdr:col>17</xdr:col>
      <xdr:colOff>520700</xdr:colOff>
      <xdr:row>21</xdr:row>
      <xdr:rowOff>152400</xdr:rowOff>
    </xdr:to>
    <xdr:cxnSp macro="">
      <xdr:nvCxnSpPr>
        <xdr:cNvPr id="38" name="Elbow Connector 37"/>
        <xdr:cNvCxnSpPr>
          <a:stCxn id="21" idx="1"/>
        </xdr:cNvCxnSpPr>
      </xdr:nvCxnSpPr>
      <xdr:spPr>
        <a:xfrm rot="10800000" flipV="1">
          <a:off x="14046200" y="1041400"/>
          <a:ext cx="787400" cy="2870200"/>
        </a:xfrm>
        <a:prstGeom prst="bentConnector2">
          <a:avLst/>
        </a:prstGeom>
        <a:ln>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16</xdr:col>
      <xdr:colOff>203202</xdr:colOff>
      <xdr:row>9</xdr:row>
      <xdr:rowOff>25400</xdr:rowOff>
    </xdr:from>
    <xdr:to>
      <xdr:col>17</xdr:col>
      <xdr:colOff>368300</xdr:colOff>
      <xdr:row>25</xdr:row>
      <xdr:rowOff>241300</xdr:rowOff>
    </xdr:to>
    <xdr:cxnSp macro="">
      <xdr:nvCxnSpPr>
        <xdr:cNvPr id="22" name="Elbow Connector 21"/>
        <xdr:cNvCxnSpPr>
          <a:stCxn id="32" idx="1"/>
        </xdr:cNvCxnSpPr>
      </xdr:nvCxnSpPr>
      <xdr:spPr>
        <a:xfrm rot="10800000" flipV="1">
          <a:off x="13728702" y="1625600"/>
          <a:ext cx="952498" cy="3111500"/>
        </a:xfrm>
        <a:prstGeom prst="bentConnector2">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17</xdr:col>
      <xdr:colOff>368300</xdr:colOff>
      <xdr:row>8</xdr:row>
      <xdr:rowOff>25400</xdr:rowOff>
    </xdr:from>
    <xdr:to>
      <xdr:col>18</xdr:col>
      <xdr:colOff>203200</xdr:colOff>
      <xdr:row>10</xdr:row>
      <xdr:rowOff>25400</xdr:rowOff>
    </xdr:to>
    <xdr:sp macro="" textlink="">
      <xdr:nvSpPr>
        <xdr:cNvPr id="32" name="Rectangle 31"/>
        <xdr:cNvSpPr/>
      </xdr:nvSpPr>
      <xdr:spPr>
        <a:xfrm>
          <a:off x="14681200" y="1447800"/>
          <a:ext cx="457200" cy="355600"/>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solidFill>
                <a:srgbClr val="C00000"/>
              </a:solidFill>
            </a:rPr>
            <a:t>b</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576943</xdr:colOff>
      <xdr:row>9</xdr:row>
      <xdr:rowOff>76200</xdr:rowOff>
    </xdr:from>
    <xdr:to>
      <xdr:col>9</xdr:col>
      <xdr:colOff>261258</xdr:colOff>
      <xdr:row>24</xdr:row>
      <xdr:rowOff>88899</xdr:rowOff>
    </xdr:to>
    <xdr:sp macro="" textlink="">
      <xdr:nvSpPr>
        <xdr:cNvPr id="10" name="TextBox 9"/>
        <xdr:cNvSpPr txBox="1"/>
      </xdr:nvSpPr>
      <xdr:spPr>
        <a:xfrm>
          <a:off x="576943" y="1676400"/>
          <a:ext cx="7659915" cy="276859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t>The mean length of a fish is </a:t>
          </a:r>
          <a:r>
            <a:rPr lang="en-US" sz="2000" b="1" baseline="0">
              <a:solidFill>
                <a:srgbClr val="FF0000"/>
              </a:solidFill>
            </a:rPr>
            <a:t>40 cm </a:t>
          </a:r>
          <a:r>
            <a:rPr lang="en-US" sz="2000" baseline="0"/>
            <a:t>and the standard deviation is </a:t>
          </a:r>
          <a:r>
            <a:rPr lang="en-US" sz="2000" b="1" baseline="0">
              <a:solidFill>
                <a:srgbClr val="FF0000"/>
              </a:solidFill>
            </a:rPr>
            <a:t>4 cm</a:t>
          </a:r>
          <a:r>
            <a:rPr lang="en-US" sz="2000" baseline="0"/>
            <a:t>. </a:t>
          </a:r>
        </a:p>
        <a:p>
          <a:endParaRPr lang="en-US" sz="2000" baseline="0"/>
        </a:p>
        <a:p>
          <a:r>
            <a:rPr lang="en-US" sz="2000" baseline="0"/>
            <a:t>a) What is the probability that the length of a randomly selected fish is less than </a:t>
          </a:r>
          <a:r>
            <a:rPr lang="en-US" sz="2000" b="1" baseline="0">
              <a:solidFill>
                <a:srgbClr val="FF0000"/>
              </a:solidFill>
            </a:rPr>
            <a:t>48 cm</a:t>
          </a:r>
          <a:r>
            <a:rPr lang="en-US" sz="2000" baseline="0"/>
            <a:t>?</a:t>
          </a:r>
        </a:p>
        <a:p>
          <a:endParaRPr lang="en-US" sz="2000" baseline="0"/>
        </a:p>
        <a:p>
          <a:r>
            <a:rPr lang="en-US" sz="2000" baseline="0"/>
            <a:t>b) What is the probability that the length of a randomly selected fish is less than </a:t>
          </a:r>
          <a:r>
            <a:rPr lang="en-US" sz="2000" b="1" baseline="0">
              <a:solidFill>
                <a:srgbClr val="FF0000"/>
              </a:solidFill>
            </a:rPr>
            <a:t>36 cm</a:t>
          </a:r>
          <a:r>
            <a:rPr lang="en-US" sz="2000" baseline="0"/>
            <a:t>?</a:t>
          </a:r>
        </a:p>
      </xdr:txBody>
    </xdr:sp>
    <xdr:clientData/>
  </xdr:twoCellAnchor>
  <xdr:twoCellAnchor>
    <xdr:from>
      <xdr:col>1</xdr:col>
      <xdr:colOff>449036</xdr:colOff>
      <xdr:row>0</xdr:row>
      <xdr:rowOff>176892</xdr:rowOff>
    </xdr:from>
    <xdr:to>
      <xdr:col>3</xdr:col>
      <xdr:colOff>457200</xdr:colOff>
      <xdr:row>6</xdr:row>
      <xdr:rowOff>119743</xdr:rowOff>
    </xdr:to>
    <xdr:sp macro="" textlink="">
      <xdr:nvSpPr>
        <xdr:cNvPr id="11" name="Left Arrow 10">
          <a:hlinkClick xmlns:r="http://schemas.openxmlformats.org/officeDocument/2006/relationships" r:id="rId1"/>
        </xdr:cNvPr>
        <xdr:cNvSpPr/>
      </xdr:nvSpPr>
      <xdr:spPr>
        <a:xfrm>
          <a:off x="1073876" y="176892"/>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484414</xdr:colOff>
      <xdr:row>8</xdr:row>
      <xdr:rowOff>61686</xdr:rowOff>
    </xdr:from>
    <xdr:to>
      <xdr:col>15</xdr:col>
      <xdr:colOff>139700</xdr:colOff>
      <xdr:row>12</xdr:row>
      <xdr:rowOff>39913</xdr:rowOff>
    </xdr:to>
    <xdr:sp macro="" textlink="">
      <xdr:nvSpPr>
        <xdr:cNvPr id="12" name="Rounded Rectangle 11"/>
        <xdr:cNvSpPr/>
      </xdr:nvSpPr>
      <xdr:spPr>
        <a:xfrm>
          <a:off x="9082314" y="1484086"/>
          <a:ext cx="3693886"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9</xdr:col>
      <xdr:colOff>576944</xdr:colOff>
      <xdr:row>9</xdr:row>
      <xdr:rowOff>108857</xdr:rowOff>
    </xdr:from>
    <xdr:to>
      <xdr:col>9</xdr:col>
      <xdr:colOff>576944</xdr:colOff>
      <xdr:row>35</xdr:row>
      <xdr:rowOff>261257</xdr:rowOff>
    </xdr:to>
    <xdr:cxnSp macro="">
      <xdr:nvCxnSpPr>
        <xdr:cNvPr id="13" name="Straight Connector 12"/>
        <xdr:cNvCxnSpPr/>
      </xdr:nvCxnSpPr>
      <xdr:spPr>
        <a:xfrm>
          <a:off x="8570324" y="1754777"/>
          <a:ext cx="0" cy="5867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0</xdr:colOff>
      <xdr:row>3</xdr:row>
      <xdr:rowOff>0</xdr:rowOff>
    </xdr:from>
    <xdr:to>
      <xdr:col>21</xdr:col>
      <xdr:colOff>177800</xdr:colOff>
      <xdr:row>6</xdr:row>
      <xdr:rowOff>156027</xdr:rowOff>
    </xdr:to>
    <xdr:sp macro="" textlink="">
      <xdr:nvSpPr>
        <xdr:cNvPr id="16" name="Rounded Rectangle 15">
          <a:hlinkClick xmlns:r="http://schemas.openxmlformats.org/officeDocument/2006/relationships" r:id="rId2"/>
        </xdr:cNvPr>
        <xdr:cNvSpPr/>
      </xdr:nvSpPr>
      <xdr:spPr>
        <a:xfrm>
          <a:off x="14935200" y="533400"/>
          <a:ext cx="2044700" cy="6894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206375</xdr:colOff>
      <xdr:row>1</xdr:row>
      <xdr:rowOff>127000</xdr:rowOff>
    </xdr:from>
    <xdr:to>
      <xdr:col>11</xdr:col>
      <xdr:colOff>186871</xdr:colOff>
      <xdr:row>6</xdr:row>
      <xdr:rowOff>12700</xdr:rowOff>
    </xdr:to>
    <xdr:sp macro="" textlink="">
      <xdr:nvSpPr>
        <xdr:cNvPr id="8" name="Rounded Rectangle 7"/>
        <xdr:cNvSpPr/>
      </xdr:nvSpPr>
      <xdr:spPr>
        <a:xfrm>
          <a:off x="2619375" y="3175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2</a:t>
          </a:r>
          <a:endParaRPr lang="en-US" sz="3200" b="1">
            <a:solidFill>
              <a:schemeClr val="accent4">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187776</xdr:colOff>
      <xdr:row>2</xdr:row>
      <xdr:rowOff>3629</xdr:rowOff>
    </xdr:from>
    <xdr:to>
      <xdr:col>8</xdr:col>
      <xdr:colOff>228600</xdr:colOff>
      <xdr:row>7</xdr:row>
      <xdr:rowOff>114300</xdr:rowOff>
    </xdr:to>
    <xdr:sp macro="" textlink="">
      <xdr:nvSpPr>
        <xdr:cNvPr id="2" name="Rounded Rectangle 1"/>
        <xdr:cNvSpPr/>
      </xdr:nvSpPr>
      <xdr:spPr>
        <a:xfrm>
          <a:off x="3891096" y="369389"/>
          <a:ext cx="5992044" cy="1025071"/>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3 Solved</a:t>
          </a:r>
        </a:p>
      </xdr:txBody>
    </xdr:sp>
    <xdr:clientData/>
  </xdr:twoCellAnchor>
  <xdr:twoCellAnchor>
    <xdr:from>
      <xdr:col>1</xdr:col>
      <xdr:colOff>226786</xdr:colOff>
      <xdr:row>12</xdr:row>
      <xdr:rowOff>18144</xdr:rowOff>
    </xdr:from>
    <xdr:to>
      <xdr:col>9</xdr:col>
      <xdr:colOff>183243</xdr:colOff>
      <xdr:row>27</xdr:row>
      <xdr:rowOff>54429</xdr:rowOff>
    </xdr:to>
    <xdr:sp macro="" textlink="">
      <xdr:nvSpPr>
        <xdr:cNvPr id="3" name="TextBox 2"/>
        <xdr:cNvSpPr txBox="1"/>
      </xdr:nvSpPr>
      <xdr:spPr>
        <a:xfrm>
          <a:off x="805906" y="2212704"/>
          <a:ext cx="9656717" cy="32366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The average</a:t>
          </a:r>
          <a:r>
            <a:rPr lang="en-US" sz="2000" baseline="0"/>
            <a:t> swimming speed of a fish population is 2 m/s. </a:t>
          </a:r>
        </a:p>
        <a:p>
          <a:r>
            <a:rPr lang="en-US" sz="2000" baseline="0"/>
            <a:t>The standard deviation is 0.5 m/s.</a:t>
          </a:r>
        </a:p>
        <a:p>
          <a:endParaRPr lang="en-US" sz="2000" baseline="0"/>
        </a:p>
        <a:p>
          <a:r>
            <a:rPr lang="en-US" sz="2000" baseline="0"/>
            <a:t>If you select a fish at random. What is the probability that it swimming speed is:</a:t>
          </a:r>
        </a:p>
        <a:p>
          <a:endParaRPr lang="en-US" sz="2000" baseline="0"/>
        </a:p>
        <a:p>
          <a:r>
            <a:rPr lang="en-US" sz="2000" baseline="0"/>
            <a:t>a) less than 1 m/s.</a:t>
          </a:r>
        </a:p>
        <a:p>
          <a:r>
            <a:rPr lang="en-US" sz="2000" baseline="0"/>
            <a:t>b) greater than 2.5 m/s.</a:t>
          </a:r>
        </a:p>
        <a:p>
          <a:r>
            <a:rPr lang="en-US" sz="2000" baseline="0"/>
            <a:t>c) between 2 and 3 m/s.</a:t>
          </a:r>
        </a:p>
      </xdr:txBody>
    </xdr:sp>
    <xdr:clientData/>
  </xdr:twoCellAnchor>
  <xdr:twoCellAnchor>
    <xdr:from>
      <xdr:col>1</xdr:col>
      <xdr:colOff>198666</xdr:colOff>
      <xdr:row>1</xdr:row>
      <xdr:rowOff>2720</xdr:rowOff>
    </xdr:from>
    <xdr:to>
      <xdr:col>1</xdr:col>
      <xdr:colOff>1436915</xdr:colOff>
      <xdr:row>6</xdr:row>
      <xdr:rowOff>130628</xdr:rowOff>
    </xdr:to>
    <xdr:sp macro="" textlink="">
      <xdr:nvSpPr>
        <xdr:cNvPr id="4" name="Left Arrow 3">
          <a:hlinkClick xmlns:r="http://schemas.openxmlformats.org/officeDocument/2006/relationships" r:id="rId1"/>
        </xdr:cNvPr>
        <xdr:cNvSpPr/>
      </xdr:nvSpPr>
      <xdr:spPr>
        <a:xfrm>
          <a:off x="777786" y="185600"/>
          <a:ext cx="1238249" cy="10423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9</xdr:col>
      <xdr:colOff>870858</xdr:colOff>
      <xdr:row>7</xdr:row>
      <xdr:rowOff>7258</xdr:rowOff>
    </xdr:from>
    <xdr:to>
      <xdr:col>12</xdr:col>
      <xdr:colOff>88900</xdr:colOff>
      <xdr:row>11</xdr:row>
      <xdr:rowOff>152399</xdr:rowOff>
    </xdr:to>
    <xdr:sp macro="" textlink="">
      <xdr:nvSpPr>
        <xdr:cNvPr id="5" name="Rounded Rectangle 4"/>
        <xdr:cNvSpPr/>
      </xdr:nvSpPr>
      <xdr:spPr>
        <a:xfrm>
          <a:off x="11150238" y="1287418"/>
          <a:ext cx="3165202" cy="876661"/>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9</xdr:col>
      <xdr:colOff>431802</xdr:colOff>
      <xdr:row>23</xdr:row>
      <xdr:rowOff>114300</xdr:rowOff>
    </xdr:from>
    <xdr:to>
      <xdr:col>13</xdr:col>
      <xdr:colOff>0</xdr:colOff>
      <xdr:row>23</xdr:row>
      <xdr:rowOff>114300</xdr:rowOff>
    </xdr:to>
    <xdr:cxnSp macro="">
      <xdr:nvCxnSpPr>
        <xdr:cNvPr id="6" name="Straight Connector 5"/>
        <xdr:cNvCxnSpPr/>
      </xdr:nvCxnSpPr>
      <xdr:spPr>
        <a:xfrm flipH="1">
          <a:off x="10711182" y="4480560"/>
          <a:ext cx="4864098" cy="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9</xdr:col>
      <xdr:colOff>838200</xdr:colOff>
      <xdr:row>14</xdr:row>
      <xdr:rowOff>65314</xdr:rowOff>
    </xdr:from>
    <xdr:to>
      <xdr:col>12</xdr:col>
      <xdr:colOff>1034142</xdr:colOff>
      <xdr:row>20</xdr:row>
      <xdr:rowOff>65315</xdr:rowOff>
    </xdr:to>
    <xdr:sp macro="" textlink="">
      <xdr:nvSpPr>
        <xdr:cNvPr id="7" name="TextBox 6"/>
        <xdr:cNvSpPr txBox="1"/>
      </xdr:nvSpPr>
      <xdr:spPr>
        <a:xfrm>
          <a:off x="11117580" y="2625634"/>
          <a:ext cx="4143102" cy="109728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a:solidFill>
                <a:srgbClr val="C00000"/>
              </a:solidFill>
            </a:rPr>
            <a:t>a) </a:t>
          </a:r>
          <a:r>
            <a:rPr lang="en-US" sz="1800" b="1">
              <a:solidFill>
                <a:schemeClr val="accent2">
                  <a:lumMod val="50000"/>
                </a:schemeClr>
              </a:solidFill>
            </a:rPr>
            <a:t>Less than 1 m/s</a:t>
          </a:r>
        </a:p>
        <a:p>
          <a:r>
            <a:rPr lang="en-US" sz="1800" b="1">
              <a:solidFill>
                <a:schemeClr val="accent2">
                  <a:lumMod val="50000"/>
                </a:schemeClr>
              </a:solidFill>
            </a:rPr>
            <a:t>P(z&lt;(1-2)/0.5) = </a:t>
          </a:r>
          <a:r>
            <a:rPr lang="en-US" sz="2800" b="1">
              <a:solidFill>
                <a:srgbClr val="C00000"/>
              </a:solidFill>
            </a:rPr>
            <a:t>P(z&lt; -2)</a:t>
          </a:r>
        </a:p>
      </xdr:txBody>
    </xdr:sp>
    <xdr:clientData/>
  </xdr:twoCellAnchor>
  <xdr:twoCellAnchor>
    <xdr:from>
      <xdr:col>11</xdr:col>
      <xdr:colOff>272143</xdr:colOff>
      <xdr:row>21</xdr:row>
      <xdr:rowOff>119743</xdr:rowOff>
    </xdr:from>
    <xdr:to>
      <xdr:col>12</xdr:col>
      <xdr:colOff>653142</xdr:colOff>
      <xdr:row>23</xdr:row>
      <xdr:rowOff>21772</xdr:rowOff>
    </xdr:to>
    <xdr:sp macro="" textlink="">
      <xdr:nvSpPr>
        <xdr:cNvPr id="8" name="TextBox 7"/>
        <xdr:cNvSpPr txBox="1"/>
      </xdr:nvSpPr>
      <xdr:spPr>
        <a:xfrm>
          <a:off x="12814663" y="3960223"/>
          <a:ext cx="2065019" cy="42780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rgbClr val="800000"/>
              </a:solidFill>
            </a:rPr>
            <a:t>NORM.S.DIST</a:t>
          </a:r>
        </a:p>
      </xdr:txBody>
    </xdr:sp>
    <xdr:clientData/>
  </xdr:twoCellAnchor>
  <xdr:twoCellAnchor>
    <xdr:from>
      <xdr:col>9</xdr:col>
      <xdr:colOff>887185</xdr:colOff>
      <xdr:row>24</xdr:row>
      <xdr:rowOff>25400</xdr:rowOff>
    </xdr:from>
    <xdr:to>
      <xdr:col>12</xdr:col>
      <xdr:colOff>948871</xdr:colOff>
      <xdr:row>28</xdr:row>
      <xdr:rowOff>38101</xdr:rowOff>
    </xdr:to>
    <xdr:sp macro="" textlink="">
      <xdr:nvSpPr>
        <xdr:cNvPr id="9" name="TextBox 8"/>
        <xdr:cNvSpPr txBox="1"/>
      </xdr:nvSpPr>
      <xdr:spPr>
        <a:xfrm>
          <a:off x="11166565" y="4597400"/>
          <a:ext cx="4008846" cy="110236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a:solidFill>
                <a:srgbClr val="C00000"/>
              </a:solidFill>
            </a:rPr>
            <a:t>b) </a:t>
          </a:r>
          <a:r>
            <a:rPr lang="en-US" sz="1800" b="1">
              <a:solidFill>
                <a:schemeClr val="accent2">
                  <a:lumMod val="50000"/>
                </a:schemeClr>
              </a:solidFill>
            </a:rPr>
            <a:t>Greater than 2.5 m/s</a:t>
          </a:r>
        </a:p>
        <a:p>
          <a:r>
            <a:rPr lang="en-US" sz="1800" b="1">
              <a:solidFill>
                <a:schemeClr val="accent2">
                  <a:lumMod val="50000"/>
                </a:schemeClr>
              </a:solidFill>
            </a:rPr>
            <a:t>P(z&lt;(2.5-2)/0.5) = </a:t>
          </a:r>
          <a:r>
            <a:rPr lang="en-US" sz="2800" b="1">
              <a:solidFill>
                <a:srgbClr val="C00000"/>
              </a:solidFill>
            </a:rPr>
            <a:t>P(z&lt; 1)</a:t>
          </a:r>
        </a:p>
      </xdr:txBody>
    </xdr:sp>
    <xdr:clientData/>
  </xdr:twoCellAnchor>
  <xdr:twoCellAnchor>
    <xdr:from>
      <xdr:col>11</xdr:col>
      <xdr:colOff>391886</xdr:colOff>
      <xdr:row>28</xdr:row>
      <xdr:rowOff>206829</xdr:rowOff>
    </xdr:from>
    <xdr:to>
      <xdr:col>12</xdr:col>
      <xdr:colOff>772885</xdr:colOff>
      <xdr:row>30</xdr:row>
      <xdr:rowOff>10887</xdr:rowOff>
    </xdr:to>
    <xdr:sp macro="" textlink="">
      <xdr:nvSpPr>
        <xdr:cNvPr id="10" name="TextBox 9"/>
        <xdr:cNvSpPr txBox="1"/>
      </xdr:nvSpPr>
      <xdr:spPr>
        <a:xfrm>
          <a:off x="12934406" y="5868489"/>
          <a:ext cx="2065019" cy="43651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rgbClr val="800000"/>
              </a:solidFill>
            </a:rPr>
            <a:t>NORM.S.DIST</a:t>
          </a:r>
        </a:p>
      </xdr:txBody>
    </xdr:sp>
    <xdr:clientData/>
  </xdr:twoCellAnchor>
  <xdr:twoCellAnchor>
    <xdr:from>
      <xdr:col>13</xdr:col>
      <xdr:colOff>163284</xdr:colOff>
      <xdr:row>14</xdr:row>
      <xdr:rowOff>119742</xdr:rowOff>
    </xdr:from>
    <xdr:to>
      <xdr:col>18</xdr:col>
      <xdr:colOff>63500</xdr:colOff>
      <xdr:row>23</xdr:row>
      <xdr:rowOff>63500</xdr:rowOff>
    </xdr:to>
    <xdr:sp macro="" textlink="">
      <xdr:nvSpPr>
        <xdr:cNvPr id="11" name="TextBox 10"/>
        <xdr:cNvSpPr txBox="1"/>
      </xdr:nvSpPr>
      <xdr:spPr>
        <a:xfrm>
          <a:off x="15738564" y="2680062"/>
          <a:ext cx="4624616" cy="17496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a:solidFill>
                <a:srgbClr val="FF0000"/>
              </a:solidFill>
            </a:rPr>
            <a:t>c) </a:t>
          </a:r>
          <a:r>
            <a:rPr lang="en-US" sz="1800" b="1">
              <a:solidFill>
                <a:schemeClr val="accent2">
                  <a:lumMod val="50000"/>
                </a:schemeClr>
              </a:solidFill>
            </a:rPr>
            <a:t>Between</a:t>
          </a:r>
          <a:r>
            <a:rPr lang="en-US" sz="1800" b="1" baseline="0">
              <a:solidFill>
                <a:schemeClr val="accent2">
                  <a:lumMod val="50000"/>
                </a:schemeClr>
              </a:solidFill>
            </a:rPr>
            <a:t> 2 and 3</a:t>
          </a:r>
          <a:r>
            <a:rPr lang="en-US" sz="1800" b="1">
              <a:solidFill>
                <a:schemeClr val="accent2">
                  <a:lumMod val="50000"/>
                </a:schemeClr>
              </a:solidFill>
            </a:rPr>
            <a:t> m/s</a:t>
          </a:r>
        </a:p>
        <a:p>
          <a:r>
            <a:rPr lang="en-US" sz="1800" b="1">
              <a:solidFill>
                <a:schemeClr val="accent2">
                  <a:lumMod val="50000"/>
                </a:schemeClr>
              </a:solidFill>
            </a:rPr>
            <a:t>P((2-2)/0.5) ≤ z ≤ P((3-2)/0.5) = </a:t>
          </a:r>
          <a:r>
            <a:rPr lang="en-US" sz="2800" b="1">
              <a:solidFill>
                <a:srgbClr val="C00000"/>
              </a:solidFill>
            </a:rPr>
            <a:t>P(0≤ z ≤2)</a:t>
          </a:r>
        </a:p>
        <a:p>
          <a:r>
            <a:rPr lang="en-US" sz="1800" b="1">
              <a:solidFill>
                <a:schemeClr val="accent2">
                  <a:lumMod val="50000"/>
                </a:schemeClr>
              </a:solidFill>
            </a:rPr>
            <a:t>P(0≤ z ≤ 2) =    </a:t>
          </a:r>
          <a:r>
            <a:rPr lang="en-US" sz="2800" b="1">
              <a:solidFill>
                <a:srgbClr val="C00000"/>
              </a:solidFill>
            </a:rPr>
            <a:t>P (z ≤ 2)    -   P(z ≤ 0)</a:t>
          </a:r>
        </a:p>
      </xdr:txBody>
    </xdr:sp>
    <xdr:clientData/>
  </xdr:twoCellAnchor>
  <xdr:twoCellAnchor>
    <xdr:from>
      <xdr:col>11</xdr:col>
      <xdr:colOff>391886</xdr:colOff>
      <xdr:row>30</xdr:row>
      <xdr:rowOff>206829</xdr:rowOff>
    </xdr:from>
    <xdr:to>
      <xdr:col>12</xdr:col>
      <xdr:colOff>1244600</xdr:colOff>
      <xdr:row>32</xdr:row>
      <xdr:rowOff>43544</xdr:rowOff>
    </xdr:to>
    <xdr:sp macro="" textlink="">
      <xdr:nvSpPr>
        <xdr:cNvPr id="12" name="TextBox 11"/>
        <xdr:cNvSpPr txBox="1"/>
      </xdr:nvSpPr>
      <xdr:spPr>
        <a:xfrm>
          <a:off x="12934406" y="6500949"/>
          <a:ext cx="2536734" cy="43869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rgbClr val="800000"/>
              </a:solidFill>
            </a:rPr>
            <a:t>1- 0.8413 = 0.1587</a:t>
          </a:r>
        </a:p>
      </xdr:txBody>
    </xdr:sp>
    <xdr:clientData/>
  </xdr:twoCellAnchor>
  <xdr:twoCellAnchor>
    <xdr:from>
      <xdr:col>12</xdr:col>
      <xdr:colOff>1333500</xdr:colOff>
      <xdr:row>10</xdr:row>
      <xdr:rowOff>12700</xdr:rowOff>
    </xdr:from>
    <xdr:to>
      <xdr:col>12</xdr:col>
      <xdr:colOff>1333500</xdr:colOff>
      <xdr:row>35</xdr:row>
      <xdr:rowOff>203200</xdr:rowOff>
    </xdr:to>
    <xdr:cxnSp macro="">
      <xdr:nvCxnSpPr>
        <xdr:cNvPr id="13" name="Straight Connector 12"/>
        <xdr:cNvCxnSpPr/>
      </xdr:nvCxnSpPr>
      <xdr:spPr>
        <a:xfrm>
          <a:off x="15560040" y="1841500"/>
          <a:ext cx="0" cy="6217920"/>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1079500</xdr:colOff>
      <xdr:row>26</xdr:row>
      <xdr:rowOff>0</xdr:rowOff>
    </xdr:from>
    <xdr:to>
      <xdr:col>13</xdr:col>
      <xdr:colOff>1524000</xdr:colOff>
      <xdr:row>28</xdr:row>
      <xdr:rowOff>101600</xdr:rowOff>
    </xdr:to>
    <xdr:cxnSp macro="">
      <xdr:nvCxnSpPr>
        <xdr:cNvPr id="14" name="Elbow Connector 13"/>
        <xdr:cNvCxnSpPr/>
      </xdr:nvCxnSpPr>
      <xdr:spPr>
        <a:xfrm rot="16200000" flipH="1">
          <a:off x="16529050" y="5193030"/>
          <a:ext cx="695960" cy="444500"/>
        </a:xfrm>
        <a:prstGeom prst="bentConnector3">
          <a:avLst>
            <a:gd name="adj1" fmla="val 10454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26</xdr:row>
      <xdr:rowOff>0</xdr:rowOff>
    </xdr:from>
    <xdr:to>
      <xdr:col>17</xdr:col>
      <xdr:colOff>76200</xdr:colOff>
      <xdr:row>28</xdr:row>
      <xdr:rowOff>101600</xdr:rowOff>
    </xdr:to>
    <xdr:cxnSp macro="">
      <xdr:nvCxnSpPr>
        <xdr:cNvPr id="15" name="Elbow Connector 14"/>
        <xdr:cNvCxnSpPr/>
      </xdr:nvCxnSpPr>
      <xdr:spPr>
        <a:xfrm rot="5400000">
          <a:off x="19071590" y="5083810"/>
          <a:ext cx="695960" cy="662940"/>
        </a:xfrm>
        <a:prstGeom prst="bentConnector3">
          <a:avLst>
            <a:gd name="adj1" fmla="val 10454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xdr:row>
      <xdr:rowOff>0</xdr:rowOff>
    </xdr:from>
    <xdr:to>
      <xdr:col>18</xdr:col>
      <xdr:colOff>593271</xdr:colOff>
      <xdr:row>6</xdr:row>
      <xdr:rowOff>76200</xdr:rowOff>
    </xdr:to>
    <xdr:sp macro="" textlink="">
      <xdr:nvSpPr>
        <xdr:cNvPr id="16" name="Rounded Rectangle 15"/>
        <xdr:cNvSpPr/>
      </xdr:nvSpPr>
      <xdr:spPr>
        <a:xfrm>
          <a:off x="13868400" y="381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1. Decision</a:t>
          </a:r>
          <a:r>
            <a:rPr lang="en-US" sz="3200" b="1" baseline="0">
              <a:solidFill>
                <a:schemeClr val="accent4">
                  <a:lumMod val="50000"/>
                </a:schemeClr>
              </a:solidFill>
            </a:rPr>
            <a:t> Tree Model</a:t>
          </a:r>
          <a:endParaRPr lang="en-US" sz="3200" b="1">
            <a:solidFill>
              <a:schemeClr val="accent4">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771976</xdr:colOff>
      <xdr:row>2</xdr:row>
      <xdr:rowOff>16329</xdr:rowOff>
    </xdr:from>
    <xdr:to>
      <xdr:col>5</xdr:col>
      <xdr:colOff>825500</xdr:colOff>
      <xdr:row>6</xdr:row>
      <xdr:rowOff>38100</xdr:rowOff>
    </xdr:to>
    <xdr:sp macro="" textlink="">
      <xdr:nvSpPr>
        <xdr:cNvPr id="2" name="Rounded Rectangle 1"/>
        <xdr:cNvSpPr/>
      </xdr:nvSpPr>
      <xdr:spPr>
        <a:xfrm>
          <a:off x="3070676" y="371929"/>
          <a:ext cx="4701724" cy="732971"/>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3</a:t>
          </a:r>
        </a:p>
      </xdr:txBody>
    </xdr:sp>
    <xdr:clientData/>
  </xdr:twoCellAnchor>
  <xdr:twoCellAnchor>
    <xdr:from>
      <xdr:col>1</xdr:col>
      <xdr:colOff>226787</xdr:colOff>
      <xdr:row>11</xdr:row>
      <xdr:rowOff>18144</xdr:rowOff>
    </xdr:from>
    <xdr:to>
      <xdr:col>6</xdr:col>
      <xdr:colOff>165100</xdr:colOff>
      <xdr:row>28</xdr:row>
      <xdr:rowOff>152400</xdr:rowOff>
    </xdr:to>
    <xdr:sp macro="" textlink="">
      <xdr:nvSpPr>
        <xdr:cNvPr id="3" name="TextBox 2"/>
        <xdr:cNvSpPr txBox="1"/>
      </xdr:nvSpPr>
      <xdr:spPr>
        <a:xfrm>
          <a:off x="810987" y="1973944"/>
          <a:ext cx="7774213" cy="37664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The average</a:t>
          </a:r>
          <a:r>
            <a:rPr lang="en-US" sz="2000" baseline="0"/>
            <a:t> swimming speed of a fish population is 2 m/s. </a:t>
          </a:r>
        </a:p>
        <a:p>
          <a:r>
            <a:rPr lang="en-US" sz="2000" baseline="0"/>
            <a:t>The standard deviation is 0.5 m/s.</a:t>
          </a:r>
        </a:p>
        <a:p>
          <a:endParaRPr lang="en-US" sz="2000" baseline="0"/>
        </a:p>
        <a:p>
          <a:r>
            <a:rPr lang="en-US" sz="2000" baseline="0"/>
            <a:t>If you select a fish at random. What is the probability that it swimming speed is:</a:t>
          </a:r>
        </a:p>
        <a:p>
          <a:endParaRPr lang="en-US" sz="2000" baseline="0"/>
        </a:p>
        <a:p>
          <a:r>
            <a:rPr lang="en-US" sz="2000" baseline="0"/>
            <a:t>a) less than 1 m/s.</a:t>
          </a:r>
        </a:p>
        <a:p>
          <a:r>
            <a:rPr lang="en-US" sz="2000" baseline="0"/>
            <a:t>b) greater than 2.5 m/s.</a:t>
          </a:r>
        </a:p>
        <a:p>
          <a:r>
            <a:rPr lang="en-US" sz="2000" baseline="0"/>
            <a:t>c) between 2 and 3 m/s.</a:t>
          </a:r>
        </a:p>
      </xdr:txBody>
    </xdr:sp>
    <xdr:clientData/>
  </xdr:twoCellAnchor>
  <xdr:twoCellAnchor>
    <xdr:from>
      <xdr:col>1</xdr:col>
      <xdr:colOff>198666</xdr:colOff>
      <xdr:row>1</xdr:row>
      <xdr:rowOff>2720</xdr:rowOff>
    </xdr:from>
    <xdr:to>
      <xdr:col>1</xdr:col>
      <xdr:colOff>1436915</xdr:colOff>
      <xdr:row>6</xdr:row>
      <xdr:rowOff>130628</xdr:rowOff>
    </xdr:to>
    <xdr:sp macro="" textlink="">
      <xdr:nvSpPr>
        <xdr:cNvPr id="4" name="Left Arrow 3">
          <a:hlinkClick xmlns:r="http://schemas.openxmlformats.org/officeDocument/2006/relationships" r:id="rId1"/>
        </xdr:cNvPr>
        <xdr:cNvSpPr/>
      </xdr:nvSpPr>
      <xdr:spPr>
        <a:xfrm>
          <a:off x="777786" y="185600"/>
          <a:ext cx="1238249" cy="10423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8</xdr:col>
      <xdr:colOff>127000</xdr:colOff>
      <xdr:row>10</xdr:row>
      <xdr:rowOff>45359</xdr:rowOff>
    </xdr:from>
    <xdr:to>
      <xdr:col>12</xdr:col>
      <xdr:colOff>167640</xdr:colOff>
      <xdr:row>13</xdr:row>
      <xdr:rowOff>114301</xdr:rowOff>
    </xdr:to>
    <xdr:sp macro="" textlink="">
      <xdr:nvSpPr>
        <xdr:cNvPr id="5" name="Rounded Rectangle 4"/>
        <xdr:cNvSpPr/>
      </xdr:nvSpPr>
      <xdr:spPr>
        <a:xfrm>
          <a:off x="9791700" y="1823359"/>
          <a:ext cx="2885440" cy="602342"/>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14</xdr:col>
      <xdr:colOff>281940</xdr:colOff>
      <xdr:row>5</xdr:row>
      <xdr:rowOff>152400</xdr:rowOff>
    </xdr:from>
    <xdr:to>
      <xdr:col>17</xdr:col>
      <xdr:colOff>525780</xdr:colOff>
      <xdr:row>9</xdr:row>
      <xdr:rowOff>110307</xdr:rowOff>
    </xdr:to>
    <xdr:sp macro="" textlink="">
      <xdr:nvSpPr>
        <xdr:cNvPr id="17" name="Rounded Rectangle 16">
          <a:hlinkClick xmlns:r="http://schemas.openxmlformats.org/officeDocument/2006/relationships" r:id="rId2"/>
        </xdr:cNvPr>
        <xdr:cNvSpPr/>
      </xdr:nvSpPr>
      <xdr:spPr>
        <a:xfrm>
          <a:off x="14150340" y="1041400"/>
          <a:ext cx="2110740" cy="66910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twoCellAnchor>
    <xdr:from>
      <xdr:col>7</xdr:col>
      <xdr:colOff>0</xdr:colOff>
      <xdr:row>9</xdr:row>
      <xdr:rowOff>139700</xdr:rowOff>
    </xdr:from>
    <xdr:to>
      <xdr:col>7</xdr:col>
      <xdr:colOff>0</xdr:colOff>
      <xdr:row>33</xdr:row>
      <xdr:rowOff>203200</xdr:rowOff>
    </xdr:to>
    <xdr:cxnSp macro="">
      <xdr:nvCxnSpPr>
        <xdr:cNvPr id="18" name="Straight Connector 17"/>
        <xdr:cNvCxnSpPr/>
      </xdr:nvCxnSpPr>
      <xdr:spPr>
        <a:xfrm>
          <a:off x="9042400" y="1739900"/>
          <a:ext cx="0" cy="56261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0</xdr:colOff>
      <xdr:row>2</xdr:row>
      <xdr:rowOff>0</xdr:rowOff>
    </xdr:from>
    <xdr:to>
      <xdr:col>18</xdr:col>
      <xdr:colOff>43996</xdr:colOff>
      <xdr:row>6</xdr:row>
      <xdr:rowOff>76200</xdr:rowOff>
    </xdr:to>
    <xdr:sp macro="" textlink="">
      <xdr:nvSpPr>
        <xdr:cNvPr id="9" name="Rounded Rectangle 8"/>
        <xdr:cNvSpPr/>
      </xdr:nvSpPr>
      <xdr:spPr>
        <a:xfrm>
          <a:off x="9366250" y="381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1. Decision</a:t>
          </a:r>
          <a:r>
            <a:rPr lang="en-US" sz="3200" b="1" baseline="0">
              <a:solidFill>
                <a:schemeClr val="accent4">
                  <a:lumMod val="50000"/>
                </a:schemeClr>
              </a:solidFill>
            </a:rPr>
            <a:t> Tree Model</a:t>
          </a:r>
          <a:endParaRPr lang="en-US" sz="3200" b="1">
            <a:solidFill>
              <a:schemeClr val="accent4">
                <a:lumMod val="5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3:AD51"/>
  <sheetViews>
    <sheetView showRowColHeaders="0" zoomScale="60" zoomScaleNormal="60" workbookViewId="0">
      <selection activeCell="AD40" sqref="AD40"/>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3" spans="2:26" x14ac:dyDescent="0.25">
      <c r="S23" s="73"/>
      <c r="T23" s="74"/>
      <c r="U23" s="62"/>
      <c r="V23" s="62"/>
      <c r="W23" s="62"/>
      <c r="X23" s="62"/>
      <c r="Y23" s="62"/>
      <c r="Z23" s="62"/>
    </row>
    <row r="24" spans="2:26" x14ac:dyDescent="0.25">
      <c r="S24" s="74"/>
      <c r="T24" s="74"/>
      <c r="U24" s="75">
        <f>_xlfn.NORM.S.DIST(1,1)</f>
        <v>0.84134474606854304</v>
      </c>
      <c r="V24" s="75"/>
      <c r="W24" s="62"/>
      <c r="X24" s="62"/>
      <c r="Y24" s="62"/>
      <c r="Z24" s="62"/>
    </row>
    <row r="25" spans="2:26" ht="16.149999999999999" customHeight="1" x14ac:dyDescent="0.25">
      <c r="S25" s="74"/>
      <c r="T25" s="74"/>
      <c r="U25" s="75"/>
      <c r="V25" s="75"/>
      <c r="W25" s="62"/>
      <c r="X25" s="62"/>
      <c r="Y25" s="62"/>
      <c r="Z25" s="62"/>
    </row>
    <row r="26" spans="2:26" x14ac:dyDescent="0.25">
      <c r="S26" s="74"/>
      <c r="T26" s="74"/>
      <c r="U26" s="62"/>
      <c r="V26" s="62"/>
      <c r="W26" s="62"/>
      <c r="X26" s="62"/>
      <c r="Y26" s="62"/>
      <c r="Z26" s="62"/>
    </row>
    <row r="27" spans="2:26" x14ac:dyDescent="0.25">
      <c r="S27" s="74"/>
      <c r="T27" s="74"/>
      <c r="U27" s="75">
        <f>_xlfn.NORM.S.DIST(-1,1)</f>
        <v>0.15865525393145699</v>
      </c>
      <c r="V27" s="75"/>
      <c r="W27" s="62"/>
      <c r="X27" s="62"/>
      <c r="Y27" s="62"/>
      <c r="Z27" s="62"/>
    </row>
    <row r="28" spans="2:26" x14ac:dyDescent="0.25">
      <c r="B28" s="3"/>
      <c r="C28" s="3"/>
      <c r="D28" s="3"/>
      <c r="E28" s="3"/>
      <c r="F28" s="3"/>
      <c r="S28" s="62"/>
      <c r="T28" s="62"/>
      <c r="U28" s="75"/>
      <c r="V28" s="75"/>
      <c r="W28" s="62"/>
      <c r="X28" s="62"/>
      <c r="Y28" s="62"/>
      <c r="Z28" s="62"/>
    </row>
    <row r="29" spans="2:26" ht="17.45" customHeight="1" x14ac:dyDescent="0.25">
      <c r="B29" s="3"/>
      <c r="C29" s="3"/>
      <c r="D29" s="3"/>
      <c r="E29" s="3"/>
      <c r="F29" s="3"/>
      <c r="I29" s="3"/>
      <c r="J29" s="3"/>
      <c r="K29" s="3"/>
      <c r="L29" s="3"/>
      <c r="S29" s="62"/>
      <c r="T29" s="62"/>
      <c r="U29" s="62"/>
      <c r="V29" s="62"/>
      <c r="W29" s="62"/>
      <c r="X29" s="62"/>
      <c r="Y29" s="62"/>
      <c r="Z29" s="62"/>
    </row>
    <row r="30" spans="2:26" ht="15" customHeight="1" x14ac:dyDescent="0.25">
      <c r="B30" s="3"/>
      <c r="C30" s="3"/>
      <c r="D30" s="3"/>
      <c r="E30" s="3"/>
      <c r="F30" s="3"/>
      <c r="I30" s="3"/>
      <c r="J30" s="3"/>
      <c r="K30" s="3"/>
      <c r="L30" s="3"/>
      <c r="S30" s="62"/>
      <c r="T30" s="62"/>
      <c r="U30" s="72">
        <f>0.8413447-0.1586553</f>
        <v>0.68268939999999989</v>
      </c>
      <c r="V30" s="72"/>
      <c r="W30" s="62"/>
      <c r="X30" s="62"/>
      <c r="Y30" s="62"/>
      <c r="Z30" s="62"/>
    </row>
    <row r="31" spans="2:26" ht="15" customHeight="1" x14ac:dyDescent="0.25">
      <c r="B31" s="3"/>
      <c r="C31" s="3"/>
      <c r="D31" s="3"/>
      <c r="E31" s="3"/>
      <c r="F31" s="3"/>
      <c r="G31" s="3"/>
      <c r="H31" s="3"/>
      <c r="I31" s="3"/>
      <c r="J31" s="3"/>
      <c r="K31" s="3"/>
      <c r="L31" s="3"/>
      <c r="S31" s="62"/>
      <c r="T31" s="62"/>
      <c r="U31" s="72"/>
      <c r="V31" s="72"/>
      <c r="W31" s="62"/>
      <c r="X31" s="62"/>
      <c r="Y31" s="62"/>
      <c r="Z31" s="62"/>
    </row>
    <row r="32" spans="2:26" ht="15" customHeight="1" x14ac:dyDescent="0.25">
      <c r="B32" s="3"/>
      <c r="C32" s="3"/>
      <c r="D32" s="3"/>
      <c r="E32" s="3"/>
      <c r="F32" s="3"/>
      <c r="G32" s="3"/>
      <c r="H32" s="3"/>
      <c r="I32" s="3"/>
      <c r="J32" s="3"/>
      <c r="K32" s="3"/>
      <c r="L32" s="3"/>
      <c r="S32" s="62"/>
      <c r="T32" s="62"/>
      <c r="U32" s="62"/>
      <c r="V32" s="62"/>
      <c r="W32" s="62"/>
      <c r="X32" s="62"/>
      <c r="Y32" s="62"/>
      <c r="Z32" s="62"/>
    </row>
    <row r="33" spans="2:30" ht="21.6" customHeight="1" x14ac:dyDescent="0.25">
      <c r="B33" s="3"/>
      <c r="C33" s="3"/>
      <c r="D33" s="3"/>
      <c r="E33" s="3"/>
      <c r="F33" s="3"/>
      <c r="G33" s="9">
        <v>121</v>
      </c>
      <c r="H33" s="8"/>
      <c r="I33" s="3"/>
      <c r="J33" s="3"/>
      <c r="K33" s="3"/>
      <c r="L33" s="3"/>
      <c r="S33" s="62"/>
      <c r="T33" s="62"/>
      <c r="U33" s="62"/>
      <c r="V33" s="62"/>
      <c r="W33" s="62"/>
      <c r="X33" s="62"/>
      <c r="Y33" s="62"/>
      <c r="Z33" s="62"/>
    </row>
    <row r="34" spans="2:30" ht="32.25" customHeight="1" x14ac:dyDescent="0.25">
      <c r="B34" s="3"/>
      <c r="C34" s="3"/>
      <c r="D34" s="3"/>
      <c r="E34" s="3"/>
      <c r="F34" s="3"/>
      <c r="I34" s="3"/>
      <c r="J34" s="3"/>
      <c r="K34" s="3"/>
      <c r="L34" s="3"/>
      <c r="S34" s="62"/>
      <c r="T34" s="62"/>
      <c r="U34" s="62"/>
      <c r="V34" s="62"/>
      <c r="W34" s="62"/>
      <c r="X34" s="62"/>
      <c r="Y34" s="62"/>
      <c r="Z34" s="62"/>
    </row>
    <row r="35" spans="2:30" ht="25.5" customHeight="1" x14ac:dyDescent="0.25">
      <c r="C35" s="12"/>
      <c r="D35" s="12"/>
      <c r="E35" s="12"/>
      <c r="F35" s="12"/>
      <c r="G35" s="3"/>
      <c r="H35" s="3"/>
      <c r="I35" s="3">
        <v>2000</v>
      </c>
      <c r="J35" s="2"/>
      <c r="K35" s="3"/>
      <c r="L35" s="3"/>
      <c r="M35" s="3"/>
      <c r="N35" s="3"/>
      <c r="O35" s="3"/>
      <c r="P35" s="3"/>
      <c r="Q35" s="3"/>
      <c r="S35" s="63"/>
      <c r="T35" s="62"/>
      <c r="U35" s="62"/>
      <c r="V35" s="62"/>
      <c r="W35" s="62"/>
      <c r="X35" s="62"/>
      <c r="Y35" s="62"/>
      <c r="Z35" s="62"/>
    </row>
    <row r="36" spans="2:30" x14ac:dyDescent="0.25">
      <c r="C36" s="3"/>
      <c r="D36" s="3"/>
      <c r="E36" s="3"/>
      <c r="F36" s="3"/>
      <c r="G36" s="3"/>
      <c r="H36" s="3">
        <v>1</v>
      </c>
      <c r="I36" s="3"/>
      <c r="J36" s="3"/>
      <c r="K36" s="3"/>
      <c r="L36" s="3"/>
      <c r="M36" s="3"/>
      <c r="N36" s="3"/>
      <c r="O36" s="3"/>
      <c r="P36" s="3"/>
      <c r="Q36" s="3"/>
      <c r="S36" s="63">
        <v>60000</v>
      </c>
      <c r="T36" s="62"/>
      <c r="U36" s="62"/>
      <c r="V36" s="62"/>
      <c r="W36" s="62"/>
      <c r="X36" s="62"/>
      <c r="Y36" s="62"/>
      <c r="Z36" s="62"/>
    </row>
    <row r="37" spans="2:30" x14ac:dyDescent="0.25">
      <c r="C37" s="3"/>
      <c r="D37" s="3"/>
      <c r="E37" s="3"/>
      <c r="F37" s="3"/>
      <c r="G37" s="3"/>
      <c r="H37" s="3"/>
      <c r="I37" s="3"/>
      <c r="J37" s="3"/>
      <c r="K37" s="3"/>
      <c r="L37" s="3"/>
      <c r="M37" s="3"/>
      <c r="N37" s="3"/>
      <c r="O37" s="3"/>
      <c r="P37" s="3"/>
      <c r="Q37" s="3"/>
      <c r="S37" s="63"/>
      <c r="T37" s="62"/>
      <c r="U37" s="62"/>
      <c r="V37" s="62"/>
      <c r="W37" s="62"/>
      <c r="X37" s="62"/>
      <c r="Y37" s="62"/>
      <c r="Z37" s="62"/>
    </row>
    <row r="38" spans="2:30" ht="25.5" customHeight="1" x14ac:dyDescent="0.25">
      <c r="C38" s="3"/>
      <c r="D38" s="3"/>
      <c r="E38" s="3"/>
      <c r="F38" s="3"/>
      <c r="G38" s="3"/>
      <c r="H38" s="3"/>
      <c r="I38" s="3"/>
      <c r="J38" s="3"/>
      <c r="K38" s="77"/>
      <c r="L38" s="3"/>
      <c r="M38" s="3"/>
      <c r="N38" s="3"/>
      <c r="O38" s="3"/>
      <c r="P38" s="3"/>
      <c r="Q38" s="3"/>
      <c r="S38" s="63">
        <v>110000</v>
      </c>
      <c r="T38" s="62"/>
      <c r="U38" s="62"/>
      <c r="V38" s="62"/>
      <c r="W38" s="62"/>
      <c r="X38" s="62"/>
      <c r="Y38" s="62"/>
      <c r="Z38" s="62"/>
    </row>
    <row r="39" spans="2:30" ht="25.5" customHeight="1" x14ac:dyDescent="0.25">
      <c r="C39" s="3"/>
      <c r="D39" s="3"/>
      <c r="E39" s="3"/>
      <c r="F39" s="3"/>
      <c r="G39" s="3"/>
      <c r="H39" s="3"/>
      <c r="I39" s="3"/>
      <c r="J39" s="3"/>
      <c r="K39" s="77"/>
      <c r="L39" s="3"/>
      <c r="M39" s="3"/>
      <c r="N39" s="3"/>
      <c r="O39" s="3"/>
      <c r="P39" s="3"/>
      <c r="Q39" s="3"/>
      <c r="S39" s="63"/>
      <c r="T39" s="62"/>
      <c r="U39" s="62"/>
      <c r="V39" s="62"/>
      <c r="W39" s="62"/>
      <c r="X39" s="62"/>
      <c r="Y39" s="62"/>
      <c r="Z39" s="62"/>
    </row>
    <row r="40" spans="2:30" ht="27.75" customHeight="1" x14ac:dyDescent="0.25">
      <c r="C40" s="3"/>
      <c r="D40" s="3"/>
      <c r="E40" s="78"/>
      <c r="F40" s="78"/>
      <c r="G40" s="78"/>
      <c r="H40" s="78"/>
      <c r="I40" s="3"/>
      <c r="J40" s="3"/>
      <c r="K40" s="3"/>
      <c r="L40" s="3"/>
      <c r="M40" s="3"/>
      <c r="N40" s="3"/>
      <c r="O40" s="3"/>
      <c r="P40" s="3"/>
      <c r="Q40" s="3"/>
      <c r="R40" s="3"/>
      <c r="S40" s="63"/>
      <c r="T40" s="71" t="s">
        <v>14</v>
      </c>
      <c r="U40" s="70">
        <f>STANDARDIZE(29000,25000,2000)</f>
        <v>2</v>
      </c>
      <c r="V40" s="62"/>
      <c r="W40" s="75">
        <f>_xlfn.NORM.S.DIST(2,1)</f>
        <v>0.97724986805182079</v>
      </c>
      <c r="X40" s="75"/>
      <c r="Y40" s="62"/>
      <c r="Z40" s="62"/>
      <c r="AD40" s="1">
        <f>_xlfn.NORM.S.DIST(2,1)</f>
        <v>0.97724986805182079</v>
      </c>
    </row>
    <row r="41" spans="2:30" ht="27" customHeight="1" x14ac:dyDescent="0.25">
      <c r="C41" s="3"/>
      <c r="D41" s="3"/>
      <c r="E41" s="78"/>
      <c r="F41" s="78"/>
      <c r="G41" s="78"/>
      <c r="H41" s="78"/>
      <c r="I41" s="3"/>
      <c r="J41" s="3"/>
      <c r="K41" s="3"/>
      <c r="L41" s="3"/>
      <c r="M41" s="3"/>
      <c r="N41" s="3"/>
      <c r="O41" s="3"/>
      <c r="P41" s="3"/>
      <c r="Q41" s="3"/>
      <c r="R41" s="3"/>
      <c r="S41" s="62"/>
      <c r="T41" s="62"/>
      <c r="U41" s="62"/>
      <c r="V41" s="62"/>
      <c r="W41" s="62"/>
      <c r="X41" s="62"/>
      <c r="Y41" s="62"/>
      <c r="Z41" s="62"/>
    </row>
    <row r="42" spans="2:30" ht="15" customHeight="1" x14ac:dyDescent="0.25">
      <c r="C42" s="3"/>
      <c r="D42" s="3"/>
      <c r="E42" s="3"/>
      <c r="F42" s="3"/>
      <c r="G42" s="3"/>
      <c r="H42" s="3"/>
      <c r="I42" s="3"/>
      <c r="J42" s="3"/>
      <c r="K42" s="3"/>
      <c r="L42" s="3"/>
      <c r="M42" s="5"/>
      <c r="N42" s="7">
        <v>75</v>
      </c>
      <c r="O42" s="7"/>
      <c r="P42" s="7">
        <v>98</v>
      </c>
      <c r="Q42" s="5"/>
      <c r="R42" s="5"/>
      <c r="S42" s="62"/>
      <c r="T42" s="76" t="s">
        <v>14</v>
      </c>
      <c r="U42" s="79">
        <f>STANDARDIZE(26000,25000,2000)</f>
        <v>0.5</v>
      </c>
      <c r="V42" s="62"/>
      <c r="W42" s="75">
        <f>_xlfn.NORM.S.DIST(0.5,1)</f>
        <v>0.69146246127401312</v>
      </c>
      <c r="X42" s="75"/>
      <c r="Y42" s="62"/>
      <c r="Z42" s="62"/>
    </row>
    <row r="43" spans="2:30" x14ac:dyDescent="0.25">
      <c r="M43" s="5"/>
      <c r="N43" s="7">
        <v>45</v>
      </c>
      <c r="O43" s="7"/>
      <c r="P43" s="7">
        <v>37</v>
      </c>
      <c r="Q43" s="5"/>
      <c r="R43" s="5"/>
      <c r="S43" s="62"/>
      <c r="T43" s="76"/>
      <c r="U43" s="79"/>
      <c r="V43" s="62"/>
      <c r="W43" s="75"/>
      <c r="X43" s="75"/>
      <c r="Y43" s="62"/>
      <c r="Z43" s="62"/>
    </row>
    <row r="44" spans="2:30" ht="14.45" x14ac:dyDescent="0.3">
      <c r="M44" s="5"/>
      <c r="N44" s="7">
        <v>25</v>
      </c>
      <c r="O44" s="7"/>
      <c r="P44" s="7">
        <v>43</v>
      </c>
      <c r="Q44" s="5"/>
      <c r="R44" s="5"/>
    </row>
    <row r="45" spans="2:30" ht="14.45" x14ac:dyDescent="0.3">
      <c r="M45" s="5"/>
      <c r="N45" s="7">
        <v>100</v>
      </c>
      <c r="O45" s="7"/>
      <c r="P45" s="7">
        <v>61</v>
      </c>
      <c r="Q45" s="5"/>
      <c r="R45" s="5"/>
    </row>
    <row r="46" spans="2:30" x14ac:dyDescent="0.25">
      <c r="M46" s="5"/>
      <c r="N46" s="7">
        <v>100</v>
      </c>
      <c r="O46" s="7"/>
      <c r="P46" s="7">
        <v>30</v>
      </c>
      <c r="Q46" s="5"/>
      <c r="R46" s="5"/>
      <c r="W46" s="72">
        <f>0.9772499-0.6914625</f>
        <v>0.28578740000000002</v>
      </c>
      <c r="X46" s="72"/>
    </row>
    <row r="47" spans="2:30" x14ac:dyDescent="0.25">
      <c r="M47" s="5"/>
      <c r="N47" s="6"/>
      <c r="O47" s="6"/>
      <c r="P47" s="5"/>
      <c r="Q47" s="5"/>
      <c r="R47" s="5"/>
      <c r="W47" s="72"/>
      <c r="X47" s="72"/>
    </row>
    <row r="48" spans="2:30" ht="14.45" x14ac:dyDescent="0.3">
      <c r="M48" s="5"/>
      <c r="N48" s="6"/>
      <c r="O48" s="6"/>
      <c r="P48" s="5"/>
      <c r="Q48" s="5"/>
      <c r="R48" s="5"/>
    </row>
    <row r="51" spans="20:20" ht="14.45" x14ac:dyDescent="0.3">
      <c r="T51" s="10"/>
    </row>
  </sheetData>
  <mergeCells count="12">
    <mergeCell ref="K38:K39"/>
    <mergeCell ref="E40:F41"/>
    <mergeCell ref="G40:H41"/>
    <mergeCell ref="W40:X40"/>
    <mergeCell ref="U42:U43"/>
    <mergeCell ref="W42:X43"/>
    <mergeCell ref="W46:X47"/>
    <mergeCell ref="S23:T27"/>
    <mergeCell ref="U24:V25"/>
    <mergeCell ref="U27:V28"/>
    <mergeCell ref="U30:V31"/>
    <mergeCell ref="T42:T4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U52"/>
  <sheetViews>
    <sheetView zoomScale="60" zoomScaleNormal="60" workbookViewId="0">
      <selection activeCell="T24" sqref="T24:T25"/>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28515625" style="1" customWidth="1"/>
    <col min="18" max="18" width="8.85546875" style="1" customWidth="1"/>
    <col min="19" max="19" width="9.140625" style="1"/>
    <col min="20" max="20" width="12.7109375" style="1" customWidth="1"/>
    <col min="21" max="21" width="13.7109375" style="1" customWidth="1"/>
    <col min="22" max="16384" width="9.140625" style="1"/>
  </cols>
  <sheetData>
    <row r="15" spans="20:20" x14ac:dyDescent="0.25">
      <c r="T15" s="68"/>
    </row>
    <row r="18" spans="2:21" ht="19.899999999999999" customHeight="1" x14ac:dyDescent="0.25"/>
    <row r="19" spans="2:21" ht="15" customHeight="1" x14ac:dyDescent="0.25">
      <c r="R19" s="104">
        <v>-0.12</v>
      </c>
      <c r="S19" s="104"/>
      <c r="T19" s="42">
        <v>0</v>
      </c>
      <c r="U19" s="42">
        <v>1.23</v>
      </c>
    </row>
    <row r="20" spans="2:21" ht="35.450000000000003" customHeight="1" x14ac:dyDescent="0.5">
      <c r="O20" s="105" t="s">
        <v>11</v>
      </c>
      <c r="P20" s="106"/>
      <c r="R20" s="107">
        <f>_xlfn.NORM.S.DIST(-0.12,1)</f>
        <v>0.45224157397941611</v>
      </c>
      <c r="S20" s="107"/>
      <c r="U20" s="43">
        <f>_xlfn.NORM.S.DIST(1.23,1)</f>
        <v>0.89065144757430814</v>
      </c>
    </row>
    <row r="21" spans="2:21" ht="15" customHeight="1" x14ac:dyDescent="0.25">
      <c r="T21" s="44" t="s">
        <v>9</v>
      </c>
    </row>
    <row r="22" spans="2:21" ht="15" customHeight="1" x14ac:dyDescent="0.25"/>
    <row r="23" spans="2:21" ht="15" customHeight="1" x14ac:dyDescent="0.25">
      <c r="N23" s="45"/>
      <c r="O23" s="45"/>
      <c r="P23" s="45"/>
      <c r="Q23" s="45"/>
      <c r="R23" s="45"/>
      <c r="S23" s="45"/>
    </row>
    <row r="24" spans="2:21" ht="14.45" customHeight="1" x14ac:dyDescent="0.25">
      <c r="N24" s="45"/>
      <c r="O24" s="45"/>
      <c r="P24" s="45"/>
      <c r="Q24" s="45"/>
      <c r="R24" s="45"/>
      <c r="S24" s="45"/>
      <c r="T24" s="101">
        <f>0.89-0.45</f>
        <v>0.44</v>
      </c>
    </row>
    <row r="25" spans="2:21" ht="14.45" customHeight="1" x14ac:dyDescent="0.25">
      <c r="N25" s="45"/>
      <c r="O25" s="45"/>
      <c r="P25" s="45"/>
      <c r="Q25" s="45"/>
      <c r="R25" s="45"/>
      <c r="S25" s="45"/>
      <c r="T25" s="102"/>
    </row>
    <row r="26" spans="2:21" ht="16.149999999999999" customHeight="1" x14ac:dyDescent="0.25">
      <c r="N26" s="45"/>
      <c r="O26" s="45"/>
      <c r="P26" s="45"/>
      <c r="Q26" s="45"/>
      <c r="R26" s="45"/>
      <c r="S26" s="45"/>
      <c r="T26" s="32"/>
    </row>
    <row r="27" spans="2:21" ht="14.45" customHeight="1" x14ac:dyDescent="0.25">
      <c r="N27" s="45"/>
      <c r="O27" s="45"/>
      <c r="P27" s="45"/>
      <c r="Q27" s="45"/>
      <c r="R27" s="45"/>
      <c r="S27" s="45"/>
      <c r="T27" s="32"/>
    </row>
    <row r="28" spans="2:21" ht="14.45" customHeight="1" x14ac:dyDescent="0.25">
      <c r="N28" s="45"/>
      <c r="O28" s="45"/>
      <c r="P28" s="45"/>
      <c r="Q28" s="45"/>
      <c r="R28" s="45"/>
      <c r="S28" s="45"/>
      <c r="T28" s="32"/>
    </row>
    <row r="29" spans="2:21" ht="22.9" customHeight="1" x14ac:dyDescent="0.25">
      <c r="B29" s="3"/>
      <c r="C29" s="3"/>
      <c r="D29" s="3"/>
      <c r="E29" s="3"/>
      <c r="F29" s="3"/>
      <c r="N29" s="103"/>
      <c r="O29" s="103"/>
      <c r="P29" s="45"/>
      <c r="Q29" s="45"/>
      <c r="R29" s="45"/>
      <c r="S29" s="45"/>
    </row>
    <row r="30" spans="2:21" ht="18.600000000000001" customHeight="1" x14ac:dyDescent="0.25">
      <c r="B30" s="3"/>
      <c r="C30" s="3"/>
      <c r="D30" s="3"/>
      <c r="E30" s="3"/>
      <c r="F30" s="3"/>
      <c r="I30" s="3"/>
      <c r="J30" s="3"/>
      <c r="K30" s="3"/>
      <c r="L30" s="3"/>
      <c r="N30" s="103"/>
      <c r="O30" s="103"/>
      <c r="P30" s="45"/>
      <c r="Q30" s="45"/>
      <c r="R30" s="45"/>
      <c r="S30" s="45"/>
    </row>
    <row r="31" spans="2:21" ht="15" customHeight="1" x14ac:dyDescent="0.25">
      <c r="B31" s="3"/>
      <c r="C31" s="3"/>
      <c r="D31" s="3"/>
      <c r="E31" s="3"/>
      <c r="F31" s="3"/>
      <c r="I31" s="3"/>
      <c r="J31" s="3"/>
      <c r="K31" s="3"/>
      <c r="L31" s="3"/>
      <c r="N31" s="103"/>
      <c r="O31" s="103"/>
      <c r="P31" s="45"/>
      <c r="Q31" s="45"/>
      <c r="R31" s="45"/>
      <c r="S31" s="45"/>
    </row>
    <row r="32" spans="2:21" ht="15" customHeight="1" x14ac:dyDescent="0.25">
      <c r="B32" s="3"/>
      <c r="C32" s="3"/>
      <c r="D32" s="3"/>
      <c r="E32" s="3"/>
      <c r="F32" s="3"/>
      <c r="G32" s="3"/>
      <c r="H32" s="3"/>
      <c r="I32" s="3"/>
      <c r="J32" s="3"/>
      <c r="K32" s="3"/>
      <c r="L32" s="3"/>
      <c r="N32" s="45"/>
      <c r="O32" s="45"/>
      <c r="P32" s="45"/>
      <c r="Q32" s="45"/>
      <c r="R32" s="45"/>
      <c r="S32" s="45"/>
    </row>
    <row r="33" spans="2:19" ht="30" customHeight="1" x14ac:dyDescent="0.25">
      <c r="B33" s="3"/>
      <c r="C33" s="3"/>
      <c r="D33" s="3"/>
      <c r="E33" s="3"/>
      <c r="F33" s="3"/>
      <c r="G33" s="3"/>
      <c r="H33" s="3"/>
      <c r="I33" s="3"/>
      <c r="J33" s="3"/>
      <c r="K33" s="3"/>
      <c r="L33" s="3"/>
      <c r="N33" s="103"/>
      <c r="O33" s="103"/>
      <c r="P33" s="45"/>
      <c r="Q33" s="45"/>
      <c r="R33" s="45"/>
      <c r="S33" s="45"/>
    </row>
    <row r="34" spans="2:19" ht="24.6" customHeight="1" x14ac:dyDescent="0.25">
      <c r="B34" s="3"/>
      <c r="C34" s="3"/>
      <c r="D34" s="3"/>
      <c r="E34" s="3"/>
      <c r="F34" s="3"/>
      <c r="G34" s="9">
        <v>121</v>
      </c>
      <c r="H34" s="8"/>
      <c r="I34" s="3"/>
      <c r="J34" s="3"/>
      <c r="K34" s="3"/>
      <c r="L34" s="3"/>
      <c r="N34" s="103"/>
      <c r="O34" s="103"/>
      <c r="P34" s="45"/>
      <c r="Q34" s="45"/>
      <c r="R34" s="45"/>
      <c r="S34" s="45"/>
    </row>
    <row r="35" spans="2:19" ht="25.15" customHeight="1" x14ac:dyDescent="0.25">
      <c r="B35" s="3"/>
      <c r="C35" s="3"/>
      <c r="D35" s="3"/>
      <c r="E35" s="3"/>
      <c r="F35" s="3"/>
      <c r="I35" s="3"/>
      <c r="J35" s="3"/>
      <c r="K35" s="3"/>
      <c r="L35" s="3"/>
      <c r="N35" s="45"/>
      <c r="O35" s="45"/>
      <c r="P35" s="45"/>
      <c r="Q35" s="45"/>
      <c r="R35" s="45"/>
      <c r="S35" s="45"/>
    </row>
    <row r="36" spans="2:19" ht="25.5" customHeight="1" x14ac:dyDescent="0.25">
      <c r="C36" s="12"/>
      <c r="D36" s="12"/>
      <c r="E36" s="12"/>
      <c r="F36" s="12"/>
      <c r="G36" s="3"/>
      <c r="H36" s="3"/>
      <c r="I36" s="3">
        <v>2000</v>
      </c>
      <c r="J36" s="2"/>
      <c r="K36" s="3"/>
      <c r="L36" s="3"/>
      <c r="M36" s="3"/>
      <c r="N36" s="103"/>
      <c r="O36" s="103"/>
      <c r="P36" s="46"/>
      <c r="Q36" s="46"/>
      <c r="R36" s="45"/>
      <c r="S36" s="47"/>
    </row>
    <row r="37" spans="2:19" ht="14.45" customHeight="1" x14ac:dyDescent="0.25">
      <c r="C37" s="3"/>
      <c r="D37" s="3"/>
      <c r="E37" s="3"/>
      <c r="F37" s="3"/>
      <c r="G37" s="3"/>
      <c r="H37" s="3">
        <v>1</v>
      </c>
      <c r="I37" s="3"/>
      <c r="J37" s="3"/>
      <c r="K37" s="3"/>
      <c r="L37" s="3"/>
      <c r="M37" s="3"/>
      <c r="N37" s="103"/>
      <c r="O37" s="103"/>
      <c r="P37" s="46"/>
      <c r="Q37" s="46"/>
      <c r="R37" s="45"/>
      <c r="S37" s="47"/>
    </row>
    <row r="38" spans="2:19" ht="14.45" x14ac:dyDescent="0.3">
      <c r="C38" s="3"/>
      <c r="D38" s="3"/>
      <c r="E38" s="3"/>
      <c r="F38" s="3"/>
      <c r="G38" s="3"/>
      <c r="H38" s="3"/>
      <c r="I38" s="3"/>
      <c r="J38" s="3"/>
      <c r="K38" s="3"/>
      <c r="L38" s="3"/>
      <c r="M38" s="3"/>
      <c r="N38" s="46"/>
      <c r="O38" s="46"/>
      <c r="P38" s="46"/>
      <c r="Q38" s="46"/>
      <c r="R38" s="45"/>
      <c r="S38" s="47"/>
    </row>
    <row r="39" spans="2:19" ht="25.5" customHeight="1" x14ac:dyDescent="0.25">
      <c r="C39" s="3"/>
      <c r="D39" s="3"/>
      <c r="E39" s="3"/>
      <c r="F39" s="3"/>
      <c r="G39" s="3"/>
      <c r="H39" s="3"/>
      <c r="I39" s="3"/>
      <c r="J39" s="3"/>
      <c r="K39" s="77"/>
      <c r="L39" s="3"/>
      <c r="M39" s="3"/>
      <c r="N39" s="46"/>
      <c r="O39" s="46"/>
      <c r="P39" s="46"/>
      <c r="Q39" s="46"/>
      <c r="R39" s="45"/>
      <c r="S39" s="47"/>
    </row>
    <row r="40" spans="2:19" ht="25.5" customHeight="1" x14ac:dyDescent="0.25">
      <c r="C40" s="3"/>
      <c r="D40" s="3"/>
      <c r="E40" s="3"/>
      <c r="F40" s="3"/>
      <c r="G40" s="3"/>
      <c r="H40" s="3"/>
      <c r="I40" s="3"/>
      <c r="J40" s="3"/>
      <c r="K40" s="77"/>
      <c r="L40" s="3"/>
      <c r="M40" s="3"/>
      <c r="N40" s="3"/>
      <c r="O40" s="3"/>
      <c r="P40" s="3"/>
      <c r="Q40" s="3"/>
      <c r="S40" s="7"/>
    </row>
    <row r="41" spans="2:19" ht="27.75" customHeight="1" x14ac:dyDescent="0.25">
      <c r="C41" s="3"/>
      <c r="D41" s="3"/>
      <c r="E41" s="78"/>
      <c r="F41" s="78"/>
      <c r="G41" s="78"/>
      <c r="H41" s="78"/>
      <c r="I41" s="3"/>
      <c r="J41" s="3"/>
      <c r="K41" s="3"/>
      <c r="L41" s="3"/>
      <c r="M41" s="3"/>
      <c r="P41" s="3"/>
      <c r="Q41" s="3"/>
      <c r="R41" s="3"/>
      <c r="S41" s="4"/>
    </row>
    <row r="42" spans="2:19" ht="27" customHeight="1" x14ac:dyDescent="0.25">
      <c r="C42" s="3"/>
      <c r="D42" s="3"/>
      <c r="E42" s="78"/>
      <c r="F42" s="78"/>
      <c r="G42" s="78"/>
      <c r="H42" s="78"/>
      <c r="I42" s="3"/>
      <c r="J42" s="3"/>
      <c r="K42" s="3"/>
      <c r="L42" s="3"/>
      <c r="M42" s="3"/>
      <c r="P42" s="3"/>
      <c r="Q42" s="3"/>
      <c r="R42" s="3"/>
      <c r="S42" s="3"/>
    </row>
    <row r="43" spans="2:19" ht="15" customHeight="1" x14ac:dyDescent="0.3">
      <c r="C43" s="3"/>
      <c r="D43" s="3"/>
      <c r="E43" s="3"/>
      <c r="F43" s="3"/>
      <c r="G43" s="3"/>
      <c r="H43" s="3"/>
      <c r="I43" s="3"/>
      <c r="J43" s="3"/>
      <c r="K43" s="3"/>
      <c r="L43" s="3"/>
      <c r="M43" s="5"/>
      <c r="N43" s="7">
        <v>75</v>
      </c>
      <c r="O43" s="7"/>
      <c r="P43" s="7">
        <v>98</v>
      </c>
      <c r="Q43" s="5"/>
      <c r="R43" s="5"/>
      <c r="S43" s="3"/>
    </row>
    <row r="44" spans="2:19" ht="14.45" x14ac:dyDescent="0.3">
      <c r="M44" s="5"/>
      <c r="N44" s="7">
        <v>45</v>
      </c>
      <c r="O44" s="7"/>
      <c r="P44" s="7">
        <v>37</v>
      </c>
      <c r="Q44" s="5"/>
      <c r="R44" s="5"/>
    </row>
    <row r="45" spans="2:19" ht="14.45" x14ac:dyDescent="0.3">
      <c r="M45" s="5"/>
      <c r="N45" s="7">
        <v>25</v>
      </c>
      <c r="O45" s="7"/>
      <c r="P45" s="7">
        <v>43</v>
      </c>
      <c r="Q45" s="5"/>
      <c r="R45" s="5"/>
    </row>
    <row r="46" spans="2:19" ht="14.45" x14ac:dyDescent="0.3">
      <c r="M46" s="5"/>
      <c r="N46" s="7">
        <v>100</v>
      </c>
      <c r="O46" s="7"/>
      <c r="P46" s="7">
        <v>61</v>
      </c>
      <c r="Q46" s="5"/>
      <c r="R46" s="5"/>
    </row>
    <row r="47" spans="2:19" ht="14.45" x14ac:dyDescent="0.3">
      <c r="M47" s="5"/>
      <c r="N47" s="7">
        <v>100</v>
      </c>
      <c r="O47" s="7"/>
      <c r="P47" s="7">
        <v>30</v>
      </c>
      <c r="Q47" s="5"/>
      <c r="R47" s="5"/>
    </row>
    <row r="48" spans="2:19" ht="14.45" x14ac:dyDescent="0.3">
      <c r="M48" s="5"/>
      <c r="N48" s="6"/>
      <c r="O48" s="6"/>
      <c r="P48" s="5"/>
      <c r="Q48" s="5"/>
      <c r="R48" s="5"/>
    </row>
    <row r="49" spans="13:20" ht="14.45" x14ac:dyDescent="0.3">
      <c r="M49" s="5"/>
      <c r="N49" s="6"/>
      <c r="O49" s="6"/>
      <c r="P49" s="5"/>
      <c r="Q49" s="5"/>
      <c r="R49" s="5"/>
    </row>
    <row r="52" spans="13:20" ht="14.45" x14ac:dyDescent="0.3">
      <c r="T52" s="10"/>
    </row>
  </sheetData>
  <mergeCells count="10">
    <mergeCell ref="E41:F42"/>
    <mergeCell ref="G41:H42"/>
    <mergeCell ref="R19:S19"/>
    <mergeCell ref="O20:P20"/>
    <mergeCell ref="R20:S20"/>
    <mergeCell ref="T24:T25"/>
    <mergeCell ref="N29:O31"/>
    <mergeCell ref="N33:O34"/>
    <mergeCell ref="N36:O37"/>
    <mergeCell ref="K39:K4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AA52"/>
  <sheetViews>
    <sheetView zoomScale="60" zoomScaleNormal="60" workbookViewId="0"/>
  </sheetViews>
  <sheetFormatPr defaultColWidth="9.140625" defaultRowHeight="15" x14ac:dyDescent="0.25"/>
  <cols>
    <col min="1" max="6" width="9.140625" style="1"/>
    <col min="7" max="7" width="10.140625" style="1" bestFit="1" customWidth="1"/>
    <col min="8" max="13" width="9.140625" style="1"/>
    <col min="14" max="14" width="13.7109375" style="1" customWidth="1"/>
    <col min="15" max="15" width="8.5703125" style="1" customWidth="1"/>
    <col min="16" max="16" width="9" style="1" customWidth="1"/>
    <col min="17" max="18" width="9.85546875" style="1" customWidth="1"/>
    <col min="19" max="19" width="8.85546875" style="1" customWidth="1"/>
    <col min="20" max="20" width="9.140625" style="1"/>
    <col min="21" max="21" width="10" style="1" customWidth="1"/>
    <col min="22" max="22" width="9.140625" style="1" customWidth="1"/>
    <col min="23" max="16384" width="9.140625" style="1"/>
  </cols>
  <sheetData>
    <row r="12" spans="15:27" x14ac:dyDescent="0.25">
      <c r="O12" s="23"/>
      <c r="P12" s="23"/>
      <c r="Q12" s="23"/>
      <c r="R12" s="23"/>
      <c r="S12" s="23"/>
      <c r="T12" s="23"/>
      <c r="U12" s="23"/>
      <c r="V12" s="23"/>
      <c r="W12" s="23"/>
      <c r="X12" s="23"/>
      <c r="Y12" s="23"/>
      <c r="Z12" s="23"/>
      <c r="AA12" s="23"/>
    </row>
    <row r="13" spans="15:27" x14ac:dyDescent="0.25">
      <c r="O13" s="23"/>
      <c r="P13" s="23"/>
      <c r="Q13" s="23"/>
      <c r="R13" s="23"/>
      <c r="S13" s="23"/>
      <c r="T13" s="23"/>
      <c r="U13" s="23"/>
      <c r="V13" s="23"/>
      <c r="W13" s="23"/>
      <c r="X13" s="23"/>
      <c r="Y13" s="23"/>
      <c r="Z13" s="23"/>
      <c r="AA13" s="23"/>
    </row>
    <row r="14" spans="15:27" x14ac:dyDescent="0.25">
      <c r="O14" s="23"/>
      <c r="P14" s="23"/>
      <c r="Q14" s="23"/>
      <c r="R14" s="23"/>
      <c r="S14" s="23"/>
      <c r="T14" s="23"/>
      <c r="U14" s="23"/>
      <c r="V14" s="23"/>
      <c r="W14" s="23"/>
      <c r="X14" s="23"/>
      <c r="Y14" s="23"/>
      <c r="Z14" s="23"/>
      <c r="AA14" s="23"/>
    </row>
    <row r="15" spans="15:27" x14ac:dyDescent="0.25">
      <c r="O15" s="23"/>
      <c r="P15" s="23"/>
      <c r="Q15" s="23"/>
      <c r="R15" s="23"/>
      <c r="S15" s="23"/>
      <c r="T15" s="23"/>
      <c r="U15" s="23"/>
      <c r="V15" s="23"/>
      <c r="W15" s="23"/>
      <c r="X15" s="23"/>
      <c r="Y15" s="23"/>
      <c r="Z15" s="23"/>
      <c r="AA15" s="23"/>
    </row>
    <row r="16" spans="15:27" x14ac:dyDescent="0.25">
      <c r="O16" s="23"/>
      <c r="P16" s="23"/>
      <c r="Q16" s="23"/>
      <c r="R16" s="23"/>
      <c r="S16" s="23"/>
      <c r="T16" s="23"/>
      <c r="U16" s="23"/>
      <c r="V16" s="23"/>
      <c r="W16" s="23"/>
      <c r="X16" s="23"/>
      <c r="Y16" s="23"/>
      <c r="Z16" s="23"/>
      <c r="AA16" s="23"/>
    </row>
    <row r="17" spans="2:27" x14ac:dyDescent="0.25">
      <c r="O17" s="23"/>
      <c r="P17" s="23"/>
      <c r="Q17" s="23"/>
      <c r="R17" s="23"/>
      <c r="S17" s="23"/>
      <c r="T17" s="23"/>
      <c r="U17" s="23"/>
      <c r="V17" s="23"/>
      <c r="W17" s="23"/>
      <c r="X17" s="23"/>
      <c r="Y17" s="23"/>
      <c r="Z17" s="23"/>
      <c r="AA17" s="23"/>
    </row>
    <row r="18" spans="2:27" ht="19.899999999999999" customHeight="1" x14ac:dyDescent="0.25">
      <c r="O18" s="23"/>
      <c r="P18" s="23"/>
      <c r="Q18" s="23"/>
      <c r="R18" s="23"/>
      <c r="S18" s="23"/>
      <c r="T18" s="23"/>
      <c r="U18" s="23"/>
      <c r="V18" s="23"/>
      <c r="W18" s="23"/>
      <c r="X18" s="23"/>
      <c r="Y18" s="23"/>
      <c r="Z18" s="23"/>
      <c r="AA18" s="23"/>
    </row>
    <row r="19" spans="2:27" ht="15" customHeight="1" x14ac:dyDescent="0.25">
      <c r="O19" s="23"/>
      <c r="P19" s="23"/>
      <c r="Q19" s="23"/>
      <c r="R19" s="23"/>
      <c r="S19" s="23"/>
      <c r="T19" s="23"/>
      <c r="U19" s="23"/>
      <c r="V19" s="23"/>
      <c r="W19" s="23"/>
      <c r="X19" s="23"/>
      <c r="Y19" s="23"/>
      <c r="Z19" s="23"/>
      <c r="AA19" s="23"/>
    </row>
    <row r="20" spans="2:27" ht="16.149999999999999" customHeight="1" x14ac:dyDescent="0.25">
      <c r="O20" s="23"/>
      <c r="P20" s="23"/>
      <c r="Q20" s="23"/>
      <c r="R20" s="23"/>
      <c r="S20" s="23"/>
      <c r="T20" s="23"/>
      <c r="U20" s="23"/>
      <c r="V20" s="23"/>
      <c r="W20" s="23"/>
      <c r="X20" s="23"/>
      <c r="Y20" s="23"/>
      <c r="Z20" s="23"/>
      <c r="AA20" s="23"/>
    </row>
    <row r="21" spans="2:27" ht="15" customHeight="1" x14ac:dyDescent="0.25">
      <c r="O21" s="23"/>
      <c r="P21" s="23"/>
      <c r="Q21" s="23"/>
      <c r="R21" s="23"/>
      <c r="S21" s="23"/>
      <c r="T21" s="23"/>
      <c r="U21" s="23"/>
      <c r="V21" s="23"/>
      <c r="W21" s="23"/>
      <c r="X21" s="23"/>
      <c r="Y21" s="23"/>
      <c r="Z21" s="23"/>
      <c r="AA21" s="23"/>
    </row>
    <row r="22" spans="2:27" ht="15" customHeight="1" x14ac:dyDescent="0.25">
      <c r="O22" s="23"/>
      <c r="P22" s="23"/>
      <c r="Q22" s="23"/>
      <c r="R22" s="23"/>
      <c r="S22" s="23"/>
      <c r="T22" s="23"/>
      <c r="U22" s="23"/>
      <c r="V22" s="23"/>
      <c r="W22" s="23"/>
      <c r="X22" s="23"/>
      <c r="Y22" s="23"/>
      <c r="Z22" s="23"/>
      <c r="AA22" s="23"/>
    </row>
    <row r="23" spans="2:27" ht="15" customHeight="1" x14ac:dyDescent="0.25">
      <c r="O23" s="23"/>
      <c r="P23" s="23"/>
      <c r="Q23" s="23"/>
      <c r="R23" s="23"/>
      <c r="S23" s="23"/>
      <c r="T23" s="23"/>
      <c r="U23" s="23"/>
      <c r="V23" s="23"/>
      <c r="W23" s="23"/>
      <c r="X23" s="23"/>
      <c r="Y23" s="23"/>
      <c r="Z23" s="23"/>
      <c r="AA23" s="23"/>
    </row>
    <row r="24" spans="2:27" ht="14.45" customHeight="1" x14ac:dyDescent="0.25">
      <c r="O24" s="23"/>
      <c r="P24" s="23"/>
      <c r="Q24" s="23"/>
      <c r="R24" s="23"/>
      <c r="S24" s="23"/>
      <c r="T24" s="23"/>
      <c r="U24" s="23"/>
      <c r="V24" s="23"/>
      <c r="W24" s="23"/>
      <c r="X24" s="23"/>
      <c r="Y24" s="23"/>
      <c r="Z24" s="23"/>
      <c r="AA24" s="23"/>
    </row>
    <row r="25" spans="2:27" ht="14.45" customHeight="1" x14ac:dyDescent="0.25">
      <c r="O25" s="23"/>
      <c r="P25" s="23"/>
      <c r="Q25" s="23"/>
      <c r="R25" s="23"/>
      <c r="S25" s="23"/>
      <c r="T25" s="23"/>
      <c r="U25" s="23"/>
      <c r="V25" s="23"/>
      <c r="W25" s="23"/>
      <c r="X25" s="23"/>
      <c r="Y25" s="23"/>
      <c r="Z25" s="23"/>
      <c r="AA25" s="23"/>
    </row>
    <row r="26" spans="2:27" ht="16.149999999999999" customHeight="1" x14ac:dyDescent="0.25">
      <c r="O26" s="23"/>
      <c r="P26" s="23"/>
      <c r="Q26" s="23"/>
      <c r="R26" s="23"/>
      <c r="S26" s="23"/>
      <c r="T26" s="23"/>
      <c r="U26" s="23"/>
      <c r="V26" s="23"/>
      <c r="W26" s="23"/>
      <c r="X26" s="23"/>
      <c r="Y26" s="23"/>
      <c r="Z26" s="23"/>
      <c r="AA26" s="23"/>
    </row>
    <row r="27" spans="2:27" ht="14.45" customHeight="1" x14ac:dyDescent="0.25">
      <c r="O27" s="23"/>
      <c r="P27" s="23"/>
      <c r="Q27" s="23"/>
      <c r="R27" s="23"/>
      <c r="S27" s="23"/>
      <c r="T27" s="23"/>
      <c r="U27" s="23"/>
      <c r="V27" s="23"/>
      <c r="W27" s="23"/>
      <c r="X27" s="23"/>
      <c r="Y27" s="23"/>
      <c r="Z27" s="23"/>
      <c r="AA27" s="23"/>
    </row>
    <row r="28" spans="2:27" ht="14.45" customHeight="1" x14ac:dyDescent="0.25">
      <c r="O28" s="23"/>
      <c r="P28" s="23"/>
      <c r="Q28" s="23"/>
      <c r="R28" s="23"/>
      <c r="S28" s="23"/>
      <c r="T28" s="23"/>
      <c r="U28" s="27"/>
      <c r="V28" s="23"/>
      <c r="W28" s="23"/>
      <c r="X28" s="23"/>
      <c r="Y28" s="23"/>
      <c r="Z28" s="23"/>
      <c r="AA28" s="23"/>
    </row>
    <row r="29" spans="2:27" ht="22.9" customHeight="1" x14ac:dyDescent="0.25">
      <c r="B29" s="3"/>
      <c r="C29" s="3"/>
      <c r="D29" s="3"/>
      <c r="E29" s="3"/>
      <c r="F29" s="3"/>
      <c r="O29" s="108"/>
      <c r="P29" s="108"/>
      <c r="Q29" s="23"/>
      <c r="R29" s="23"/>
      <c r="S29" s="23"/>
      <c r="T29" s="23"/>
      <c r="U29" s="23"/>
      <c r="V29" s="23"/>
      <c r="W29" s="23"/>
      <c r="X29" s="23"/>
      <c r="Y29" s="23"/>
      <c r="Z29" s="23"/>
      <c r="AA29" s="23"/>
    </row>
    <row r="30" spans="2:27" ht="18.600000000000001" customHeight="1" x14ac:dyDescent="0.25">
      <c r="B30" s="3"/>
      <c r="C30" s="3"/>
      <c r="D30" s="3"/>
      <c r="E30" s="3"/>
      <c r="F30" s="3"/>
      <c r="I30" s="3"/>
      <c r="J30" s="3"/>
      <c r="K30" s="3"/>
      <c r="L30" s="3"/>
      <c r="M30" s="3"/>
      <c r="N30" s="3"/>
      <c r="O30" s="108"/>
      <c r="P30" s="108"/>
      <c r="Q30" s="23"/>
      <c r="R30" s="23"/>
      <c r="S30" s="23"/>
      <c r="T30" s="23"/>
      <c r="U30" s="23"/>
      <c r="V30" s="23"/>
      <c r="W30" s="23"/>
      <c r="X30" s="23"/>
      <c r="Y30" s="23"/>
      <c r="Z30" s="23"/>
      <c r="AA30" s="23"/>
    </row>
    <row r="31" spans="2:27" ht="15" customHeight="1" x14ac:dyDescent="0.25">
      <c r="B31" s="3"/>
      <c r="C31" s="3"/>
      <c r="D31" s="3"/>
      <c r="E31" s="3"/>
      <c r="F31" s="3"/>
      <c r="I31" s="3"/>
      <c r="J31" s="3"/>
      <c r="K31" s="3"/>
      <c r="L31" s="3"/>
      <c r="M31" s="3"/>
      <c r="N31" s="3"/>
      <c r="O31" s="108"/>
      <c r="P31" s="108"/>
      <c r="Q31" s="23"/>
      <c r="R31" s="23"/>
      <c r="S31" s="23"/>
      <c r="T31" s="23"/>
      <c r="U31" s="23"/>
      <c r="V31" s="23"/>
      <c r="W31" s="23"/>
      <c r="X31" s="23"/>
      <c r="Y31" s="23"/>
      <c r="Z31" s="23"/>
      <c r="AA31" s="23"/>
    </row>
    <row r="32" spans="2:27" ht="15" customHeight="1" x14ac:dyDescent="0.25">
      <c r="B32" s="3"/>
      <c r="C32" s="3"/>
      <c r="D32" s="3"/>
      <c r="E32" s="3"/>
      <c r="F32" s="3"/>
      <c r="G32" s="3"/>
      <c r="H32" s="3"/>
      <c r="I32" s="3"/>
      <c r="J32" s="3"/>
      <c r="K32" s="3"/>
      <c r="L32" s="3"/>
      <c r="M32" s="3"/>
      <c r="N32" s="3"/>
      <c r="O32" s="45"/>
      <c r="P32" s="45"/>
      <c r="Q32" s="45"/>
      <c r="R32" s="45"/>
      <c r="S32" s="45"/>
      <c r="T32" s="45"/>
    </row>
    <row r="33" spans="2:20" ht="30" customHeight="1" x14ac:dyDescent="0.25">
      <c r="B33" s="3"/>
      <c r="C33" s="3"/>
      <c r="D33" s="3"/>
      <c r="E33" s="3"/>
      <c r="F33" s="3"/>
      <c r="G33" s="3"/>
      <c r="H33" s="3"/>
      <c r="I33" s="3"/>
      <c r="J33" s="3"/>
      <c r="K33" s="3"/>
      <c r="L33" s="3"/>
      <c r="M33" s="3"/>
      <c r="N33" s="3"/>
      <c r="O33" s="103"/>
      <c r="P33" s="103"/>
      <c r="Q33" s="45"/>
      <c r="R33" s="45"/>
      <c r="S33" s="45"/>
      <c r="T33" s="45"/>
    </row>
    <row r="34" spans="2:20" ht="24.6" customHeight="1" x14ac:dyDescent="0.25">
      <c r="B34" s="3"/>
      <c r="C34" s="3"/>
      <c r="D34" s="3"/>
      <c r="E34" s="3"/>
      <c r="F34" s="3"/>
      <c r="G34" s="9">
        <v>121</v>
      </c>
      <c r="H34" s="8"/>
      <c r="I34" s="3"/>
      <c r="J34" s="3"/>
      <c r="K34" s="3"/>
      <c r="L34" s="3"/>
      <c r="M34" s="3"/>
      <c r="N34" s="3"/>
      <c r="O34" s="103"/>
      <c r="P34" s="103"/>
      <c r="Q34" s="45"/>
      <c r="R34" s="45"/>
      <c r="S34" s="45"/>
      <c r="T34" s="45"/>
    </row>
    <row r="35" spans="2:20" ht="25.15" customHeight="1" x14ac:dyDescent="0.25">
      <c r="B35" s="3"/>
      <c r="C35" s="3"/>
      <c r="D35" s="3"/>
      <c r="E35" s="3"/>
      <c r="F35" s="3"/>
      <c r="I35" s="3"/>
      <c r="J35" s="3"/>
      <c r="K35" s="3"/>
      <c r="L35" s="3"/>
      <c r="M35" s="3"/>
      <c r="N35" s="3"/>
      <c r="O35" s="45"/>
      <c r="P35" s="45"/>
      <c r="Q35" s="45"/>
      <c r="R35" s="45"/>
      <c r="S35" s="45"/>
      <c r="T35" s="45"/>
    </row>
    <row r="36" spans="2:20" ht="25.5" customHeight="1" x14ac:dyDescent="0.25">
      <c r="C36" s="12"/>
      <c r="D36" s="12"/>
      <c r="E36" s="12"/>
      <c r="F36" s="12"/>
      <c r="G36" s="3"/>
      <c r="H36" s="3"/>
      <c r="I36" s="3">
        <v>2000</v>
      </c>
      <c r="J36" s="2"/>
      <c r="K36" s="3"/>
      <c r="L36" s="3"/>
      <c r="M36" s="3"/>
      <c r="N36" s="3"/>
      <c r="O36" s="103"/>
      <c r="P36" s="103"/>
      <c r="Q36" s="46"/>
      <c r="R36" s="46"/>
      <c r="S36" s="45"/>
      <c r="T36" s="47"/>
    </row>
    <row r="37" spans="2:20" ht="14.45" customHeight="1" x14ac:dyDescent="0.25">
      <c r="C37" s="3"/>
      <c r="D37" s="3"/>
      <c r="E37" s="3"/>
      <c r="F37" s="3"/>
      <c r="G37" s="3"/>
      <c r="H37" s="3">
        <v>1</v>
      </c>
      <c r="I37" s="3"/>
      <c r="J37" s="3"/>
      <c r="K37" s="3"/>
      <c r="L37" s="3"/>
      <c r="M37" s="3"/>
      <c r="N37" s="3"/>
      <c r="O37" s="103"/>
      <c r="P37" s="103"/>
      <c r="Q37" s="46"/>
      <c r="R37" s="46"/>
      <c r="S37" s="45"/>
      <c r="T37" s="47"/>
    </row>
    <row r="38" spans="2:20" ht="14.45" x14ac:dyDescent="0.3">
      <c r="C38" s="3"/>
      <c r="D38" s="3"/>
      <c r="E38" s="3"/>
      <c r="F38" s="3"/>
      <c r="G38" s="3"/>
      <c r="H38" s="3"/>
      <c r="I38" s="3"/>
      <c r="J38" s="3"/>
      <c r="K38" s="3"/>
      <c r="L38" s="3"/>
      <c r="M38" s="3"/>
      <c r="N38" s="3"/>
      <c r="O38" s="46"/>
      <c r="P38" s="46"/>
      <c r="Q38" s="46"/>
      <c r="R38" s="46"/>
      <c r="S38" s="45"/>
      <c r="T38" s="47"/>
    </row>
    <row r="39" spans="2:20" ht="25.5" customHeight="1" x14ac:dyDescent="0.25">
      <c r="C39" s="3"/>
      <c r="D39" s="3"/>
      <c r="E39" s="3"/>
      <c r="F39" s="3"/>
      <c r="G39" s="3"/>
      <c r="H39" s="3"/>
      <c r="I39" s="3"/>
      <c r="J39" s="3"/>
      <c r="K39" s="77"/>
      <c r="L39" s="66"/>
      <c r="M39" s="66"/>
      <c r="N39" s="3"/>
      <c r="O39" s="46"/>
      <c r="P39" s="46"/>
      <c r="Q39" s="46"/>
      <c r="R39" s="46"/>
      <c r="S39" s="45"/>
      <c r="T39" s="47"/>
    </row>
    <row r="40" spans="2:20" ht="25.5" customHeight="1" x14ac:dyDescent="0.25">
      <c r="C40" s="3"/>
      <c r="D40" s="3"/>
      <c r="E40" s="3"/>
      <c r="F40" s="3"/>
      <c r="G40" s="3"/>
      <c r="H40" s="3"/>
      <c r="I40" s="3"/>
      <c r="J40" s="3"/>
      <c r="K40" s="77"/>
      <c r="L40" s="66"/>
      <c r="M40" s="66"/>
      <c r="N40" s="3"/>
      <c r="O40" s="3"/>
      <c r="P40" s="3"/>
      <c r="Q40" s="3"/>
      <c r="R40" s="3"/>
      <c r="T40" s="7"/>
    </row>
    <row r="41" spans="2:20" ht="27.75" customHeight="1" x14ac:dyDescent="0.25">
      <c r="C41" s="3"/>
      <c r="D41" s="3"/>
      <c r="E41" s="78"/>
      <c r="F41" s="78"/>
      <c r="G41" s="78"/>
      <c r="H41" s="78"/>
      <c r="I41" s="3"/>
      <c r="J41" s="3"/>
      <c r="K41" s="3"/>
      <c r="L41" s="3"/>
      <c r="M41" s="3"/>
      <c r="N41" s="3"/>
      <c r="Q41" s="3"/>
      <c r="R41" s="3"/>
      <c r="S41" s="3"/>
      <c r="T41" s="4"/>
    </row>
    <row r="42" spans="2:20" ht="27" customHeight="1" x14ac:dyDescent="0.25">
      <c r="C42" s="3"/>
      <c r="D42" s="3"/>
      <c r="E42" s="78"/>
      <c r="F42" s="78"/>
      <c r="G42" s="78"/>
      <c r="H42" s="78"/>
      <c r="I42" s="3"/>
      <c r="J42" s="3"/>
      <c r="K42" s="3"/>
      <c r="L42" s="3"/>
      <c r="M42" s="3"/>
      <c r="N42" s="3"/>
      <c r="Q42" s="3"/>
      <c r="R42" s="3"/>
      <c r="S42" s="3"/>
      <c r="T42" s="3"/>
    </row>
    <row r="43" spans="2:20" ht="15" customHeight="1" x14ac:dyDescent="0.3">
      <c r="C43" s="3"/>
      <c r="D43" s="3"/>
      <c r="E43" s="3"/>
      <c r="F43" s="3"/>
      <c r="G43" s="3"/>
      <c r="H43" s="3"/>
      <c r="I43" s="3"/>
      <c r="J43" s="3"/>
      <c r="K43" s="3"/>
      <c r="L43" s="3"/>
      <c r="M43" s="3"/>
      <c r="N43" s="3"/>
      <c r="O43" s="7">
        <v>75</v>
      </c>
      <c r="P43" s="7"/>
      <c r="Q43" s="7">
        <v>98</v>
      </c>
      <c r="R43" s="5"/>
      <c r="S43" s="5"/>
      <c r="T43" s="3"/>
    </row>
    <row r="44" spans="2:20" ht="14.45" x14ac:dyDescent="0.3">
      <c r="O44" s="7">
        <v>45</v>
      </c>
      <c r="P44" s="7"/>
      <c r="Q44" s="7">
        <v>37</v>
      </c>
      <c r="R44" s="5"/>
      <c r="S44" s="5"/>
    </row>
    <row r="45" spans="2:20" ht="14.45" x14ac:dyDescent="0.3">
      <c r="O45" s="7">
        <v>25</v>
      </c>
      <c r="P45" s="7"/>
      <c r="Q45" s="7">
        <v>43</v>
      </c>
      <c r="R45" s="5"/>
      <c r="S45" s="5"/>
    </row>
    <row r="46" spans="2:20" ht="14.45" x14ac:dyDescent="0.3">
      <c r="O46" s="7">
        <v>100</v>
      </c>
      <c r="P46" s="7"/>
      <c r="Q46" s="7">
        <v>61</v>
      </c>
      <c r="R46" s="5"/>
      <c r="S46" s="5"/>
    </row>
    <row r="47" spans="2:20" ht="14.45" x14ac:dyDescent="0.3">
      <c r="O47" s="7">
        <v>100</v>
      </c>
      <c r="P47" s="7"/>
      <c r="Q47" s="7">
        <v>30</v>
      </c>
      <c r="R47" s="5"/>
      <c r="S47" s="5"/>
    </row>
    <row r="48" spans="2:20" ht="14.45" x14ac:dyDescent="0.3">
      <c r="O48" s="6"/>
      <c r="P48" s="6"/>
      <c r="Q48" s="5"/>
      <c r="R48" s="5"/>
      <c r="S48" s="5"/>
    </row>
    <row r="49" spans="15:21" ht="14.45" x14ac:dyDescent="0.3">
      <c r="O49" s="6"/>
      <c r="P49" s="6"/>
      <c r="Q49" s="5"/>
      <c r="R49" s="5"/>
      <c r="S49" s="5"/>
    </row>
    <row r="52" spans="15:21" ht="14.45" x14ac:dyDescent="0.3">
      <c r="U52" s="10"/>
    </row>
  </sheetData>
  <mergeCells count="6">
    <mergeCell ref="O29:P31"/>
    <mergeCell ref="O33:P34"/>
    <mergeCell ref="O36:P37"/>
    <mergeCell ref="K39:K40"/>
    <mergeCell ref="E41:F42"/>
    <mergeCell ref="G41:H4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12:R18"/>
  <sheetViews>
    <sheetView zoomScale="60" zoomScaleNormal="60" workbookViewId="0">
      <selection activeCell="S22" sqref="S22"/>
    </sheetView>
  </sheetViews>
  <sheetFormatPr defaultColWidth="8.85546875" defaultRowHeight="15" x14ac:dyDescent="0.25"/>
  <cols>
    <col min="1" max="16384" width="8.85546875" style="11"/>
  </cols>
  <sheetData>
    <row r="12" spans="15:18" ht="23.25" x14ac:dyDescent="0.35">
      <c r="Q12" s="48" t="s">
        <v>12</v>
      </c>
      <c r="R12" s="49">
        <f>(50000-55600)/7333</f>
        <v>-0.7636710759579981</v>
      </c>
    </row>
    <row r="13" spans="15:18" ht="23.45" customHeight="1" x14ac:dyDescent="0.35">
      <c r="P13" s="109"/>
      <c r="Q13" s="50"/>
      <c r="R13" s="50"/>
    </row>
    <row r="14" spans="15:18" ht="23.45" customHeight="1" x14ac:dyDescent="0.35">
      <c r="O14" s="50"/>
      <c r="P14" s="109"/>
      <c r="Q14" s="48" t="s">
        <v>13</v>
      </c>
      <c r="R14" s="49">
        <f>(40-43.4)/5.05</f>
        <v>-0.67326732673267298</v>
      </c>
    </row>
    <row r="17" spans="16:18" ht="14.45" customHeight="1" x14ac:dyDescent="0.25">
      <c r="P17" s="109"/>
      <c r="Q17" s="110"/>
      <c r="R17" s="110"/>
    </row>
    <row r="18" spans="16:18" ht="14.45" customHeight="1" x14ac:dyDescent="0.25">
      <c r="P18" s="109"/>
      <c r="Q18" s="110"/>
      <c r="R18" s="110"/>
    </row>
  </sheetData>
  <mergeCells count="3">
    <mergeCell ref="P13:P14"/>
    <mergeCell ref="P17:P18"/>
    <mergeCell ref="Q17:R1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12:Y30"/>
  <sheetViews>
    <sheetView zoomScale="70" zoomScaleNormal="70" workbookViewId="0"/>
  </sheetViews>
  <sheetFormatPr defaultColWidth="8.85546875" defaultRowHeight="15" x14ac:dyDescent="0.25"/>
  <cols>
    <col min="1" max="16384" width="8.85546875" style="11"/>
  </cols>
  <sheetData>
    <row r="12" spans="15:25" x14ac:dyDescent="0.25">
      <c r="O12" s="23"/>
      <c r="P12" s="23"/>
      <c r="Q12" s="23"/>
      <c r="R12" s="23"/>
      <c r="S12" s="23"/>
      <c r="T12" s="23"/>
      <c r="U12" s="23"/>
      <c r="V12" s="23"/>
      <c r="W12" s="23"/>
      <c r="X12" s="23"/>
      <c r="Y12" s="23"/>
    </row>
    <row r="13" spans="15:25" ht="23.45" customHeight="1" x14ac:dyDescent="0.25">
      <c r="O13" s="23"/>
      <c r="P13" s="23"/>
      <c r="Q13" s="23"/>
      <c r="R13" s="23"/>
      <c r="S13" s="23"/>
      <c r="T13" s="23"/>
      <c r="U13" s="23"/>
      <c r="V13" s="23"/>
      <c r="W13" s="23"/>
      <c r="X13" s="23"/>
      <c r="Y13" s="23"/>
    </row>
    <row r="14" spans="15:25" ht="23.45" customHeight="1" x14ac:dyDescent="0.25">
      <c r="O14" s="23"/>
      <c r="P14" s="23"/>
      <c r="Q14" s="23"/>
      <c r="R14" s="23"/>
      <c r="S14" s="23"/>
      <c r="T14" s="23"/>
      <c r="U14" s="23"/>
      <c r="V14" s="23"/>
      <c r="W14" s="23"/>
      <c r="X14" s="23"/>
      <c r="Y14" s="23"/>
    </row>
    <row r="15" spans="15:25" x14ac:dyDescent="0.25">
      <c r="O15" s="23"/>
      <c r="P15" s="23"/>
      <c r="Q15" s="23"/>
      <c r="R15" s="23"/>
      <c r="S15" s="23"/>
      <c r="T15" s="23"/>
      <c r="U15" s="23"/>
      <c r="V15" s="23"/>
      <c r="W15" s="23"/>
      <c r="X15" s="23"/>
      <c r="Y15" s="23"/>
    </row>
    <row r="16" spans="15:25" x14ac:dyDescent="0.25">
      <c r="O16" s="23"/>
      <c r="P16" s="23"/>
      <c r="Q16" s="23"/>
      <c r="R16" s="23"/>
      <c r="S16" s="23"/>
      <c r="T16" s="23"/>
      <c r="U16" s="23"/>
      <c r="V16" s="23"/>
      <c r="W16" s="23"/>
      <c r="X16" s="23"/>
      <c r="Y16" s="23"/>
    </row>
    <row r="17" spans="15:25" ht="14.45" customHeight="1" x14ac:dyDescent="0.25">
      <c r="O17" s="23"/>
      <c r="P17" s="23"/>
      <c r="Q17" s="23"/>
      <c r="R17" s="23"/>
      <c r="S17" s="23"/>
      <c r="T17" s="23"/>
      <c r="U17" s="23"/>
      <c r="V17" s="23"/>
      <c r="W17" s="23"/>
      <c r="X17" s="23"/>
      <c r="Y17" s="23"/>
    </row>
    <row r="18" spans="15:25" ht="14.45" customHeight="1" x14ac:dyDescent="0.25">
      <c r="O18" s="23"/>
      <c r="P18" s="23"/>
      <c r="Q18" s="23"/>
      <c r="R18" s="23"/>
      <c r="S18" s="23"/>
      <c r="T18" s="23"/>
      <c r="U18" s="23"/>
      <c r="V18" s="23"/>
      <c r="W18" s="23"/>
      <c r="X18" s="23"/>
      <c r="Y18" s="23"/>
    </row>
    <row r="19" spans="15:25" x14ac:dyDescent="0.25">
      <c r="O19" s="23"/>
      <c r="P19" s="23"/>
      <c r="Q19" s="23"/>
      <c r="R19" s="23"/>
      <c r="S19" s="23"/>
      <c r="T19" s="23"/>
      <c r="U19" s="23"/>
      <c r="V19" s="23"/>
      <c r="W19" s="23"/>
      <c r="X19" s="23"/>
      <c r="Y19" s="23"/>
    </row>
    <row r="20" spans="15:25" x14ac:dyDescent="0.25">
      <c r="O20" s="23"/>
      <c r="P20" s="23"/>
      <c r="Q20" s="23"/>
      <c r="R20" s="23"/>
      <c r="S20" s="23"/>
      <c r="T20" s="23"/>
      <c r="U20" s="23"/>
      <c r="V20" s="23"/>
      <c r="W20" s="23"/>
      <c r="X20" s="23"/>
      <c r="Y20" s="23"/>
    </row>
    <row r="21" spans="15:25" x14ac:dyDescent="0.25">
      <c r="O21" s="23"/>
      <c r="P21" s="23"/>
      <c r="Q21" s="23"/>
      <c r="R21" s="23"/>
      <c r="S21" s="23"/>
      <c r="T21" s="23"/>
      <c r="U21" s="23"/>
      <c r="V21" s="23"/>
      <c r="W21" s="23"/>
      <c r="X21" s="23"/>
      <c r="Y21" s="23"/>
    </row>
    <row r="22" spans="15:25" x14ac:dyDescent="0.25">
      <c r="O22" s="23"/>
      <c r="P22" s="23"/>
      <c r="Q22" s="23"/>
      <c r="R22" s="23"/>
      <c r="S22" s="23"/>
      <c r="T22" s="23"/>
      <c r="U22" s="23"/>
      <c r="V22" s="23"/>
      <c r="W22" s="23"/>
      <c r="X22" s="23"/>
      <c r="Y22" s="23"/>
    </row>
    <row r="23" spans="15:25" x14ac:dyDescent="0.25">
      <c r="O23" s="23"/>
      <c r="P23" s="23"/>
      <c r="Q23" s="23"/>
      <c r="R23" s="23"/>
      <c r="S23" s="23"/>
      <c r="T23" s="23"/>
      <c r="U23" s="23"/>
      <c r="V23" s="23"/>
      <c r="W23" s="23"/>
      <c r="X23" s="23"/>
      <c r="Y23" s="23"/>
    </row>
    <row r="24" spans="15:25" x14ac:dyDescent="0.25">
      <c r="O24" s="23"/>
      <c r="P24" s="23"/>
      <c r="Q24" s="23"/>
      <c r="R24" s="23"/>
      <c r="S24" s="23"/>
      <c r="T24" s="23"/>
      <c r="U24" s="23"/>
      <c r="V24" s="23"/>
      <c r="W24" s="23"/>
      <c r="X24" s="23"/>
      <c r="Y24" s="23"/>
    </row>
    <row r="25" spans="15:25" x14ac:dyDescent="0.25">
      <c r="O25" s="23"/>
      <c r="P25" s="23"/>
      <c r="Q25" s="23"/>
      <c r="R25" s="23"/>
      <c r="S25" s="23"/>
      <c r="T25" s="23"/>
      <c r="U25" s="23"/>
      <c r="V25" s="23"/>
      <c r="W25" s="23"/>
      <c r="X25" s="23"/>
      <c r="Y25" s="23"/>
    </row>
    <row r="26" spans="15:25" x14ac:dyDescent="0.25">
      <c r="O26" s="23"/>
      <c r="P26" s="23"/>
      <c r="Q26" s="23"/>
      <c r="R26" s="23"/>
      <c r="S26" s="23"/>
      <c r="T26" s="23"/>
      <c r="U26" s="23"/>
      <c r="V26" s="23"/>
      <c r="W26" s="23"/>
      <c r="X26" s="23"/>
      <c r="Y26" s="23"/>
    </row>
    <row r="27" spans="15:25" x14ac:dyDescent="0.25">
      <c r="O27" s="23"/>
      <c r="P27" s="23"/>
      <c r="Q27" s="23"/>
      <c r="R27" s="23"/>
      <c r="S27" s="23"/>
      <c r="T27" s="23"/>
      <c r="U27" s="23"/>
      <c r="V27" s="23"/>
      <c r="W27" s="23"/>
      <c r="X27" s="23"/>
      <c r="Y27" s="23"/>
    </row>
    <row r="28" spans="15:25" x14ac:dyDescent="0.25">
      <c r="O28" s="23"/>
      <c r="P28" s="23"/>
      <c r="Q28" s="23"/>
      <c r="R28" s="23"/>
      <c r="S28" s="23"/>
      <c r="T28" s="23"/>
      <c r="U28" s="23"/>
      <c r="V28" s="23"/>
      <c r="W28" s="23"/>
      <c r="X28" s="23"/>
      <c r="Y28" s="23"/>
    </row>
    <row r="29" spans="15:25" x14ac:dyDescent="0.25">
      <c r="O29" s="23"/>
      <c r="P29" s="23"/>
      <c r="Q29" s="23"/>
      <c r="R29" s="23"/>
      <c r="S29" s="23"/>
      <c r="T29" s="23"/>
      <c r="U29" s="23"/>
      <c r="V29" s="23"/>
      <c r="W29" s="23"/>
      <c r="X29" s="23"/>
      <c r="Y29" s="23"/>
    </row>
    <row r="30" spans="15:25" x14ac:dyDescent="0.25">
      <c r="O30" s="23"/>
      <c r="P30" s="23"/>
      <c r="Q30" s="23"/>
      <c r="R30" s="23"/>
      <c r="S30" s="23"/>
      <c r="T30" s="23"/>
      <c r="U30" s="23"/>
      <c r="V30" s="23"/>
      <c r="W30" s="23"/>
      <c r="X30" s="23"/>
      <c r="Y30" s="2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12:R18"/>
  <sheetViews>
    <sheetView zoomScale="70" zoomScaleNormal="70" workbookViewId="0">
      <selection activeCell="R12" sqref="R12"/>
    </sheetView>
  </sheetViews>
  <sheetFormatPr defaultColWidth="8.85546875" defaultRowHeight="15" x14ac:dyDescent="0.25"/>
  <cols>
    <col min="1" max="16384" width="8.85546875" style="11"/>
  </cols>
  <sheetData>
    <row r="12" spans="15:18" ht="23.25" x14ac:dyDescent="0.35">
      <c r="Q12" s="48" t="s">
        <v>12</v>
      </c>
      <c r="R12" s="49">
        <f>(50000-55600)/7333</f>
        <v>-0.7636710759579981</v>
      </c>
    </row>
    <row r="13" spans="15:18" ht="23.45" customHeight="1" x14ac:dyDescent="0.35">
      <c r="P13" s="109"/>
      <c r="Q13" s="50"/>
      <c r="R13" s="50"/>
    </row>
    <row r="14" spans="15:18" ht="23.45" customHeight="1" x14ac:dyDescent="0.35">
      <c r="O14" s="50"/>
      <c r="P14" s="109"/>
      <c r="Q14" s="48" t="s">
        <v>13</v>
      </c>
      <c r="R14" s="69">
        <f>(40-43.4)/5.05</f>
        <v>-0.67326732673267298</v>
      </c>
    </row>
    <row r="17" spans="16:18" ht="14.45" customHeight="1" x14ac:dyDescent="0.25">
      <c r="P17" s="109"/>
      <c r="Q17" s="110"/>
      <c r="R17" s="110"/>
    </row>
    <row r="18" spans="16:18" ht="14.45" customHeight="1" x14ac:dyDescent="0.25">
      <c r="P18" s="109"/>
      <c r="Q18" s="110"/>
      <c r="R18" s="110"/>
    </row>
  </sheetData>
  <mergeCells count="3">
    <mergeCell ref="P13:P14"/>
    <mergeCell ref="P17:P18"/>
    <mergeCell ref="Q17:R1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Z28"/>
  <sheetViews>
    <sheetView zoomScale="60" zoomScaleNormal="60" workbookViewId="0"/>
  </sheetViews>
  <sheetFormatPr defaultColWidth="8.85546875" defaultRowHeight="15" x14ac:dyDescent="0.25"/>
  <cols>
    <col min="1" max="3" width="8.85546875" style="1"/>
    <col min="4" max="4" width="21.42578125" style="1" customWidth="1"/>
    <col min="5" max="5" width="19.85546875" style="1" customWidth="1"/>
    <col min="6" max="6" width="20.7109375" style="1" customWidth="1"/>
    <col min="7" max="11" width="8.85546875" style="1"/>
    <col min="12" max="12" width="7.5703125" style="1" customWidth="1"/>
    <col min="13" max="16384" width="8.85546875" style="1"/>
  </cols>
  <sheetData>
    <row r="14" spans="10:24" x14ac:dyDescent="0.25">
      <c r="J14" s="33"/>
    </row>
    <row r="15" spans="10:24" x14ac:dyDescent="0.25">
      <c r="J15" s="33"/>
    </row>
    <row r="16" spans="10:24" x14ac:dyDescent="0.25">
      <c r="J16" s="33"/>
      <c r="M16" s="28"/>
      <c r="N16" s="28"/>
      <c r="O16" s="28"/>
      <c r="P16" s="28"/>
      <c r="Q16" s="28"/>
      <c r="R16" s="28"/>
      <c r="S16" s="28"/>
      <c r="T16" s="28"/>
      <c r="U16" s="28"/>
      <c r="V16" s="28"/>
      <c r="W16" s="28"/>
      <c r="X16" s="28"/>
    </row>
    <row r="17" spans="3:26" x14ac:dyDescent="0.25">
      <c r="J17" s="33"/>
      <c r="M17" s="28"/>
      <c r="N17" s="28"/>
      <c r="O17" s="28"/>
      <c r="P17" s="28"/>
      <c r="Q17" s="28"/>
      <c r="R17" s="28"/>
      <c r="S17" s="28"/>
      <c r="T17" s="28"/>
      <c r="U17" s="28"/>
      <c r="V17" s="28"/>
      <c r="W17" s="28"/>
      <c r="X17" s="28"/>
    </row>
    <row r="18" spans="3:26" x14ac:dyDescent="0.25">
      <c r="C18" s="33"/>
      <c r="D18" s="33"/>
      <c r="E18" s="33"/>
      <c r="F18" s="33"/>
      <c r="J18" s="33"/>
      <c r="M18" s="28"/>
      <c r="N18" s="28"/>
      <c r="O18" s="28"/>
      <c r="P18" s="28"/>
      <c r="Q18" s="28"/>
      <c r="R18" s="28"/>
      <c r="S18" s="28"/>
      <c r="T18" s="28"/>
      <c r="U18" s="28"/>
      <c r="V18" s="28"/>
      <c r="W18" s="28"/>
      <c r="X18" s="28"/>
    </row>
    <row r="19" spans="3:26" ht="15" customHeight="1" x14ac:dyDescent="0.25">
      <c r="C19" s="33"/>
      <c r="D19" s="53"/>
      <c r="E19" s="54"/>
      <c r="F19" s="54"/>
      <c r="G19" s="33"/>
      <c r="H19" s="33"/>
      <c r="M19" s="28"/>
      <c r="N19" s="28"/>
      <c r="O19" s="28"/>
      <c r="P19" s="28"/>
      <c r="Q19" s="28"/>
      <c r="R19" s="28"/>
      <c r="S19" s="28"/>
      <c r="T19" s="28"/>
      <c r="U19" s="28"/>
      <c r="V19" s="28"/>
      <c r="W19" s="28"/>
      <c r="X19" s="28"/>
    </row>
    <row r="20" spans="3:26" ht="15.6" customHeight="1" x14ac:dyDescent="0.25">
      <c r="C20" s="33"/>
      <c r="D20" s="55"/>
      <c r="E20" s="56"/>
      <c r="F20" s="55"/>
      <c r="G20" s="33"/>
      <c r="H20" s="33"/>
      <c r="M20" s="28"/>
      <c r="N20" s="28"/>
      <c r="O20" s="28"/>
      <c r="P20" s="28"/>
      <c r="Q20" s="28"/>
      <c r="R20" s="28"/>
      <c r="S20" s="28"/>
      <c r="T20" s="28"/>
      <c r="U20" s="28"/>
      <c r="V20" s="28"/>
      <c r="W20" s="28"/>
      <c r="X20" s="28"/>
    </row>
    <row r="21" spans="3:26" ht="18" customHeight="1" x14ac:dyDescent="0.25">
      <c r="C21" s="33"/>
      <c r="D21" s="55"/>
      <c r="E21" s="56"/>
      <c r="F21" s="55"/>
      <c r="G21" s="33"/>
      <c r="H21" s="33"/>
      <c r="M21" s="28"/>
      <c r="N21" s="28"/>
      <c r="O21" s="28"/>
      <c r="P21" s="28"/>
      <c r="Q21" s="28"/>
      <c r="R21" s="28"/>
      <c r="S21" s="28"/>
      <c r="T21" s="28"/>
      <c r="U21" s="28"/>
      <c r="V21" s="28"/>
      <c r="W21" s="28"/>
      <c r="X21" s="28"/>
      <c r="Y21" s="51"/>
      <c r="Z21" s="51"/>
    </row>
    <row r="22" spans="3:26" ht="18" customHeight="1" x14ac:dyDescent="0.25">
      <c r="C22" s="33"/>
      <c r="D22" s="55"/>
      <c r="E22" s="56"/>
      <c r="F22" s="55"/>
      <c r="G22" s="33"/>
      <c r="H22" s="33"/>
      <c r="M22" s="28"/>
      <c r="N22" s="28"/>
      <c r="O22" s="28"/>
      <c r="P22" s="28"/>
      <c r="Q22" s="28"/>
      <c r="R22" s="28"/>
      <c r="S22" s="28"/>
      <c r="T22" s="28"/>
      <c r="U22" s="28"/>
      <c r="V22" s="28"/>
      <c r="W22" s="28"/>
      <c r="X22" s="28"/>
      <c r="Y22" s="52"/>
      <c r="Z22" s="52"/>
    </row>
    <row r="23" spans="3:26" ht="15.6" customHeight="1" x14ac:dyDescent="0.25">
      <c r="C23" s="33"/>
      <c r="D23" s="55"/>
      <c r="E23" s="56"/>
      <c r="F23" s="55"/>
      <c r="G23" s="33"/>
      <c r="H23" s="33"/>
      <c r="M23" s="28"/>
      <c r="N23" s="28"/>
      <c r="O23" s="28"/>
      <c r="P23" s="28"/>
      <c r="Q23" s="28"/>
      <c r="R23" s="28"/>
      <c r="S23" s="28"/>
      <c r="T23" s="28"/>
      <c r="U23" s="28"/>
      <c r="V23" s="28"/>
      <c r="W23" s="28"/>
      <c r="X23" s="28"/>
    </row>
    <row r="24" spans="3:26" ht="18.600000000000001" customHeight="1" x14ac:dyDescent="0.25">
      <c r="C24" s="33"/>
      <c r="D24" s="55"/>
      <c r="E24" s="56"/>
      <c r="F24" s="55"/>
      <c r="G24" s="33"/>
      <c r="H24" s="33"/>
      <c r="M24" s="28"/>
      <c r="N24" s="28"/>
      <c r="O24" s="28"/>
      <c r="P24" s="28"/>
      <c r="Q24" s="28"/>
      <c r="R24" s="28"/>
      <c r="S24" s="28"/>
      <c r="T24" s="28"/>
      <c r="U24" s="28"/>
      <c r="V24" s="28"/>
      <c r="W24" s="28"/>
      <c r="X24" s="28"/>
    </row>
    <row r="25" spans="3:26" ht="18" customHeight="1" x14ac:dyDescent="0.25">
      <c r="C25" s="33"/>
      <c r="D25" s="55"/>
      <c r="E25" s="55"/>
      <c r="F25" s="33"/>
      <c r="G25" s="33"/>
      <c r="H25" s="33"/>
      <c r="M25" s="28"/>
      <c r="N25" s="28"/>
      <c r="O25" s="28"/>
      <c r="P25" s="28"/>
      <c r="Q25" s="28"/>
      <c r="R25" s="28"/>
      <c r="S25" s="28"/>
      <c r="T25" s="28"/>
      <c r="U25" s="28"/>
      <c r="V25" s="28"/>
      <c r="W25" s="28"/>
      <c r="X25" s="28"/>
    </row>
    <row r="26" spans="3:26" ht="26.25" x14ac:dyDescent="0.25">
      <c r="C26" s="33"/>
      <c r="D26" s="55"/>
      <c r="E26" s="55"/>
      <c r="F26" s="33"/>
    </row>
    <row r="27" spans="3:26" x14ac:dyDescent="0.25">
      <c r="C27" s="33"/>
      <c r="D27" s="33"/>
      <c r="E27" s="33"/>
      <c r="F27" s="33"/>
    </row>
    <row r="28" spans="3:26" x14ac:dyDescent="0.25">
      <c r="C28" s="33"/>
      <c r="D28" s="33"/>
      <c r="E28" s="33"/>
      <c r="F28" s="33"/>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Y29"/>
  <sheetViews>
    <sheetView zoomScale="60" zoomScaleNormal="60" workbookViewId="0">
      <selection activeCell="T25" sqref="T25"/>
    </sheetView>
  </sheetViews>
  <sheetFormatPr defaultColWidth="8.85546875" defaultRowHeight="15" x14ac:dyDescent="0.25"/>
  <cols>
    <col min="1" max="3" width="8.85546875" style="1"/>
    <col min="4" max="4" width="21.42578125" style="1" customWidth="1"/>
    <col min="5" max="5" width="19.85546875" style="1" customWidth="1"/>
    <col min="6" max="6" width="20.7109375" style="1" customWidth="1"/>
    <col min="7" max="16384" width="8.85546875" style="1"/>
  </cols>
  <sheetData>
    <row r="13" spans="10:20" ht="23.45" x14ac:dyDescent="0.3">
      <c r="S13" s="111">
        <f>STANDARDIZE(25,21.5,7.5)</f>
        <v>0.46666666666666667</v>
      </c>
      <c r="T13" s="111"/>
    </row>
    <row r="15" spans="10:20" x14ac:dyDescent="0.25">
      <c r="J15" s="33"/>
    </row>
    <row r="16" spans="10:20" x14ac:dyDescent="0.25">
      <c r="J16" s="33"/>
    </row>
    <row r="17" spans="3:25" x14ac:dyDescent="0.25">
      <c r="J17" s="33"/>
    </row>
    <row r="18" spans="3:25" ht="14.45" x14ac:dyDescent="0.3">
      <c r="J18" s="33"/>
      <c r="U18" s="51"/>
    </row>
    <row r="19" spans="3:25" ht="23.45" x14ac:dyDescent="0.3">
      <c r="C19" s="33"/>
      <c r="D19" s="33"/>
      <c r="E19" s="33"/>
      <c r="F19" s="33"/>
      <c r="J19" s="33"/>
      <c r="S19" s="112">
        <f>_xlfn.NORM.S.DIST(0.4667,1)</f>
        <v>0.67964273512027484</v>
      </c>
      <c r="T19" s="112"/>
      <c r="U19" s="52"/>
    </row>
    <row r="20" spans="3:25" ht="25.9" x14ac:dyDescent="0.3">
      <c r="C20" s="33"/>
      <c r="D20" s="53"/>
      <c r="E20" s="54"/>
      <c r="F20" s="54"/>
      <c r="G20" s="33"/>
      <c r="H20" s="33"/>
    </row>
    <row r="21" spans="3:25" ht="26.25" x14ac:dyDescent="0.25">
      <c r="C21" s="33"/>
      <c r="D21" s="55"/>
      <c r="E21" s="56"/>
      <c r="F21" s="55"/>
      <c r="G21" s="33"/>
      <c r="H21" s="33"/>
      <c r="L21" s="113"/>
      <c r="M21" s="113"/>
      <c r="N21" s="113"/>
      <c r="O21" s="113"/>
    </row>
    <row r="22" spans="3:25" ht="25.9" x14ac:dyDescent="0.3">
      <c r="C22" s="33"/>
      <c r="D22" s="55"/>
      <c r="E22" s="56"/>
      <c r="F22" s="55"/>
      <c r="G22" s="33"/>
      <c r="H22" s="33"/>
      <c r="S22" s="112">
        <f>_xlfn.NORM.S.INV(0.6796)</f>
        <v>0.46658055736914594</v>
      </c>
      <c r="T22" s="112"/>
      <c r="X22" s="51"/>
      <c r="Y22" s="51"/>
    </row>
    <row r="23" spans="3:25" ht="25.9" x14ac:dyDescent="0.3">
      <c r="C23" s="33"/>
      <c r="D23" s="55"/>
      <c r="E23" s="56"/>
      <c r="F23" s="55"/>
      <c r="G23" s="33"/>
      <c r="H23" s="33"/>
      <c r="L23" s="113"/>
      <c r="M23" s="113"/>
      <c r="N23" s="113"/>
      <c r="O23" s="113"/>
      <c r="X23" s="52"/>
      <c r="Y23" s="52"/>
    </row>
    <row r="24" spans="3:25" ht="26.25" x14ac:dyDescent="0.25">
      <c r="C24" s="33"/>
      <c r="D24" s="55"/>
      <c r="E24" s="56"/>
      <c r="F24" s="55"/>
      <c r="G24" s="33"/>
      <c r="H24" s="33"/>
    </row>
    <row r="25" spans="3:25" ht="26.25" x14ac:dyDescent="0.25">
      <c r="C25" s="33"/>
      <c r="D25" s="55"/>
      <c r="E25" s="56"/>
      <c r="F25" s="55"/>
      <c r="G25" s="33"/>
      <c r="H25" s="33"/>
      <c r="L25" s="113"/>
      <c r="M25" s="113"/>
      <c r="N25" s="113"/>
      <c r="O25" s="113"/>
      <c r="P25" s="113"/>
      <c r="Q25" s="113"/>
      <c r="R25" s="113"/>
      <c r="S25" s="113"/>
      <c r="T25" s="1">
        <f>_xlfn.NORM.S.INV(0.6796)</f>
        <v>0.46658055736914594</v>
      </c>
    </row>
    <row r="26" spans="3:25" ht="26.25" x14ac:dyDescent="0.25">
      <c r="C26" s="33"/>
      <c r="D26" s="55"/>
      <c r="E26" s="55"/>
      <c r="F26" s="33"/>
      <c r="G26" s="33"/>
      <c r="H26" s="33"/>
    </row>
    <row r="27" spans="3:25" ht="26.25" x14ac:dyDescent="0.25">
      <c r="C27" s="33"/>
      <c r="D27" s="55"/>
      <c r="E27" s="55"/>
      <c r="F27" s="33"/>
    </row>
    <row r="28" spans="3:25" x14ac:dyDescent="0.25">
      <c r="C28" s="33"/>
      <c r="D28" s="33"/>
      <c r="E28" s="33"/>
      <c r="F28" s="33"/>
    </row>
    <row r="29" spans="3:25" x14ac:dyDescent="0.25">
      <c r="C29" s="33"/>
      <c r="D29" s="33"/>
      <c r="E29" s="33"/>
      <c r="F29" s="33"/>
    </row>
  </sheetData>
  <mergeCells count="7">
    <mergeCell ref="S13:T13"/>
    <mergeCell ref="S19:T19"/>
    <mergeCell ref="L21:O21"/>
    <mergeCell ref="L23:O23"/>
    <mergeCell ref="L25:O25"/>
    <mergeCell ref="P25:S25"/>
    <mergeCell ref="S22:T2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Z45"/>
  <sheetViews>
    <sheetView zoomScale="60" zoomScaleNormal="60" workbookViewId="0">
      <selection activeCell="Y44" sqref="Y44:Z45"/>
    </sheetView>
  </sheetViews>
  <sheetFormatPr defaultColWidth="8.85546875" defaultRowHeight="15" x14ac:dyDescent="0.25"/>
  <cols>
    <col min="1" max="3" width="8.85546875" style="1"/>
    <col min="4" max="4" width="21.42578125" style="1" customWidth="1"/>
    <col min="5" max="5" width="19.85546875" style="1" customWidth="1"/>
    <col min="6" max="6" width="20.7109375" style="1" customWidth="1"/>
    <col min="7" max="11" width="8.85546875" style="1"/>
    <col min="12" max="12" width="7.5703125" style="1" customWidth="1"/>
    <col min="13" max="16384" width="8.85546875" style="1"/>
  </cols>
  <sheetData>
    <row r="15" spans="10:10" x14ac:dyDescent="0.25">
      <c r="J15" s="33"/>
    </row>
    <row r="16" spans="10:10" x14ac:dyDescent="0.25">
      <c r="J16" s="33"/>
    </row>
    <row r="17" spans="3:26" x14ac:dyDescent="0.25">
      <c r="J17" s="33"/>
    </row>
    <row r="18" spans="3:26" x14ac:dyDescent="0.25">
      <c r="J18" s="33"/>
    </row>
    <row r="19" spans="3:26" x14ac:dyDescent="0.25">
      <c r="C19" s="33"/>
      <c r="D19" s="33"/>
      <c r="E19" s="33"/>
      <c r="F19" s="33"/>
      <c r="J19" s="33"/>
    </row>
    <row r="20" spans="3:26" ht="26.25" x14ac:dyDescent="0.25">
      <c r="C20" s="33"/>
      <c r="D20" s="53"/>
      <c r="E20" s="54"/>
      <c r="F20" s="54"/>
      <c r="G20" s="33"/>
      <c r="H20" s="33"/>
    </row>
    <row r="21" spans="3:26" ht="26.25" x14ac:dyDescent="0.25">
      <c r="C21" s="33"/>
      <c r="D21" s="55"/>
      <c r="E21" s="56"/>
      <c r="F21" s="55"/>
      <c r="G21" s="33"/>
      <c r="H21" s="33"/>
    </row>
    <row r="22" spans="3:26" ht="26.25" x14ac:dyDescent="0.25">
      <c r="C22" s="33"/>
      <c r="D22" s="55"/>
      <c r="E22" s="56"/>
      <c r="F22" s="55"/>
      <c r="G22" s="33"/>
      <c r="H22" s="33"/>
      <c r="Z22" s="51"/>
    </row>
    <row r="23" spans="3:26" ht="26.25" x14ac:dyDescent="0.25">
      <c r="C23" s="33"/>
      <c r="D23" s="55"/>
      <c r="E23" s="56"/>
      <c r="F23" s="55"/>
      <c r="G23" s="33"/>
      <c r="H23" s="33"/>
      <c r="Z23" s="52"/>
    </row>
    <row r="24" spans="3:26" ht="26.25" x14ac:dyDescent="0.25">
      <c r="C24" s="33"/>
      <c r="D24" s="55"/>
      <c r="E24" s="56"/>
      <c r="F24" s="55"/>
      <c r="G24" s="33"/>
      <c r="H24" s="33"/>
    </row>
    <row r="25" spans="3:26" ht="26.25" x14ac:dyDescent="0.25">
      <c r="C25" s="33"/>
      <c r="D25" s="55"/>
      <c r="E25" s="56"/>
      <c r="F25" s="55"/>
      <c r="G25" s="33"/>
      <c r="H25" s="33"/>
    </row>
    <row r="26" spans="3:26" ht="26.25" x14ac:dyDescent="0.25">
      <c r="C26" s="33"/>
      <c r="D26" s="55"/>
      <c r="E26" s="55"/>
      <c r="F26" s="33"/>
      <c r="G26" s="33"/>
      <c r="H26" s="33"/>
    </row>
    <row r="27" spans="3:26" ht="26.25" x14ac:dyDescent="0.25">
      <c r="C27" s="33"/>
      <c r="D27" s="55"/>
      <c r="E27" s="55"/>
      <c r="F27" s="33"/>
    </row>
    <row r="28" spans="3:26" x14ac:dyDescent="0.25">
      <c r="C28" s="33"/>
      <c r="D28" s="33"/>
      <c r="E28" s="33"/>
      <c r="F28" s="33"/>
    </row>
    <row r="29" spans="3:26" x14ac:dyDescent="0.25">
      <c r="C29" s="33"/>
      <c r="D29" s="33"/>
      <c r="E29" s="33"/>
      <c r="F29" s="33"/>
    </row>
    <row r="31" spans="3:26" ht="14.45" customHeight="1" x14ac:dyDescent="0.25">
      <c r="U31" s="114" t="s">
        <v>17</v>
      </c>
      <c r="V31" s="118">
        <f>STANDARDIZE(22,15,3.5)</f>
        <v>2</v>
      </c>
      <c r="Y31" s="117"/>
      <c r="Z31" s="117"/>
    </row>
    <row r="32" spans="3:26" ht="14.45" customHeight="1" x14ac:dyDescent="0.25">
      <c r="U32" s="114"/>
      <c r="V32" s="118"/>
      <c r="Y32" s="117"/>
      <c r="Z32" s="117"/>
    </row>
    <row r="37" spans="25:26" x14ac:dyDescent="0.25">
      <c r="Y37" s="115">
        <f>_xlfn.NORM.S.DIST(2,1)</f>
        <v>0.97724986805182079</v>
      </c>
      <c r="Z37" s="115"/>
    </row>
    <row r="38" spans="25:26" x14ac:dyDescent="0.25">
      <c r="Y38" s="115"/>
      <c r="Z38" s="115"/>
    </row>
    <row r="44" spans="25:26" x14ac:dyDescent="0.25">
      <c r="Y44" s="116">
        <f>1-_xlfn.NORM.S.DIST(2,1)</f>
        <v>2.2750131948179209E-2</v>
      </c>
      <c r="Z44" s="116"/>
    </row>
    <row r="45" spans="25:26" x14ac:dyDescent="0.25">
      <c r="Y45" s="116"/>
      <c r="Z45" s="116"/>
    </row>
  </sheetData>
  <mergeCells count="5">
    <mergeCell ref="U31:U32"/>
    <mergeCell ref="Y37:Z38"/>
    <mergeCell ref="Y44:Z45"/>
    <mergeCell ref="Y31:Z32"/>
    <mergeCell ref="V31:V3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Z29"/>
  <sheetViews>
    <sheetView zoomScale="60" zoomScaleNormal="60" workbookViewId="0"/>
  </sheetViews>
  <sheetFormatPr defaultColWidth="8.85546875" defaultRowHeight="15" x14ac:dyDescent="0.25"/>
  <cols>
    <col min="1" max="3" width="8.85546875" style="1"/>
    <col min="4" max="4" width="21.42578125" style="1" customWidth="1"/>
    <col min="5" max="5" width="19.85546875" style="1" customWidth="1"/>
    <col min="6" max="6" width="20.7109375" style="1" customWidth="1"/>
    <col min="7" max="11" width="8.85546875" style="1"/>
    <col min="12" max="12" width="7.5703125" style="1" customWidth="1"/>
    <col min="13" max="16384" width="8.85546875" style="1"/>
  </cols>
  <sheetData>
    <row r="15" spans="10:25" x14ac:dyDescent="0.25">
      <c r="J15" s="33"/>
      <c r="M15" s="23"/>
      <c r="N15" s="23"/>
      <c r="O15" s="23"/>
      <c r="P15" s="23"/>
      <c r="Q15" s="23"/>
      <c r="R15" s="23"/>
      <c r="S15" s="23"/>
      <c r="T15" s="23"/>
      <c r="U15" s="23"/>
      <c r="V15" s="23"/>
      <c r="W15" s="23"/>
      <c r="X15" s="23"/>
      <c r="Y15" s="23"/>
    </row>
    <row r="16" spans="10:25" x14ac:dyDescent="0.25">
      <c r="J16" s="33"/>
      <c r="M16" s="23"/>
      <c r="N16" s="23"/>
      <c r="O16" s="23"/>
      <c r="P16" s="23"/>
      <c r="Q16" s="23"/>
      <c r="R16" s="23"/>
      <c r="S16" s="23"/>
      <c r="T16" s="23"/>
      <c r="U16" s="23"/>
      <c r="V16" s="23"/>
      <c r="W16" s="23"/>
      <c r="X16" s="23"/>
      <c r="Y16" s="23"/>
    </row>
    <row r="17" spans="3:26" x14ac:dyDescent="0.25">
      <c r="J17" s="33"/>
      <c r="M17" s="23"/>
      <c r="N17" s="23"/>
      <c r="O17" s="23"/>
      <c r="P17" s="23"/>
      <c r="Q17" s="23"/>
      <c r="R17" s="23"/>
      <c r="S17" s="23"/>
      <c r="T17" s="23"/>
      <c r="U17" s="23"/>
      <c r="V17" s="23"/>
      <c r="W17" s="23"/>
      <c r="X17" s="23"/>
      <c r="Y17" s="23"/>
    </row>
    <row r="18" spans="3:26" x14ac:dyDescent="0.25">
      <c r="J18" s="33"/>
      <c r="M18" s="23"/>
      <c r="N18" s="23"/>
      <c r="O18" s="23"/>
      <c r="P18" s="23"/>
      <c r="Q18" s="23"/>
      <c r="R18" s="23"/>
      <c r="S18" s="23"/>
      <c r="T18" s="23"/>
      <c r="U18" s="23"/>
      <c r="V18" s="23"/>
      <c r="W18" s="23"/>
      <c r="X18" s="23"/>
      <c r="Y18" s="23"/>
    </row>
    <row r="19" spans="3:26" x14ac:dyDescent="0.25">
      <c r="C19" s="33"/>
      <c r="D19" s="33"/>
      <c r="E19" s="33"/>
      <c r="F19" s="33"/>
      <c r="J19" s="33"/>
      <c r="M19" s="23"/>
      <c r="N19" s="23"/>
      <c r="O19" s="23"/>
      <c r="P19" s="23"/>
      <c r="Q19" s="23"/>
      <c r="R19" s="23"/>
      <c r="S19" s="23"/>
      <c r="T19" s="23"/>
      <c r="U19" s="23"/>
      <c r="V19" s="23"/>
      <c r="W19" s="23"/>
      <c r="X19" s="23"/>
      <c r="Y19" s="23"/>
    </row>
    <row r="20" spans="3:26" ht="26.25" x14ac:dyDescent="0.25">
      <c r="C20" s="33"/>
      <c r="D20" s="53"/>
      <c r="E20" s="54"/>
      <c r="F20" s="54"/>
      <c r="G20" s="33"/>
      <c r="H20" s="33"/>
      <c r="M20" s="23"/>
      <c r="N20" s="23"/>
      <c r="O20" s="23"/>
      <c r="P20" s="23"/>
      <c r="Q20" s="23"/>
      <c r="R20" s="23"/>
      <c r="S20" s="23"/>
      <c r="T20" s="23"/>
      <c r="U20" s="23"/>
      <c r="V20" s="23"/>
      <c r="W20" s="23"/>
      <c r="X20" s="23"/>
      <c r="Y20" s="23"/>
    </row>
    <row r="21" spans="3:26" ht="26.25" x14ac:dyDescent="0.25">
      <c r="C21" s="33"/>
      <c r="D21" s="55"/>
      <c r="E21" s="56"/>
      <c r="F21" s="55"/>
      <c r="G21" s="33"/>
      <c r="H21" s="33"/>
      <c r="M21" s="59"/>
      <c r="N21" s="59"/>
      <c r="O21" s="59"/>
      <c r="P21" s="59"/>
      <c r="Q21" s="23"/>
      <c r="R21" s="23"/>
      <c r="S21" s="23"/>
      <c r="T21" s="23"/>
      <c r="U21" s="23"/>
      <c r="V21" s="23"/>
      <c r="W21" s="23"/>
      <c r="X21" s="23"/>
      <c r="Y21" s="23"/>
    </row>
    <row r="22" spans="3:26" ht="26.25" x14ac:dyDescent="0.25">
      <c r="C22" s="33"/>
      <c r="D22" s="55"/>
      <c r="E22" s="56"/>
      <c r="F22" s="55"/>
      <c r="G22" s="33"/>
      <c r="H22" s="33"/>
      <c r="M22" s="23"/>
      <c r="N22" s="23"/>
      <c r="O22" s="23"/>
      <c r="P22" s="23"/>
      <c r="Q22" s="23"/>
      <c r="R22" s="23"/>
      <c r="S22" s="23"/>
      <c r="T22" s="23"/>
      <c r="U22" s="23"/>
      <c r="V22" s="23"/>
      <c r="W22" s="23"/>
      <c r="X22" s="23"/>
      <c r="Y22" s="60"/>
      <c r="Z22" s="51"/>
    </row>
    <row r="23" spans="3:26" ht="26.25" x14ac:dyDescent="0.25">
      <c r="C23" s="33"/>
      <c r="D23" s="55"/>
      <c r="E23" s="56"/>
      <c r="F23" s="55"/>
      <c r="G23" s="33"/>
      <c r="H23" s="33"/>
      <c r="M23" s="59"/>
      <c r="N23" s="59"/>
      <c r="O23" s="59"/>
      <c r="P23" s="59"/>
      <c r="Q23" s="23"/>
      <c r="R23" s="23"/>
      <c r="S23" s="23"/>
      <c r="T23" s="23"/>
      <c r="U23" s="23"/>
      <c r="V23" s="23"/>
      <c r="W23" s="23"/>
      <c r="X23" s="23"/>
      <c r="Y23" s="61"/>
      <c r="Z23" s="52"/>
    </row>
    <row r="24" spans="3:26" ht="26.25" x14ac:dyDescent="0.25">
      <c r="C24" s="33"/>
      <c r="D24" s="55"/>
      <c r="E24" s="56"/>
      <c r="F24" s="55"/>
      <c r="G24" s="33"/>
      <c r="H24" s="33"/>
      <c r="M24" s="23"/>
      <c r="N24" s="23"/>
      <c r="O24" s="23"/>
      <c r="P24" s="23"/>
      <c r="Q24" s="23"/>
      <c r="R24" s="23"/>
      <c r="S24" s="23"/>
      <c r="T24" s="23"/>
      <c r="U24" s="23"/>
      <c r="V24" s="23"/>
      <c r="W24" s="23"/>
      <c r="X24" s="23"/>
      <c r="Y24" s="23"/>
    </row>
    <row r="25" spans="3:26" ht="26.25" x14ac:dyDescent="0.25">
      <c r="C25" s="33"/>
      <c r="D25" s="55"/>
      <c r="E25" s="56"/>
      <c r="F25" s="55"/>
      <c r="G25" s="33"/>
      <c r="H25" s="33"/>
      <c r="M25" s="59"/>
      <c r="N25" s="59"/>
      <c r="O25" s="59"/>
      <c r="P25" s="59"/>
      <c r="Q25" s="59"/>
      <c r="R25" s="59"/>
      <c r="S25" s="59"/>
      <c r="T25" s="59"/>
      <c r="U25" s="59"/>
      <c r="V25" s="59"/>
      <c r="W25" s="59"/>
      <c r="X25" s="59"/>
      <c r="Y25" s="59"/>
    </row>
    <row r="26" spans="3:26" ht="26.25" x14ac:dyDescent="0.25">
      <c r="C26" s="33"/>
      <c r="D26" s="55"/>
      <c r="E26" s="55"/>
      <c r="F26" s="33"/>
      <c r="G26" s="33"/>
      <c r="H26" s="33"/>
      <c r="M26" s="59"/>
      <c r="N26" s="59"/>
      <c r="O26" s="59"/>
      <c r="P26" s="59"/>
      <c r="Q26" s="59"/>
      <c r="R26" s="59"/>
      <c r="S26" s="59"/>
      <c r="T26" s="59"/>
      <c r="U26" s="59"/>
      <c r="V26" s="59"/>
      <c r="W26" s="59"/>
      <c r="X26" s="59"/>
      <c r="Y26" s="59"/>
    </row>
    <row r="27" spans="3:26" ht="26.25" x14ac:dyDescent="0.25">
      <c r="C27" s="33"/>
      <c r="D27" s="55"/>
      <c r="E27" s="55"/>
      <c r="F27" s="33"/>
    </row>
    <row r="28" spans="3:26" x14ac:dyDescent="0.25">
      <c r="C28" s="33"/>
      <c r="D28" s="33"/>
      <c r="E28" s="33"/>
      <c r="F28" s="33"/>
    </row>
    <row r="29" spans="3:26" x14ac:dyDescent="0.25">
      <c r="C29" s="33"/>
      <c r="D29" s="33"/>
      <c r="E29" s="33"/>
      <c r="F29" s="33"/>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tabSelected="1" zoomScale="60" zoomScaleNormal="60" workbookViewId="0"/>
  </sheetViews>
  <sheetFormatPr defaultColWidth="9.140625" defaultRowHeight="15" x14ac:dyDescent="0.25"/>
  <cols>
    <col min="1" max="16384" width="9.140625" style="11"/>
  </cols>
  <sheetData>
    <row r="1" spans="1:1" x14ac:dyDescent="0.25">
      <c r="A1" s="11" t="s">
        <v>0</v>
      </c>
    </row>
  </sheetData>
  <sheetProtection algorithmName="SHA-512" hashValue="Fld+QNRcUXn8yi2rj0O5WxP4GyEZW0qVPMQWPUAqlf2VWRdkV8nBLKLpBwIPNyugSkCdptDUInxy3EabLU4cbA==" saltValue="bic+m6nE+gn5QRdU7e06K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X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1.140625" style="1" customWidth="1"/>
    <col min="14" max="14" width="12.28515625" style="1" customWidth="1"/>
    <col min="15" max="15" width="13" style="1" customWidth="1"/>
    <col min="16" max="16" width="11.5703125" style="1" customWidth="1"/>
    <col min="17" max="17" width="11.140625" style="1" customWidth="1"/>
    <col min="18" max="16384" width="9.140625" style="1"/>
  </cols>
  <sheetData>
    <row r="15" spans="14:24" x14ac:dyDescent="0.25">
      <c r="N15" s="23"/>
      <c r="O15" s="23"/>
      <c r="P15" s="23"/>
      <c r="Q15" s="23"/>
      <c r="R15" s="23"/>
      <c r="S15" s="23"/>
      <c r="T15" s="23"/>
      <c r="U15" s="23"/>
      <c r="V15" s="23"/>
      <c r="W15" s="23"/>
      <c r="X15" s="23"/>
    </row>
    <row r="16" spans="14:24" x14ac:dyDescent="0.25">
      <c r="N16" s="23"/>
      <c r="O16" s="23"/>
      <c r="P16" s="23"/>
      <c r="Q16" s="23"/>
      <c r="R16" s="23"/>
      <c r="S16" s="23"/>
      <c r="T16" s="23"/>
      <c r="U16" s="23"/>
      <c r="V16" s="23"/>
      <c r="W16" s="23"/>
      <c r="X16" s="23"/>
    </row>
    <row r="17" spans="2:24" x14ac:dyDescent="0.25">
      <c r="N17" s="23"/>
      <c r="O17" s="23"/>
      <c r="P17" s="23"/>
      <c r="Q17" s="23"/>
      <c r="R17" s="23"/>
      <c r="S17" s="23"/>
      <c r="T17" s="23"/>
      <c r="U17" s="23"/>
      <c r="V17" s="23"/>
      <c r="W17" s="23"/>
      <c r="X17" s="23"/>
    </row>
    <row r="18" spans="2:24" x14ac:dyDescent="0.25">
      <c r="N18" s="23"/>
      <c r="O18" s="23"/>
      <c r="P18" s="23"/>
      <c r="Q18" s="23"/>
      <c r="R18" s="23"/>
      <c r="S18" s="23"/>
      <c r="T18" s="23"/>
      <c r="U18" s="23"/>
      <c r="V18" s="23"/>
      <c r="W18" s="23"/>
      <c r="X18" s="23"/>
    </row>
    <row r="19" spans="2:24" x14ac:dyDescent="0.25">
      <c r="N19" s="23"/>
      <c r="O19" s="23"/>
      <c r="P19" s="23"/>
      <c r="Q19" s="23"/>
      <c r="R19" s="23"/>
      <c r="S19" s="23"/>
      <c r="T19" s="23"/>
      <c r="U19" s="23"/>
      <c r="V19" s="23"/>
      <c r="W19" s="23"/>
      <c r="X19" s="23"/>
    </row>
    <row r="20" spans="2:24" x14ac:dyDescent="0.25">
      <c r="N20" s="23"/>
      <c r="O20" s="23"/>
      <c r="P20" s="23"/>
      <c r="Q20" s="23"/>
      <c r="R20" s="23"/>
      <c r="S20" s="23"/>
      <c r="T20" s="23"/>
      <c r="U20" s="23"/>
      <c r="V20" s="23"/>
      <c r="W20" s="23"/>
      <c r="X20" s="23"/>
    </row>
    <row r="21" spans="2:24" x14ac:dyDescent="0.25">
      <c r="N21" s="23"/>
      <c r="O21" s="23"/>
      <c r="P21" s="23"/>
      <c r="Q21" s="23"/>
      <c r="R21" s="23"/>
      <c r="S21" s="23"/>
      <c r="T21" s="23"/>
      <c r="U21" s="23"/>
      <c r="V21" s="23"/>
      <c r="W21" s="23"/>
      <c r="X21" s="23"/>
    </row>
    <row r="22" spans="2:24" x14ac:dyDescent="0.25">
      <c r="N22" s="23"/>
      <c r="O22" s="23"/>
      <c r="P22" s="23"/>
      <c r="Q22" s="23"/>
      <c r="R22" s="23"/>
      <c r="S22" s="23"/>
      <c r="T22" s="23"/>
      <c r="U22" s="23"/>
      <c r="V22" s="23"/>
      <c r="W22" s="23"/>
      <c r="X22" s="23"/>
    </row>
    <row r="23" spans="2:24" ht="14.45" customHeight="1" x14ac:dyDescent="0.25">
      <c r="N23" s="23"/>
      <c r="O23" s="23"/>
      <c r="P23" s="23"/>
      <c r="Q23" s="23"/>
      <c r="R23" s="23"/>
      <c r="S23" s="23"/>
      <c r="T23" s="23"/>
      <c r="U23" s="23"/>
      <c r="V23" s="23"/>
      <c r="W23" s="23"/>
      <c r="X23" s="23"/>
    </row>
    <row r="24" spans="2:24" ht="14.45" customHeight="1" x14ac:dyDescent="0.25">
      <c r="N24" s="23"/>
      <c r="O24" s="23"/>
      <c r="P24" s="23"/>
      <c r="Q24" s="23"/>
      <c r="R24" s="23"/>
      <c r="S24" s="23"/>
      <c r="T24" s="23"/>
      <c r="U24" s="23"/>
      <c r="V24" s="23"/>
      <c r="W24" s="23"/>
      <c r="X24" s="23"/>
    </row>
    <row r="25" spans="2:24" ht="16.149999999999999" customHeight="1" x14ac:dyDescent="0.25">
      <c r="N25" s="23"/>
      <c r="O25" s="23"/>
      <c r="P25" s="23"/>
      <c r="Q25" s="23"/>
      <c r="R25" s="23"/>
      <c r="S25" s="23"/>
      <c r="T25" s="23"/>
      <c r="U25" s="23"/>
      <c r="V25" s="23"/>
      <c r="W25" s="23"/>
      <c r="X25" s="23"/>
    </row>
    <row r="26" spans="2:24" ht="14.45" customHeight="1" x14ac:dyDescent="0.25">
      <c r="N26" s="23"/>
      <c r="O26" s="23"/>
      <c r="P26" s="23"/>
      <c r="Q26" s="23"/>
      <c r="R26" s="23"/>
      <c r="S26" s="23"/>
      <c r="T26" s="23"/>
      <c r="U26" s="23"/>
      <c r="V26" s="23"/>
      <c r="W26" s="23"/>
      <c r="X26" s="23"/>
    </row>
    <row r="27" spans="2:24" ht="14.45" customHeight="1" x14ac:dyDescent="0.25">
      <c r="N27" s="23"/>
      <c r="O27" s="23"/>
      <c r="P27" s="23"/>
      <c r="Q27" s="23"/>
      <c r="R27" s="23"/>
      <c r="S27" s="23"/>
      <c r="T27" s="23"/>
      <c r="U27" s="23"/>
      <c r="V27" s="23"/>
      <c r="W27" s="23"/>
      <c r="X27" s="23"/>
    </row>
    <row r="28" spans="2:24" ht="14.45" customHeight="1" x14ac:dyDescent="0.25">
      <c r="B28" s="3"/>
      <c r="C28" s="3"/>
      <c r="D28" s="3"/>
      <c r="E28" s="3"/>
      <c r="F28" s="3"/>
      <c r="N28" s="23"/>
      <c r="O28" s="23"/>
      <c r="P28" s="23"/>
      <c r="Q28" s="23"/>
      <c r="R28" s="23"/>
      <c r="S28" s="23"/>
      <c r="T28" s="23"/>
      <c r="U28" s="23"/>
      <c r="V28" s="23"/>
      <c r="W28" s="23"/>
      <c r="X28" s="23"/>
    </row>
    <row r="29" spans="2:24" ht="17.45" customHeight="1" x14ac:dyDescent="0.25">
      <c r="B29" s="3"/>
      <c r="C29" s="3"/>
      <c r="D29" s="3"/>
      <c r="E29" s="3"/>
      <c r="F29" s="3"/>
      <c r="I29" s="3"/>
      <c r="J29" s="3"/>
      <c r="K29" s="3"/>
      <c r="L29" s="3"/>
      <c r="N29" s="23"/>
      <c r="O29" s="23"/>
      <c r="P29" s="23"/>
      <c r="Q29" s="23"/>
      <c r="R29" s="23"/>
      <c r="S29" s="23"/>
      <c r="T29" s="23"/>
      <c r="U29" s="23"/>
      <c r="V29" s="23"/>
      <c r="W29" s="23"/>
      <c r="X29" s="23"/>
    </row>
    <row r="30" spans="2:24" ht="15" customHeight="1" x14ac:dyDescent="0.25">
      <c r="B30" s="3"/>
      <c r="C30" s="3"/>
      <c r="D30" s="3"/>
      <c r="E30" s="3"/>
      <c r="F30" s="3"/>
      <c r="I30" s="3"/>
      <c r="J30" s="3"/>
      <c r="K30" s="3"/>
      <c r="L30" s="3"/>
      <c r="N30" s="23"/>
      <c r="O30" s="23"/>
      <c r="P30" s="23"/>
      <c r="Q30" s="23"/>
      <c r="R30" s="23"/>
      <c r="S30" s="23"/>
      <c r="T30" s="23"/>
      <c r="U30" s="23"/>
      <c r="V30" s="23"/>
      <c r="W30" s="23"/>
      <c r="X30" s="23"/>
    </row>
    <row r="31" spans="2:24" ht="15" customHeight="1" x14ac:dyDescent="0.25">
      <c r="B31" s="3"/>
      <c r="C31" s="3"/>
      <c r="D31" s="3"/>
      <c r="E31" s="3"/>
      <c r="F31" s="3"/>
      <c r="G31" s="3"/>
      <c r="H31" s="3"/>
      <c r="I31" s="3"/>
      <c r="J31" s="3"/>
      <c r="K31" s="3"/>
      <c r="L31" s="3"/>
      <c r="N31" s="23"/>
      <c r="O31" s="23"/>
      <c r="P31" s="23"/>
      <c r="Q31" s="23"/>
      <c r="R31" s="23"/>
      <c r="S31" s="23"/>
      <c r="T31" s="23"/>
      <c r="U31" s="23"/>
      <c r="V31" s="23"/>
      <c r="W31" s="23"/>
      <c r="X31" s="23"/>
    </row>
    <row r="32" spans="2:24" ht="15" customHeight="1" x14ac:dyDescent="0.25">
      <c r="B32" s="3"/>
      <c r="C32" s="3"/>
      <c r="D32" s="3"/>
      <c r="E32" s="3"/>
      <c r="F32" s="3"/>
      <c r="G32" s="3"/>
      <c r="H32" s="3"/>
      <c r="I32" s="3"/>
      <c r="J32" s="3"/>
      <c r="K32" s="3"/>
      <c r="L32" s="3"/>
      <c r="N32" s="23"/>
      <c r="O32" s="23"/>
      <c r="P32" s="23"/>
      <c r="Q32" s="23"/>
      <c r="R32" s="23"/>
      <c r="S32" s="23"/>
      <c r="T32" s="23"/>
      <c r="U32" s="23"/>
      <c r="V32" s="23"/>
      <c r="W32" s="23"/>
      <c r="X32" s="23"/>
    </row>
    <row r="33" spans="2:24" ht="21.6" customHeight="1" x14ac:dyDescent="0.25">
      <c r="B33" s="3"/>
      <c r="C33" s="3"/>
      <c r="D33" s="3"/>
      <c r="E33" s="3"/>
      <c r="F33" s="3"/>
      <c r="G33" s="9">
        <v>121</v>
      </c>
      <c r="H33" s="8"/>
      <c r="I33" s="3"/>
      <c r="J33" s="3"/>
      <c r="K33" s="3"/>
      <c r="L33" s="3"/>
      <c r="N33" s="23"/>
      <c r="O33" s="23"/>
      <c r="P33" s="23"/>
      <c r="Q33" s="23"/>
      <c r="R33" s="23"/>
      <c r="S33" s="23"/>
      <c r="T33" s="23"/>
      <c r="U33" s="23"/>
      <c r="V33" s="23"/>
      <c r="W33" s="23"/>
      <c r="X33" s="23"/>
    </row>
    <row r="34" spans="2:24" ht="19.899999999999999" customHeight="1" x14ac:dyDescent="0.25">
      <c r="B34" s="3"/>
      <c r="C34" s="3"/>
      <c r="D34" s="3"/>
      <c r="E34" s="3"/>
      <c r="F34" s="3"/>
      <c r="I34" s="3"/>
      <c r="J34" s="3"/>
      <c r="K34" s="3"/>
      <c r="L34" s="3"/>
      <c r="N34" s="23"/>
      <c r="O34" s="23"/>
      <c r="P34" s="23"/>
      <c r="Q34" s="23"/>
      <c r="R34" s="23"/>
      <c r="S34" s="23"/>
      <c r="T34" s="23"/>
      <c r="U34" s="23"/>
      <c r="V34" s="23"/>
      <c r="W34" s="23"/>
      <c r="X34" s="23"/>
    </row>
    <row r="35" spans="2:24" ht="25.5" customHeight="1" x14ac:dyDescent="0.25">
      <c r="C35" s="12"/>
      <c r="D35" s="12"/>
      <c r="E35" s="12"/>
      <c r="F35" s="12"/>
      <c r="G35" s="3"/>
      <c r="H35" s="3"/>
      <c r="I35" s="3">
        <v>2000</v>
      </c>
      <c r="J35" s="2"/>
      <c r="K35" s="3"/>
      <c r="L35" s="3"/>
      <c r="M35" s="3"/>
      <c r="N35" s="3"/>
      <c r="O35" s="3"/>
      <c r="P35" s="3"/>
      <c r="R35" s="7"/>
    </row>
    <row r="36" spans="2:24" x14ac:dyDescent="0.25">
      <c r="C36" s="3"/>
      <c r="D36" s="3"/>
      <c r="E36" s="3"/>
      <c r="F36" s="3"/>
      <c r="G36" s="3"/>
      <c r="H36" s="3">
        <v>1</v>
      </c>
      <c r="I36" s="3"/>
      <c r="J36" s="3"/>
      <c r="K36" s="3"/>
      <c r="L36" s="3"/>
      <c r="M36" s="3"/>
      <c r="N36" s="3"/>
      <c r="O36" s="3"/>
      <c r="P36" s="3"/>
      <c r="R36" s="7">
        <v>60000</v>
      </c>
    </row>
    <row r="37" spans="2:24" x14ac:dyDescent="0.25">
      <c r="C37" s="3"/>
      <c r="D37" s="3"/>
      <c r="E37" s="3"/>
      <c r="F37" s="3"/>
      <c r="G37" s="3"/>
      <c r="H37" s="3"/>
      <c r="I37" s="3"/>
      <c r="J37" s="3"/>
      <c r="K37" s="3"/>
      <c r="L37" s="3"/>
      <c r="M37" s="3"/>
      <c r="N37" s="3"/>
      <c r="O37" s="3"/>
      <c r="P37" s="3"/>
      <c r="R37" s="7"/>
    </row>
    <row r="38" spans="2:24" ht="25.5" customHeight="1" x14ac:dyDescent="0.25">
      <c r="C38" s="3"/>
      <c r="D38" s="3"/>
      <c r="E38" s="3"/>
      <c r="F38" s="3"/>
      <c r="G38" s="3"/>
      <c r="H38" s="3"/>
      <c r="I38" s="3"/>
      <c r="J38" s="3"/>
      <c r="K38" s="77"/>
      <c r="L38" s="3"/>
      <c r="M38" s="3"/>
      <c r="N38" s="3"/>
      <c r="O38" s="3"/>
      <c r="P38" s="3"/>
      <c r="R38" s="7">
        <v>110000</v>
      </c>
    </row>
    <row r="39" spans="2:24" ht="25.5" customHeight="1" x14ac:dyDescent="0.25">
      <c r="C39" s="3"/>
      <c r="D39" s="3"/>
      <c r="E39" s="3"/>
      <c r="F39" s="3"/>
      <c r="G39" s="3"/>
      <c r="H39" s="3"/>
      <c r="I39" s="3"/>
      <c r="J39" s="3"/>
      <c r="K39" s="77"/>
      <c r="L39" s="3"/>
      <c r="M39" s="3"/>
      <c r="N39" s="3"/>
      <c r="O39" s="3"/>
      <c r="P39" s="3"/>
      <c r="R39" s="7"/>
    </row>
    <row r="40" spans="2:24" ht="27.75" customHeight="1" x14ac:dyDescent="0.25">
      <c r="C40" s="3"/>
      <c r="D40" s="3"/>
      <c r="E40" s="78"/>
      <c r="F40" s="78"/>
      <c r="G40" s="78"/>
      <c r="H40" s="78"/>
      <c r="I40" s="3"/>
      <c r="J40" s="3"/>
      <c r="K40" s="3"/>
      <c r="L40" s="3"/>
      <c r="M40" s="3"/>
      <c r="N40" s="3"/>
      <c r="O40" s="3"/>
      <c r="P40" s="3"/>
      <c r="Q40" s="3"/>
      <c r="R40" s="4"/>
    </row>
    <row r="41" spans="2:24" ht="27" customHeight="1" x14ac:dyDescent="0.25">
      <c r="C41" s="3"/>
      <c r="D41" s="3"/>
      <c r="E41" s="78"/>
      <c r="F41" s="78"/>
      <c r="G41" s="78"/>
      <c r="H41" s="78"/>
      <c r="I41" s="3"/>
      <c r="J41" s="3"/>
      <c r="K41" s="3"/>
      <c r="L41" s="3"/>
      <c r="M41" s="3"/>
      <c r="N41" s="3"/>
      <c r="O41" s="3"/>
      <c r="P41" s="3"/>
      <c r="Q41" s="3"/>
      <c r="R41" s="3"/>
    </row>
    <row r="42" spans="2:24" ht="15" customHeight="1" x14ac:dyDescent="0.3">
      <c r="C42" s="3"/>
      <c r="D42" s="3"/>
      <c r="E42" s="3"/>
      <c r="F42" s="3"/>
      <c r="G42" s="3"/>
      <c r="H42" s="3"/>
      <c r="I42" s="3"/>
      <c r="J42" s="3"/>
      <c r="K42" s="3"/>
      <c r="L42" s="3"/>
      <c r="M42" s="7">
        <v>75</v>
      </c>
      <c r="N42" s="7"/>
      <c r="O42" s="7">
        <v>98</v>
      </c>
      <c r="P42" s="5"/>
      <c r="Q42" s="5"/>
      <c r="R42" s="3"/>
    </row>
    <row r="43" spans="2:24" ht="15" customHeight="1" x14ac:dyDescent="0.3">
      <c r="M43" s="7">
        <v>45</v>
      </c>
      <c r="N43" s="7"/>
      <c r="O43" s="7">
        <v>37</v>
      </c>
      <c r="P43" s="5"/>
      <c r="Q43" s="5"/>
    </row>
    <row r="44" spans="2:24" ht="14.45" x14ac:dyDescent="0.3">
      <c r="M44" s="7">
        <v>25</v>
      </c>
      <c r="N44" s="7"/>
      <c r="O44" s="7">
        <v>43</v>
      </c>
      <c r="P44" s="5"/>
      <c r="Q44" s="5"/>
    </row>
    <row r="45" spans="2:24" ht="14.45" x14ac:dyDescent="0.3">
      <c r="M45" s="7">
        <v>100</v>
      </c>
      <c r="N45" s="7"/>
      <c r="O45" s="7">
        <v>61</v>
      </c>
      <c r="P45" s="5"/>
      <c r="Q45" s="5"/>
    </row>
    <row r="46" spans="2:24" ht="15" customHeight="1" x14ac:dyDescent="0.3">
      <c r="M46" s="7">
        <v>100</v>
      </c>
      <c r="N46" s="7"/>
      <c r="O46" s="7">
        <v>30</v>
      </c>
      <c r="P46" s="5"/>
      <c r="Q46" s="5"/>
    </row>
    <row r="47" spans="2:24" ht="15" customHeight="1" x14ac:dyDescent="0.3">
      <c r="M47" s="6"/>
      <c r="N47" s="6"/>
      <c r="O47" s="5"/>
      <c r="P47" s="5"/>
      <c r="Q47" s="5"/>
    </row>
    <row r="48" spans="2:24" ht="14.45" x14ac:dyDescent="0.3">
      <c r="M48" s="6"/>
      <c r="N48" s="6"/>
      <c r="O48" s="5"/>
      <c r="P48" s="5"/>
      <c r="Q48" s="5"/>
    </row>
    <row r="51" spans="19:19" ht="14.45" x14ac:dyDescent="0.3">
      <c r="S51" s="10"/>
    </row>
  </sheetData>
  <mergeCells count="3">
    <mergeCell ref="K38:K39"/>
    <mergeCell ref="E40:F41"/>
    <mergeCell ref="G40:H4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zoomScale="50" zoomScaleNormal="50" workbookViewId="0"/>
  </sheetViews>
  <sheetFormatPr defaultColWidth="9.140625" defaultRowHeight="15" x14ac:dyDescent="0.25"/>
  <cols>
    <col min="1" max="16384" width="9.140625" style="11"/>
  </cols>
  <sheetData>
    <row r="1" spans="1:1" x14ac:dyDescent="0.25">
      <c r="A1" s="11" t="s">
        <v>0</v>
      </c>
    </row>
  </sheetData>
  <sheetProtection password="C7B2" sheet="1" objects="1" scenarios="1"/>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workbookViewId="0"/>
  </sheetViews>
  <sheetFormatPr defaultColWidth="9.140625" defaultRowHeight="15" x14ac:dyDescent="0.25"/>
  <cols>
    <col min="1" max="16384" width="9.140625" style="11"/>
  </cols>
  <sheetData>
    <row r="1" spans="1:1" x14ac:dyDescent="0.25">
      <c r="A1" s="11" t="s">
        <v>0</v>
      </c>
    </row>
  </sheetData>
  <sheetProtection password="C7B2"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Z55"/>
  <sheetViews>
    <sheetView zoomScale="60" zoomScaleNormal="60" workbookViewId="0">
      <selection activeCell="Y44" sqref="Y44:Z44"/>
    </sheetView>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ht="14.45" customHeight="1" x14ac:dyDescent="0.25"/>
    <row r="17" spans="2:6" ht="10.15" customHeight="1" x14ac:dyDescent="0.25"/>
    <row r="18" spans="2:6" ht="20.45" customHeight="1" x14ac:dyDescent="0.25"/>
    <row r="19" spans="2:6" ht="14.45" customHeight="1" x14ac:dyDescent="0.25"/>
    <row r="21" spans="2:6" ht="14.45" customHeight="1" x14ac:dyDescent="0.25"/>
    <row r="22" spans="2:6" ht="14.45" customHeight="1" x14ac:dyDescent="0.25"/>
    <row r="26" spans="2:6" ht="23.45" customHeight="1" x14ac:dyDescent="0.25"/>
    <row r="27" spans="2:6" ht="14.45" customHeight="1" x14ac:dyDescent="0.25"/>
    <row r="28" spans="2:6" ht="16.149999999999999" customHeight="1" x14ac:dyDescent="0.25"/>
    <row r="29" spans="2:6" ht="14.45" customHeight="1" x14ac:dyDescent="0.25"/>
    <row r="30" spans="2:6" ht="18.600000000000001" customHeight="1" x14ac:dyDescent="0.25"/>
    <row r="31" spans="2:6" ht="18.600000000000001" customHeight="1" x14ac:dyDescent="0.25"/>
    <row r="32" spans="2:6" x14ac:dyDescent="0.25">
      <c r="B32" s="3"/>
      <c r="C32" s="3"/>
      <c r="D32" s="3"/>
      <c r="E32" s="3"/>
      <c r="F32" s="3"/>
    </row>
    <row r="33" spans="2:26" ht="21" customHeight="1" x14ac:dyDescent="0.25">
      <c r="B33" s="3"/>
      <c r="C33" s="3"/>
      <c r="D33" s="3"/>
      <c r="E33" s="3"/>
      <c r="F33" s="3"/>
      <c r="J33" s="3"/>
      <c r="L33" s="3"/>
      <c r="M33" s="3"/>
    </row>
    <row r="34" spans="2:26" ht="15" customHeight="1" x14ac:dyDescent="0.25">
      <c r="B34" s="3"/>
      <c r="C34" s="3"/>
      <c r="D34" s="3"/>
      <c r="E34" s="3"/>
      <c r="F34" s="3"/>
      <c r="J34" s="3"/>
      <c r="L34" s="3"/>
      <c r="M34" s="3"/>
    </row>
    <row r="35" spans="2:26" ht="15" customHeight="1" x14ac:dyDescent="0.25">
      <c r="B35" s="3"/>
      <c r="C35" s="3"/>
      <c r="D35" s="3"/>
      <c r="E35" s="3"/>
      <c r="F35" s="3"/>
      <c r="G35" s="3"/>
      <c r="H35" s="3"/>
      <c r="I35" s="3"/>
      <c r="J35" s="3"/>
      <c r="L35" s="3"/>
      <c r="M35" s="3"/>
    </row>
    <row r="36" spans="2:26" ht="15" customHeight="1" x14ac:dyDescent="0.25">
      <c r="B36" s="3"/>
      <c r="C36" s="3"/>
      <c r="D36" s="3"/>
      <c r="E36" s="3"/>
      <c r="F36" s="3"/>
      <c r="G36" s="3"/>
      <c r="H36" s="3"/>
      <c r="I36" s="3"/>
      <c r="J36" s="3"/>
      <c r="L36" s="3"/>
      <c r="M36" s="3"/>
    </row>
    <row r="37" spans="2:26" ht="19.899999999999999" customHeight="1" x14ac:dyDescent="0.25">
      <c r="B37" s="3"/>
      <c r="C37" s="3"/>
      <c r="D37" s="3"/>
      <c r="E37" s="3"/>
      <c r="F37" s="3"/>
      <c r="G37" s="9">
        <v>121</v>
      </c>
      <c r="H37" s="8"/>
      <c r="I37" s="8"/>
      <c r="J37" s="3"/>
      <c r="L37" s="3"/>
      <c r="M37" s="3"/>
    </row>
    <row r="38" spans="2:26" ht="19.899999999999999" customHeight="1" x14ac:dyDescent="0.25">
      <c r="B38" s="3"/>
      <c r="C38" s="3"/>
      <c r="D38" s="3"/>
      <c r="E38" s="3"/>
      <c r="F38" s="3"/>
      <c r="J38" s="3"/>
      <c r="L38" s="3"/>
      <c r="M38" s="3"/>
    </row>
    <row r="39" spans="2:26" ht="25.5" customHeight="1" x14ac:dyDescent="0.3">
      <c r="C39" s="12"/>
      <c r="D39" s="12"/>
      <c r="E39" s="12"/>
      <c r="F39" s="12"/>
      <c r="G39" s="3"/>
      <c r="H39" s="3"/>
      <c r="I39" s="3"/>
      <c r="J39" s="3">
        <v>2000</v>
      </c>
      <c r="K39" s="2"/>
      <c r="L39" s="3"/>
      <c r="M39" s="3"/>
      <c r="N39" s="3"/>
      <c r="Y39" s="80">
        <f>_xlfn.NORM.S.DIST(-0.85,1)</f>
        <v>0.19766254312269238</v>
      </c>
      <c r="Z39" s="80"/>
    </row>
    <row r="40" spans="2:26" ht="14.45" x14ac:dyDescent="0.3">
      <c r="C40" s="3"/>
      <c r="D40" s="3"/>
      <c r="E40" s="3"/>
      <c r="F40" s="3"/>
      <c r="G40" s="3"/>
      <c r="H40" s="3">
        <v>1</v>
      </c>
      <c r="I40" s="3"/>
      <c r="J40" s="3"/>
      <c r="K40" s="3"/>
      <c r="L40" s="3"/>
      <c r="M40" s="3"/>
      <c r="N40" s="3"/>
      <c r="O40" s="3"/>
      <c r="P40" s="3"/>
      <c r="Q40" s="3"/>
      <c r="S40" s="7">
        <v>60000</v>
      </c>
    </row>
    <row r="41" spans="2:26" ht="23.45" x14ac:dyDescent="0.3">
      <c r="C41" s="3"/>
      <c r="D41" s="3"/>
      <c r="E41" s="3"/>
      <c r="F41" s="3"/>
      <c r="G41" s="3"/>
      <c r="H41" s="3"/>
      <c r="I41" s="3"/>
      <c r="J41" s="3"/>
      <c r="K41" s="3"/>
      <c r="L41" s="3"/>
      <c r="M41" s="3"/>
      <c r="N41" s="3"/>
      <c r="O41" s="3"/>
      <c r="P41" s="3"/>
      <c r="Q41" s="3"/>
      <c r="S41" s="7"/>
      <c r="Y41" s="80">
        <f>_xlfn.NORM.S.DIST(1.06,1)</f>
        <v>0.85542770033609039</v>
      </c>
      <c r="Z41" s="80"/>
    </row>
    <row r="42" spans="2:26" ht="25.5" customHeight="1" x14ac:dyDescent="0.25">
      <c r="C42" s="3"/>
      <c r="D42" s="3"/>
      <c r="E42" s="3"/>
      <c r="F42" s="3"/>
      <c r="G42" s="3"/>
      <c r="H42" s="3"/>
      <c r="I42" s="3"/>
      <c r="J42" s="3"/>
      <c r="K42" s="3"/>
      <c r="L42" s="77"/>
      <c r="M42" s="3"/>
      <c r="N42" s="3"/>
      <c r="O42" s="3"/>
      <c r="P42" s="3"/>
      <c r="Q42" s="3"/>
      <c r="S42" s="7">
        <v>110000</v>
      </c>
    </row>
    <row r="43" spans="2:26" ht="25.5" customHeight="1" x14ac:dyDescent="0.25">
      <c r="C43" s="3"/>
      <c r="D43" s="3"/>
      <c r="E43" s="3"/>
      <c r="F43" s="3"/>
      <c r="G43" s="3"/>
      <c r="H43" s="3"/>
      <c r="I43" s="3"/>
      <c r="J43" s="3"/>
      <c r="K43" s="3"/>
      <c r="L43" s="77"/>
      <c r="M43" s="3"/>
      <c r="N43" s="3"/>
      <c r="O43" s="3"/>
      <c r="P43" s="3"/>
      <c r="Q43" s="3"/>
      <c r="S43" s="7"/>
    </row>
    <row r="44" spans="2:26" ht="27.75" customHeight="1" x14ac:dyDescent="0.25">
      <c r="C44" s="3"/>
      <c r="D44" s="3"/>
      <c r="E44" s="78"/>
      <c r="F44" s="78"/>
      <c r="G44" s="78"/>
      <c r="H44" s="78"/>
      <c r="I44" s="31"/>
      <c r="J44" s="3"/>
      <c r="K44" s="3"/>
      <c r="L44" s="3"/>
      <c r="M44" s="3"/>
      <c r="N44" s="3"/>
      <c r="O44" s="3"/>
      <c r="P44" s="3"/>
      <c r="Q44" s="3"/>
      <c r="R44" s="3"/>
      <c r="S44" s="4"/>
      <c r="Y44" s="81">
        <f>0.8554-0.1977</f>
        <v>0.65770000000000006</v>
      </c>
      <c r="Z44" s="81"/>
    </row>
    <row r="45" spans="2:26" ht="27" customHeight="1" x14ac:dyDescent="0.25">
      <c r="C45" s="3"/>
      <c r="D45" s="3"/>
      <c r="E45" s="78"/>
      <c r="F45" s="78"/>
      <c r="G45" s="78"/>
      <c r="H45" s="78"/>
      <c r="I45" s="31"/>
      <c r="J45" s="3"/>
      <c r="K45" s="3"/>
      <c r="L45" s="3"/>
      <c r="M45" s="3"/>
      <c r="N45" s="3"/>
      <c r="O45" s="3"/>
      <c r="P45" s="3"/>
      <c r="Q45" s="3"/>
      <c r="R45" s="3"/>
      <c r="S45" s="3"/>
    </row>
    <row r="46" spans="2:26" ht="15" customHeight="1" x14ac:dyDescent="0.3">
      <c r="C46" s="3"/>
      <c r="D46" s="3"/>
      <c r="E46" s="3"/>
      <c r="F46" s="3"/>
      <c r="G46" s="3"/>
      <c r="H46" s="3"/>
      <c r="I46" s="3"/>
      <c r="J46" s="3"/>
      <c r="K46" s="3"/>
      <c r="L46" s="3"/>
      <c r="M46" s="3"/>
      <c r="N46" s="7">
        <v>75</v>
      </c>
      <c r="O46" s="7"/>
      <c r="P46" s="7">
        <v>98</v>
      </c>
      <c r="Q46" s="5"/>
      <c r="R46" s="5"/>
      <c r="S46" s="3"/>
    </row>
    <row r="47" spans="2:26" ht="14.45" x14ac:dyDescent="0.3">
      <c r="N47" s="7">
        <v>45</v>
      </c>
      <c r="O47" s="7"/>
      <c r="P47" s="7">
        <v>37</v>
      </c>
      <c r="Q47" s="5"/>
      <c r="R47" s="5"/>
    </row>
    <row r="48" spans="2:26" ht="14.45" x14ac:dyDescent="0.3">
      <c r="N48" s="7">
        <v>25</v>
      </c>
      <c r="O48" s="7"/>
      <c r="P48" s="7">
        <v>43</v>
      </c>
      <c r="Q48" s="5"/>
      <c r="R48" s="5"/>
    </row>
    <row r="49" spans="14:20" ht="14.45" x14ac:dyDescent="0.3">
      <c r="N49" s="7">
        <v>100</v>
      </c>
      <c r="O49" s="7"/>
      <c r="P49" s="7">
        <v>61</v>
      </c>
      <c r="Q49" s="5"/>
      <c r="R49" s="5"/>
    </row>
    <row r="50" spans="14:20" ht="14.45" x14ac:dyDescent="0.3">
      <c r="N50" s="7">
        <v>100</v>
      </c>
      <c r="O50" s="7"/>
      <c r="P50" s="7">
        <v>30</v>
      </c>
      <c r="Q50" s="5"/>
      <c r="R50" s="5"/>
    </row>
    <row r="51" spans="14:20" ht="14.45" x14ac:dyDescent="0.3">
      <c r="N51" s="6"/>
      <c r="O51" s="6"/>
      <c r="P51" s="5"/>
      <c r="Q51" s="5"/>
      <c r="R51" s="5"/>
    </row>
    <row r="52" spans="14:20" ht="14.45" x14ac:dyDescent="0.3">
      <c r="N52" s="6"/>
      <c r="O52" s="6"/>
      <c r="P52" s="5"/>
      <c r="Q52" s="5"/>
      <c r="R52" s="5"/>
    </row>
    <row r="55" spans="14:20" ht="14.45" x14ac:dyDescent="0.3">
      <c r="T55" s="10"/>
    </row>
  </sheetData>
  <mergeCells count="6">
    <mergeCell ref="Y39:Z39"/>
    <mergeCell ref="Y41:Z41"/>
    <mergeCell ref="Y44:Z44"/>
    <mergeCell ref="L42:L43"/>
    <mergeCell ref="E44:F45"/>
    <mergeCell ref="G44:H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W55"/>
  <sheetViews>
    <sheetView zoomScale="60" zoomScaleNormal="60" workbookViewId="0"/>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3" ht="10.15" customHeight="1" x14ac:dyDescent="0.25">
      <c r="O17" s="23"/>
      <c r="P17" s="23"/>
      <c r="Q17" s="23"/>
      <c r="R17" s="23"/>
      <c r="S17" s="23"/>
      <c r="T17" s="23"/>
      <c r="U17" s="23"/>
      <c r="V17" s="23"/>
      <c r="W17" s="23"/>
    </row>
    <row r="18" spans="2:23" ht="20.45" customHeight="1" x14ac:dyDescent="0.25">
      <c r="O18" s="23"/>
      <c r="P18" s="23"/>
      <c r="Q18" s="23"/>
      <c r="R18" s="23"/>
      <c r="S18" s="23"/>
      <c r="T18" s="23"/>
      <c r="U18" s="23"/>
      <c r="V18" s="23"/>
      <c r="W18" s="23"/>
    </row>
    <row r="19" spans="2:23" ht="14.45" customHeight="1" x14ac:dyDescent="0.25">
      <c r="O19" s="23"/>
      <c r="P19" s="23"/>
      <c r="Q19" s="23"/>
      <c r="R19" s="23"/>
      <c r="S19" s="23"/>
      <c r="T19" s="23"/>
      <c r="U19" s="23"/>
      <c r="V19" s="23"/>
      <c r="W19" s="23"/>
    </row>
    <row r="20" spans="2:23" x14ac:dyDescent="0.25">
      <c r="O20" s="23"/>
      <c r="P20" s="23"/>
      <c r="Q20" s="23"/>
      <c r="R20" s="23"/>
      <c r="S20" s="23"/>
      <c r="T20" s="23"/>
      <c r="U20" s="23"/>
      <c r="V20" s="23"/>
      <c r="W20" s="23"/>
    </row>
    <row r="21" spans="2:23" x14ac:dyDescent="0.25">
      <c r="O21" s="23"/>
      <c r="P21" s="23"/>
      <c r="Q21" s="23"/>
      <c r="R21" s="23"/>
      <c r="S21" s="23"/>
      <c r="T21" s="23"/>
      <c r="U21" s="23"/>
      <c r="V21" s="23"/>
      <c r="W21" s="23"/>
    </row>
    <row r="22" spans="2:23" x14ac:dyDescent="0.25">
      <c r="O22" s="23"/>
      <c r="P22" s="23"/>
      <c r="Q22" s="23"/>
      <c r="R22" s="23"/>
      <c r="S22" s="23"/>
      <c r="T22" s="23"/>
      <c r="U22" s="23"/>
      <c r="V22" s="23"/>
      <c r="W22" s="23"/>
    </row>
    <row r="23" spans="2:23" x14ac:dyDescent="0.25">
      <c r="O23" s="23"/>
      <c r="P23" s="23"/>
      <c r="Q23" s="23"/>
      <c r="R23" s="23"/>
      <c r="S23" s="23"/>
      <c r="T23" s="23"/>
      <c r="U23" s="23"/>
      <c r="V23" s="23"/>
      <c r="W23" s="23"/>
    </row>
    <row r="24" spans="2:23" x14ac:dyDescent="0.25">
      <c r="O24" s="23"/>
      <c r="P24" s="23"/>
      <c r="Q24" s="23"/>
      <c r="R24" s="23"/>
      <c r="S24" s="23"/>
      <c r="T24" s="23"/>
      <c r="U24" s="23"/>
      <c r="V24" s="23"/>
      <c r="W24" s="23"/>
    </row>
    <row r="25" spans="2:23" x14ac:dyDescent="0.25">
      <c r="O25" s="23"/>
      <c r="P25" s="23"/>
      <c r="Q25" s="23"/>
      <c r="R25" s="23"/>
      <c r="S25" s="23"/>
      <c r="T25" s="23"/>
      <c r="U25" s="23"/>
      <c r="V25" s="23"/>
      <c r="W25" s="23"/>
    </row>
    <row r="26" spans="2:23" ht="23.45" customHeight="1" x14ac:dyDescent="0.25">
      <c r="O26" s="23"/>
      <c r="P26" s="23"/>
      <c r="Q26" s="23"/>
      <c r="R26" s="23"/>
      <c r="S26" s="26"/>
      <c r="T26" s="27"/>
      <c r="U26" s="23"/>
      <c r="V26" s="23"/>
      <c r="W26" s="23"/>
    </row>
    <row r="27" spans="2:23" ht="14.45" customHeight="1" x14ac:dyDescent="0.25">
      <c r="O27" s="23"/>
      <c r="P27" s="23"/>
      <c r="Q27" s="23"/>
      <c r="R27" s="23"/>
      <c r="S27" s="27"/>
      <c r="T27" s="27"/>
      <c r="U27" s="23"/>
      <c r="V27" s="23"/>
      <c r="W27" s="23"/>
    </row>
    <row r="28" spans="2:23" ht="16.149999999999999" customHeight="1" x14ac:dyDescent="0.25">
      <c r="O28" s="23"/>
      <c r="P28" s="23"/>
      <c r="Q28" s="23"/>
      <c r="R28" s="23"/>
      <c r="S28" s="27"/>
      <c r="T28" s="27"/>
      <c r="U28" s="23"/>
      <c r="V28" s="23"/>
      <c r="W28" s="23"/>
    </row>
    <row r="29" spans="2:23" ht="14.45" customHeight="1" x14ac:dyDescent="0.25">
      <c r="O29" s="23"/>
      <c r="P29" s="23"/>
      <c r="Q29" s="23"/>
      <c r="R29" s="23"/>
      <c r="S29" s="27"/>
      <c r="T29" s="27"/>
      <c r="U29" s="23"/>
      <c r="V29" s="23"/>
      <c r="W29" s="23"/>
    </row>
    <row r="30" spans="2:23" ht="18.600000000000001" customHeight="1" x14ac:dyDescent="0.25">
      <c r="O30" s="23"/>
      <c r="P30" s="23"/>
      <c r="Q30" s="23"/>
      <c r="R30" s="23"/>
      <c r="S30" s="27"/>
      <c r="T30" s="27"/>
      <c r="U30" s="23"/>
      <c r="V30" s="23"/>
      <c r="W30" s="23"/>
    </row>
    <row r="31" spans="2:23" ht="18.600000000000001" customHeight="1" x14ac:dyDescent="0.25">
      <c r="O31" s="23"/>
      <c r="P31" s="23"/>
      <c r="Q31" s="23"/>
      <c r="R31" s="23"/>
      <c r="S31" s="27"/>
      <c r="T31" s="27"/>
      <c r="U31" s="23"/>
      <c r="V31" s="23"/>
      <c r="W31" s="23"/>
    </row>
    <row r="32" spans="2:23" x14ac:dyDescent="0.25">
      <c r="B32" s="3"/>
      <c r="C32" s="3"/>
      <c r="D32" s="3"/>
      <c r="E32" s="3"/>
      <c r="F32" s="3"/>
      <c r="O32" s="23"/>
      <c r="P32" s="23"/>
      <c r="Q32" s="23"/>
      <c r="R32" s="23"/>
      <c r="S32" s="23"/>
      <c r="T32" s="23"/>
      <c r="U32" s="23"/>
      <c r="V32" s="23"/>
      <c r="W32" s="23"/>
    </row>
    <row r="33" spans="2:23" ht="21" customHeight="1" x14ac:dyDescent="0.25">
      <c r="B33" s="3"/>
      <c r="C33" s="3"/>
      <c r="D33" s="3"/>
      <c r="E33" s="3"/>
      <c r="F33" s="3"/>
      <c r="J33" s="3"/>
      <c r="L33" s="3"/>
      <c r="M33" s="3"/>
      <c r="O33" s="23"/>
      <c r="P33" s="23"/>
      <c r="Q33" s="23"/>
      <c r="R33" s="23"/>
      <c r="S33" s="23"/>
      <c r="T33" s="23"/>
      <c r="U33" s="23"/>
      <c r="V33" s="23"/>
      <c r="W33" s="23"/>
    </row>
    <row r="34" spans="2:23" ht="15" customHeight="1" x14ac:dyDescent="0.25">
      <c r="B34" s="3"/>
      <c r="C34" s="3"/>
      <c r="D34" s="3"/>
      <c r="E34" s="3"/>
      <c r="F34" s="3"/>
      <c r="J34" s="3"/>
      <c r="L34" s="3"/>
      <c r="M34" s="3"/>
      <c r="O34" s="23"/>
      <c r="P34" s="23"/>
      <c r="Q34" s="23"/>
      <c r="R34" s="23"/>
      <c r="S34" s="23"/>
      <c r="T34" s="23"/>
      <c r="U34" s="23"/>
      <c r="V34" s="23"/>
      <c r="W34" s="23"/>
    </row>
    <row r="35" spans="2:23" ht="15" customHeight="1" x14ac:dyDescent="0.25">
      <c r="B35" s="3"/>
      <c r="C35" s="3"/>
      <c r="D35" s="3"/>
      <c r="E35" s="3"/>
      <c r="F35" s="3"/>
      <c r="G35" s="3"/>
      <c r="H35" s="3"/>
      <c r="I35" s="3"/>
      <c r="J35" s="3"/>
      <c r="L35" s="3"/>
      <c r="M35" s="3"/>
      <c r="O35" s="23"/>
      <c r="P35" s="23"/>
      <c r="Q35" s="23"/>
      <c r="R35" s="23"/>
      <c r="S35" s="23"/>
      <c r="T35" s="23"/>
      <c r="U35" s="23"/>
      <c r="V35" s="23"/>
      <c r="W35" s="23"/>
    </row>
    <row r="36" spans="2:23" ht="15" customHeight="1" x14ac:dyDescent="0.25">
      <c r="B36" s="3"/>
      <c r="C36" s="3"/>
      <c r="D36" s="3"/>
      <c r="E36" s="3"/>
      <c r="F36" s="3"/>
      <c r="G36" s="3"/>
      <c r="H36" s="3"/>
      <c r="I36" s="3"/>
      <c r="J36" s="3"/>
      <c r="L36" s="3"/>
      <c r="M36" s="3"/>
      <c r="O36" s="23"/>
      <c r="P36" s="23"/>
      <c r="Q36" s="23"/>
      <c r="R36" s="23"/>
      <c r="S36" s="23"/>
      <c r="T36" s="23"/>
      <c r="U36" s="23"/>
      <c r="V36" s="23"/>
      <c r="W36" s="23"/>
    </row>
    <row r="37" spans="2:23" ht="19.899999999999999" customHeight="1" x14ac:dyDescent="0.25">
      <c r="B37" s="3"/>
      <c r="C37" s="3"/>
      <c r="D37" s="3"/>
      <c r="E37" s="3"/>
      <c r="F37" s="3"/>
      <c r="G37" s="9"/>
      <c r="H37" s="8"/>
      <c r="I37" s="8"/>
      <c r="J37" s="3"/>
      <c r="L37" s="3"/>
      <c r="M37" s="3"/>
      <c r="O37" s="28"/>
      <c r="P37" s="28"/>
      <c r="Q37" s="28"/>
      <c r="R37" s="28"/>
      <c r="S37" s="28"/>
      <c r="T37" s="28"/>
      <c r="U37" s="28"/>
      <c r="V37" s="28"/>
      <c r="W37" s="28"/>
    </row>
    <row r="38" spans="2:23" ht="19.899999999999999" customHeight="1" x14ac:dyDescent="0.3">
      <c r="B38" s="3"/>
      <c r="C38" s="3"/>
      <c r="D38" s="3"/>
      <c r="E38" s="3"/>
      <c r="F38" s="3"/>
      <c r="J38" s="3"/>
      <c r="L38" s="3"/>
      <c r="M38" s="3"/>
      <c r="O38" s="23"/>
      <c r="P38" s="23"/>
      <c r="Q38" s="23"/>
      <c r="R38" s="23"/>
      <c r="S38" s="23"/>
      <c r="T38" s="23"/>
      <c r="U38" s="23"/>
      <c r="V38" s="23"/>
      <c r="W38" s="23"/>
    </row>
    <row r="39" spans="2:23" ht="25.5" customHeight="1" x14ac:dyDescent="0.3">
      <c r="C39" s="12"/>
      <c r="D39" s="12"/>
      <c r="E39" s="12"/>
      <c r="F39" s="12"/>
      <c r="G39" s="3"/>
      <c r="H39" s="3"/>
      <c r="I39" s="3"/>
      <c r="J39" s="3"/>
      <c r="K39" s="2"/>
      <c r="L39" s="3"/>
      <c r="M39" s="3"/>
      <c r="N39" s="3"/>
      <c r="O39" s="24"/>
      <c r="P39" s="24"/>
      <c r="Q39" s="24"/>
      <c r="R39" s="23"/>
      <c r="S39" s="25"/>
      <c r="T39" s="23"/>
      <c r="U39" s="23"/>
      <c r="V39" s="23"/>
      <c r="W39" s="23"/>
    </row>
    <row r="40" spans="2:23" ht="14.45" x14ac:dyDescent="0.3">
      <c r="C40" s="3"/>
      <c r="D40" s="3"/>
      <c r="E40" s="3"/>
      <c r="F40" s="3"/>
      <c r="G40" s="3"/>
      <c r="H40" s="3">
        <v>1</v>
      </c>
      <c r="I40" s="3"/>
      <c r="J40" s="3"/>
      <c r="K40" s="3"/>
      <c r="L40" s="3"/>
      <c r="M40" s="3"/>
      <c r="N40" s="3"/>
      <c r="O40" s="3"/>
      <c r="P40" s="3"/>
      <c r="Q40" s="3"/>
      <c r="S40" s="7">
        <v>60000</v>
      </c>
    </row>
    <row r="41" spans="2:23" ht="14.45" x14ac:dyDescent="0.3">
      <c r="C41" s="3"/>
      <c r="D41" s="3"/>
      <c r="E41" s="3"/>
      <c r="F41" s="3"/>
      <c r="G41" s="3"/>
      <c r="H41" s="3"/>
      <c r="I41" s="3"/>
      <c r="J41" s="3"/>
      <c r="K41" s="3"/>
      <c r="L41" s="3"/>
      <c r="M41" s="3"/>
      <c r="N41" s="3"/>
      <c r="O41" s="3"/>
      <c r="P41" s="3"/>
      <c r="Q41" s="3"/>
      <c r="S41" s="7"/>
    </row>
    <row r="42" spans="2:23" ht="25.5" customHeight="1" x14ac:dyDescent="0.25">
      <c r="C42" s="3"/>
      <c r="D42" s="3"/>
      <c r="E42" s="3"/>
      <c r="F42" s="3"/>
      <c r="G42" s="3"/>
      <c r="H42" s="3"/>
      <c r="I42" s="3"/>
      <c r="J42" s="3"/>
      <c r="K42" s="3"/>
      <c r="L42" s="77"/>
      <c r="M42" s="3"/>
      <c r="N42" s="3"/>
      <c r="O42" s="3"/>
      <c r="P42" s="3"/>
      <c r="Q42" s="3"/>
      <c r="S42" s="7">
        <v>110000</v>
      </c>
    </row>
    <row r="43" spans="2:23" ht="25.5" customHeight="1" x14ac:dyDescent="0.25">
      <c r="C43" s="3"/>
      <c r="D43" s="3"/>
      <c r="E43" s="3"/>
      <c r="F43" s="3"/>
      <c r="G43" s="3"/>
      <c r="H43" s="3"/>
      <c r="I43" s="3"/>
      <c r="J43" s="3"/>
      <c r="K43" s="3"/>
      <c r="L43" s="77"/>
      <c r="M43" s="3"/>
      <c r="N43" s="3"/>
      <c r="O43" s="3"/>
      <c r="P43" s="3"/>
      <c r="Q43" s="3"/>
      <c r="S43" s="7"/>
    </row>
    <row r="44" spans="2:23" ht="27.75" customHeight="1" x14ac:dyDescent="0.25">
      <c r="C44" s="3"/>
      <c r="D44" s="3"/>
      <c r="E44" s="78"/>
      <c r="F44" s="78"/>
      <c r="G44" s="78"/>
      <c r="H44" s="78"/>
      <c r="I44" s="31"/>
      <c r="J44" s="3"/>
      <c r="K44" s="3"/>
      <c r="L44" s="3"/>
      <c r="M44" s="3"/>
      <c r="N44" s="3"/>
      <c r="O44" s="3"/>
      <c r="P44" s="3"/>
      <c r="Q44" s="3"/>
      <c r="R44" s="3"/>
      <c r="S44" s="4"/>
    </row>
    <row r="45" spans="2:23" ht="27" customHeight="1" x14ac:dyDescent="0.25">
      <c r="C45" s="3"/>
      <c r="D45" s="3"/>
      <c r="E45" s="78"/>
      <c r="F45" s="78"/>
      <c r="G45" s="78"/>
      <c r="H45" s="78"/>
      <c r="I45" s="31"/>
      <c r="J45" s="3"/>
      <c r="K45" s="3"/>
      <c r="L45" s="3"/>
      <c r="M45" s="3"/>
      <c r="N45" s="3"/>
      <c r="O45" s="3"/>
      <c r="P45" s="3"/>
      <c r="Q45" s="3"/>
      <c r="R45" s="3"/>
      <c r="S45" s="3"/>
    </row>
    <row r="46" spans="2:23" ht="15" customHeight="1" x14ac:dyDescent="0.3">
      <c r="C46" s="3"/>
      <c r="D46" s="3"/>
      <c r="E46" s="3"/>
      <c r="F46" s="3"/>
      <c r="G46" s="3"/>
      <c r="H46" s="3"/>
      <c r="I46" s="3"/>
      <c r="J46" s="3"/>
      <c r="K46" s="3"/>
      <c r="L46" s="3"/>
      <c r="M46" s="3"/>
      <c r="N46" s="7">
        <v>75</v>
      </c>
      <c r="O46" s="7"/>
      <c r="P46" s="7">
        <v>98</v>
      </c>
      <c r="Q46" s="5"/>
      <c r="R46" s="5"/>
      <c r="S46" s="3"/>
    </row>
    <row r="47" spans="2:23" ht="14.45" x14ac:dyDescent="0.3">
      <c r="N47" s="7">
        <v>45</v>
      </c>
      <c r="O47" s="7"/>
      <c r="P47" s="7">
        <v>37</v>
      </c>
      <c r="Q47" s="5"/>
      <c r="R47" s="5"/>
    </row>
    <row r="48" spans="2:23" ht="14.45" x14ac:dyDescent="0.3">
      <c r="N48" s="7">
        <v>25</v>
      </c>
      <c r="O48" s="7"/>
      <c r="P48" s="7">
        <v>43</v>
      </c>
      <c r="Q48" s="5"/>
      <c r="R48" s="5"/>
    </row>
    <row r="49" spans="14:20" ht="14.45" x14ac:dyDescent="0.3">
      <c r="N49" s="7">
        <v>100</v>
      </c>
      <c r="O49" s="7"/>
      <c r="P49" s="7">
        <v>61</v>
      </c>
      <c r="Q49" s="5"/>
      <c r="R49" s="5"/>
    </row>
    <row r="50" spans="14:20" ht="14.45" x14ac:dyDescent="0.3">
      <c r="N50" s="7">
        <v>100</v>
      </c>
      <c r="O50" s="7"/>
      <c r="P50" s="7">
        <v>30</v>
      </c>
      <c r="Q50" s="5"/>
      <c r="R50" s="5"/>
    </row>
    <row r="51" spans="14:20" ht="14.45" x14ac:dyDescent="0.3">
      <c r="N51" s="6"/>
      <c r="O51" s="6"/>
      <c r="P51" s="5"/>
      <c r="Q51" s="5"/>
      <c r="R51" s="5"/>
    </row>
    <row r="52" spans="14:20" ht="14.45" x14ac:dyDescent="0.3">
      <c r="N52" s="6"/>
      <c r="O52" s="6"/>
      <c r="P52" s="5"/>
      <c r="Q52" s="5"/>
      <c r="R52" s="5"/>
    </row>
    <row r="55" spans="14:20" ht="14.45" x14ac:dyDescent="0.3">
      <c r="T55" s="10"/>
    </row>
  </sheetData>
  <mergeCells count="3">
    <mergeCell ref="L42:L43"/>
    <mergeCell ref="E44:F45"/>
    <mergeCell ref="G44:H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X50"/>
  <sheetViews>
    <sheetView showRowColHeaders="0" zoomScale="60" zoomScaleNormal="60" workbookViewId="0">
      <selection activeCell="N3" sqref="N3"/>
    </sheetView>
  </sheetViews>
  <sheetFormatPr defaultColWidth="9.140625" defaultRowHeight="15" x14ac:dyDescent="0.25"/>
  <cols>
    <col min="1" max="2" width="9.140625" style="1"/>
    <col min="3" max="3" width="8.42578125" style="1" customWidth="1"/>
    <col min="4" max="4" width="25" style="1" customWidth="1"/>
    <col min="5" max="5" width="13.42578125" style="1" customWidth="1"/>
    <col min="6" max="6" width="14.28515625" style="1" customWidth="1"/>
    <col min="7" max="7" width="15.28515625" style="1" customWidth="1"/>
    <col min="8" max="8" width="14.28515625" style="1" customWidth="1"/>
    <col min="9"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8" spans="2:24" x14ac:dyDescent="0.25">
      <c r="W18" s="85">
        <f>(0.2*50)+(0.3*102)+(0.25*30)+(0.25*58)</f>
        <v>62.599999999999994</v>
      </c>
    </row>
    <row r="19" spans="2:24" x14ac:dyDescent="0.25">
      <c r="W19" s="85"/>
    </row>
    <row r="21" spans="2:24" ht="15" customHeight="1" x14ac:dyDescent="0.25">
      <c r="W21" s="85">
        <f>(0.2*60)+(0.3*94)+(0.25*20)+(0.25*62)</f>
        <v>60.7</v>
      </c>
    </row>
    <row r="22" spans="2:24" ht="14.45" customHeight="1" x14ac:dyDescent="0.25">
      <c r="W22" s="85"/>
    </row>
    <row r="23" spans="2:24" ht="14.45" customHeight="1" x14ac:dyDescent="0.25"/>
    <row r="24" spans="2:24" ht="16.149999999999999" customHeight="1" x14ac:dyDescent="0.25">
      <c r="W24" s="86">
        <f>(0.2*45)+(0.3*90)+(0.25*50)+(0.25*74)</f>
        <v>67</v>
      </c>
      <c r="X24" s="20"/>
    </row>
    <row r="25" spans="2:24" ht="14.45" customHeight="1" x14ac:dyDescent="0.25">
      <c r="W25" s="86"/>
    </row>
    <row r="26" spans="2:24" ht="14.45" customHeight="1" x14ac:dyDescent="0.25"/>
    <row r="27" spans="2:24" ht="15" customHeight="1" x14ac:dyDescent="0.25">
      <c r="B27" s="3"/>
      <c r="C27" s="3"/>
      <c r="D27" s="3"/>
      <c r="E27" s="3"/>
      <c r="F27" s="3"/>
      <c r="W27" s="85">
        <f>(0.2*55)+(0.3*82)+(0.25*20)+(0.25*70)</f>
        <v>58.099999999999994</v>
      </c>
    </row>
    <row r="28" spans="2:24" ht="21" customHeight="1" x14ac:dyDescent="0.25">
      <c r="B28" s="3"/>
      <c r="C28" s="3"/>
      <c r="D28" s="3"/>
      <c r="E28" s="3"/>
      <c r="F28" s="3"/>
      <c r="I28" s="3"/>
      <c r="J28" s="3"/>
      <c r="K28" s="3"/>
      <c r="L28" s="3"/>
      <c r="W28" s="85"/>
    </row>
    <row r="29" spans="2:24" ht="15" customHeight="1" x14ac:dyDescent="0.25">
      <c r="B29" s="3"/>
      <c r="C29" s="3"/>
      <c r="D29" s="3"/>
      <c r="E29" s="3"/>
      <c r="F29" s="3"/>
      <c r="I29" s="3"/>
      <c r="J29" s="3"/>
      <c r="K29" s="3"/>
      <c r="L29" s="3"/>
    </row>
    <row r="30" spans="2:24" ht="15" customHeight="1" x14ac:dyDescent="0.25">
      <c r="B30" s="3"/>
      <c r="C30" s="3"/>
      <c r="D30" s="3"/>
      <c r="E30" s="3"/>
      <c r="F30" s="3"/>
      <c r="G30" s="3"/>
      <c r="H30" s="3"/>
      <c r="I30" s="3"/>
      <c r="J30" s="3"/>
      <c r="K30" s="3"/>
      <c r="L30" s="3"/>
    </row>
    <row r="31" spans="2:24" ht="15" customHeight="1" x14ac:dyDescent="0.25">
      <c r="B31" s="3"/>
      <c r="C31" s="3"/>
      <c r="D31" s="3"/>
      <c r="E31" s="3"/>
      <c r="F31" s="3"/>
      <c r="G31" s="3"/>
      <c r="H31" s="3"/>
      <c r="I31" s="3"/>
      <c r="J31" s="3"/>
      <c r="K31" s="3"/>
      <c r="L31" s="3"/>
    </row>
    <row r="32" spans="2:24" ht="16.149999999999999" customHeight="1" x14ac:dyDescent="0.25">
      <c r="B32" s="3"/>
      <c r="C32" s="3"/>
      <c r="D32" s="3"/>
      <c r="E32" s="3"/>
      <c r="F32" s="3"/>
      <c r="G32" s="9">
        <v>121</v>
      </c>
      <c r="H32" s="8"/>
      <c r="I32" s="3"/>
      <c r="J32" s="3"/>
      <c r="K32" s="3"/>
      <c r="L32" s="3"/>
    </row>
    <row r="33" spans="2:23" ht="18" customHeight="1" x14ac:dyDescent="0.25">
      <c r="B33" s="3"/>
      <c r="C33" s="3"/>
      <c r="D33" s="3"/>
      <c r="E33" s="3"/>
      <c r="F33" s="3"/>
      <c r="I33" s="3"/>
      <c r="J33" s="3"/>
      <c r="K33" s="3"/>
      <c r="L33" s="3"/>
    </row>
    <row r="34" spans="2:23" ht="25.5" customHeight="1" x14ac:dyDescent="0.25">
      <c r="C34" s="12"/>
      <c r="D34" s="16"/>
      <c r="E34" s="82" t="s">
        <v>1</v>
      </c>
      <c r="F34" s="83"/>
      <c r="G34" s="83"/>
      <c r="H34" s="84"/>
      <c r="I34" s="3">
        <v>2000</v>
      </c>
      <c r="J34" s="2"/>
      <c r="K34" s="3"/>
      <c r="L34" s="3"/>
      <c r="M34" s="3"/>
      <c r="N34" s="3"/>
    </row>
    <row r="35" spans="2:23" ht="42.6" customHeight="1" x14ac:dyDescent="0.25">
      <c r="C35" s="3"/>
      <c r="D35" s="17" t="s">
        <v>2</v>
      </c>
      <c r="E35" s="18">
        <v>1</v>
      </c>
      <c r="F35" s="18">
        <v>2</v>
      </c>
      <c r="G35" s="18">
        <v>3</v>
      </c>
      <c r="H35" s="18">
        <v>4</v>
      </c>
      <c r="I35" s="3"/>
      <c r="J35" s="3"/>
      <c r="K35" s="3"/>
      <c r="L35" s="3"/>
      <c r="M35" s="3"/>
      <c r="N35" s="3"/>
      <c r="W35" s="22">
        <f>(0.2*60)+(0.3*102)+(0.25*50)+(0.25*74)</f>
        <v>73.599999999999994</v>
      </c>
    </row>
    <row r="36" spans="2:23" ht="25.9" customHeight="1" x14ac:dyDescent="0.25">
      <c r="C36" s="3"/>
      <c r="D36" s="14" t="s">
        <v>3</v>
      </c>
      <c r="E36" s="19">
        <v>50</v>
      </c>
      <c r="F36" s="19">
        <v>102</v>
      </c>
      <c r="G36" s="19">
        <v>30</v>
      </c>
      <c r="H36" s="19">
        <v>58</v>
      </c>
      <c r="I36" s="3"/>
      <c r="J36" s="3"/>
      <c r="K36" s="3"/>
      <c r="L36" s="3"/>
      <c r="M36" s="3"/>
      <c r="N36" s="3"/>
    </row>
    <row r="37" spans="2:23" ht="25.5" customHeight="1" x14ac:dyDescent="0.25">
      <c r="C37" s="3"/>
      <c r="D37" s="14" t="s">
        <v>4</v>
      </c>
      <c r="E37" s="19">
        <v>60</v>
      </c>
      <c r="F37" s="19">
        <v>94</v>
      </c>
      <c r="G37" s="19">
        <v>20</v>
      </c>
      <c r="H37" s="19">
        <v>62</v>
      </c>
      <c r="I37" s="3"/>
      <c r="J37" s="3"/>
      <c r="K37" s="77"/>
      <c r="L37" s="3"/>
      <c r="M37" s="3"/>
      <c r="N37" s="3"/>
    </row>
    <row r="38" spans="2:23" ht="25.5" customHeight="1" x14ac:dyDescent="0.25">
      <c r="C38" s="3"/>
      <c r="D38" s="14" t="s">
        <v>5</v>
      </c>
      <c r="E38" s="19">
        <v>45</v>
      </c>
      <c r="F38" s="19">
        <v>90</v>
      </c>
      <c r="G38" s="19">
        <v>50</v>
      </c>
      <c r="H38" s="19">
        <v>74</v>
      </c>
      <c r="I38" s="3"/>
      <c r="J38" s="3"/>
      <c r="K38" s="77"/>
      <c r="L38" s="3"/>
      <c r="M38" s="3"/>
      <c r="N38" s="3"/>
    </row>
    <row r="39" spans="2:23" ht="27.75" customHeight="1" x14ac:dyDescent="0.3">
      <c r="C39" s="3"/>
      <c r="D39" s="14" t="s">
        <v>6</v>
      </c>
      <c r="E39" s="19">
        <v>55</v>
      </c>
      <c r="F39" s="19">
        <v>82</v>
      </c>
      <c r="G39" s="19">
        <v>20</v>
      </c>
      <c r="H39" s="19">
        <v>70</v>
      </c>
      <c r="I39" s="3"/>
      <c r="J39" s="3"/>
      <c r="K39" s="3"/>
      <c r="L39" s="3"/>
      <c r="M39" s="3"/>
      <c r="N39" s="3"/>
      <c r="W39" s="22">
        <f>73.6-67</f>
        <v>6.5999999999999943</v>
      </c>
    </row>
    <row r="40" spans="2:23" ht="27" customHeight="1" x14ac:dyDescent="0.3">
      <c r="C40" s="3"/>
      <c r="D40" s="21" t="s">
        <v>7</v>
      </c>
      <c r="E40" s="21">
        <v>0.2</v>
      </c>
      <c r="F40" s="21">
        <v>0.3</v>
      </c>
      <c r="G40" s="21">
        <v>0.25</v>
      </c>
      <c r="H40" s="21">
        <v>0.25</v>
      </c>
      <c r="I40" s="3"/>
      <c r="J40" s="3"/>
      <c r="K40" s="3"/>
      <c r="L40" s="3"/>
      <c r="M40" s="3"/>
      <c r="N40" s="3"/>
    </row>
    <row r="41" spans="2:23" ht="15" customHeight="1" x14ac:dyDescent="0.3">
      <c r="C41" s="3"/>
      <c r="D41" s="3"/>
      <c r="E41" s="3"/>
      <c r="F41" s="3"/>
      <c r="G41" s="3"/>
      <c r="H41" s="3"/>
      <c r="I41" s="3"/>
      <c r="J41" s="3"/>
      <c r="K41" s="3"/>
      <c r="L41" s="3"/>
      <c r="M41" s="5"/>
      <c r="N41" s="7">
        <v>75</v>
      </c>
      <c r="O41" s="7"/>
      <c r="P41" s="7">
        <v>98</v>
      </c>
      <c r="Q41" s="5"/>
      <c r="R41" s="5"/>
      <c r="S41" s="3"/>
    </row>
    <row r="42" spans="2:23" ht="14.45" x14ac:dyDescent="0.3">
      <c r="M42" s="5"/>
      <c r="N42" s="7">
        <v>45</v>
      </c>
      <c r="O42" s="7"/>
      <c r="P42" s="7">
        <v>37</v>
      </c>
      <c r="Q42" s="5"/>
      <c r="R42" s="5"/>
    </row>
    <row r="43" spans="2:23" ht="14.45" x14ac:dyDescent="0.3">
      <c r="M43" s="5"/>
      <c r="N43" s="7">
        <v>25</v>
      </c>
      <c r="O43" s="7"/>
      <c r="P43" s="7">
        <v>43</v>
      </c>
      <c r="Q43" s="5"/>
      <c r="R43" s="5"/>
    </row>
    <row r="44" spans="2:23" ht="14.45" x14ac:dyDescent="0.3">
      <c r="M44" s="5"/>
      <c r="N44" s="7">
        <v>100</v>
      </c>
      <c r="O44" s="7"/>
      <c r="P44" s="7">
        <v>61</v>
      </c>
      <c r="Q44" s="5"/>
      <c r="R44" s="5"/>
    </row>
    <row r="45" spans="2:23" ht="14.45" x14ac:dyDescent="0.3">
      <c r="M45" s="5"/>
      <c r="N45" s="7">
        <v>100</v>
      </c>
      <c r="O45" s="7"/>
      <c r="P45" s="7">
        <v>30</v>
      </c>
      <c r="Q45" s="5"/>
      <c r="R45" s="5"/>
    </row>
    <row r="46" spans="2:23" ht="14.45" x14ac:dyDescent="0.3">
      <c r="M46" s="5"/>
      <c r="N46" s="6"/>
      <c r="O46" s="6"/>
      <c r="P46" s="5"/>
      <c r="Q46" s="5"/>
      <c r="R46" s="5"/>
    </row>
    <row r="47" spans="2:23" ht="14.45" x14ac:dyDescent="0.3">
      <c r="M47" s="5"/>
      <c r="N47" s="6"/>
      <c r="O47" s="6"/>
      <c r="P47" s="5"/>
      <c r="Q47" s="5"/>
      <c r="R47" s="5"/>
    </row>
    <row r="50" spans="20:20" ht="14.45" x14ac:dyDescent="0.3">
      <c r="T50" s="10"/>
    </row>
  </sheetData>
  <mergeCells count="6">
    <mergeCell ref="E34:H34"/>
    <mergeCell ref="K37:K38"/>
    <mergeCell ref="W18:W19"/>
    <mergeCell ref="W21:W22"/>
    <mergeCell ref="W24:W25"/>
    <mergeCell ref="W27:W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U43"/>
  <sheetViews>
    <sheetView zoomScale="60" zoomScaleNormal="60" workbookViewId="0">
      <selection activeCell="Q31" sqref="Q31"/>
    </sheetView>
  </sheetViews>
  <sheetFormatPr defaultColWidth="9.140625" defaultRowHeight="15" x14ac:dyDescent="0.25"/>
  <cols>
    <col min="1" max="4" width="9.140625" style="1"/>
    <col min="5" max="5" width="19.28515625" style="1" customWidth="1"/>
    <col min="6" max="6" width="15.7109375" style="1" customWidth="1"/>
    <col min="7" max="8" width="18" style="1" customWidth="1"/>
    <col min="9"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6384" width="9.140625" style="1"/>
  </cols>
  <sheetData>
    <row r="15" spans="18:19" ht="14.45" customHeight="1" x14ac:dyDescent="0.25">
      <c r="R15" s="91">
        <f>48-40</f>
        <v>8</v>
      </c>
      <c r="S15" s="90" t="s">
        <v>16</v>
      </c>
    </row>
    <row r="16" spans="18:19" ht="14.45" customHeight="1" x14ac:dyDescent="0.25">
      <c r="R16" s="91"/>
      <c r="S16" s="90"/>
    </row>
    <row r="17" spans="2:21" ht="14.45" customHeight="1" x14ac:dyDescent="0.3"/>
    <row r="18" spans="2:21" ht="14.45" customHeight="1" x14ac:dyDescent="0.25">
      <c r="R18" s="88" t="s">
        <v>15</v>
      </c>
      <c r="S18" s="90">
        <f>8/4</f>
        <v>2</v>
      </c>
    </row>
    <row r="19" spans="2:21" ht="15" customHeight="1" x14ac:dyDescent="0.25">
      <c r="R19" s="89"/>
      <c r="S19" s="90"/>
    </row>
    <row r="20" spans="2:21" ht="15" customHeight="1" x14ac:dyDescent="0.3"/>
    <row r="21" spans="2:21" ht="14.45" customHeight="1" x14ac:dyDescent="0.3"/>
    <row r="22" spans="2:21" ht="14.45" customHeight="1" x14ac:dyDescent="0.3"/>
    <row r="23" spans="2:21" ht="16.149999999999999" customHeight="1" x14ac:dyDescent="0.25">
      <c r="Q23" s="87">
        <f>_xlfn.NORM.S.DIST(2,1)</f>
        <v>0.97724986805182079</v>
      </c>
      <c r="R23" s="87"/>
    </row>
    <row r="24" spans="2:21" ht="14.45" customHeight="1" x14ac:dyDescent="0.25">
      <c r="Q24" s="87"/>
      <c r="R24" s="87"/>
    </row>
    <row r="25" spans="2:21" ht="14.45" customHeight="1" x14ac:dyDescent="0.25">
      <c r="T25" s="92" t="s">
        <v>14</v>
      </c>
      <c r="U25" s="90">
        <f>(48-40)/4</f>
        <v>2</v>
      </c>
    </row>
    <row r="26" spans="2:21" ht="20.45" customHeight="1" x14ac:dyDescent="0.5">
      <c r="B26" s="3"/>
      <c r="C26" s="3"/>
      <c r="D26" s="3"/>
      <c r="E26" s="3"/>
      <c r="F26" s="3"/>
      <c r="L26" s="29"/>
      <c r="T26" s="92"/>
      <c r="U26" s="90"/>
    </row>
    <row r="27" spans="2:21" ht="15.6" customHeight="1" x14ac:dyDescent="0.25">
      <c r="B27" s="3"/>
      <c r="C27" s="3"/>
      <c r="D27" s="3"/>
      <c r="E27" s="3"/>
      <c r="F27" s="3"/>
      <c r="I27" s="3"/>
      <c r="J27" s="3"/>
      <c r="K27" s="3"/>
      <c r="L27" s="3"/>
      <c r="Q27" s="87">
        <f>_xlfn.NORM.S.DIST(-1,1)</f>
        <v>0.15865525393145699</v>
      </c>
      <c r="R27" s="87"/>
    </row>
    <row r="28" spans="2:21" ht="15" customHeight="1" x14ac:dyDescent="0.25">
      <c r="B28" s="3"/>
      <c r="C28" s="3"/>
      <c r="D28" s="3"/>
      <c r="E28" s="3"/>
      <c r="F28" s="3"/>
      <c r="I28" s="3"/>
      <c r="J28" s="3"/>
      <c r="K28" s="3"/>
      <c r="L28" s="30" t="s">
        <v>8</v>
      </c>
      <c r="Q28" s="87"/>
      <c r="R28" s="87"/>
    </row>
    <row r="29" spans="2:21" ht="15" customHeight="1" x14ac:dyDescent="0.25">
      <c r="B29" s="3"/>
      <c r="C29" s="3"/>
      <c r="D29" s="3"/>
      <c r="E29" s="3"/>
      <c r="F29" s="3"/>
      <c r="G29" s="3"/>
      <c r="H29" s="3"/>
      <c r="I29" s="3"/>
      <c r="J29" s="3"/>
      <c r="K29" s="3"/>
      <c r="L29" s="3"/>
    </row>
    <row r="30" spans="2:21" ht="15" customHeight="1" x14ac:dyDescent="0.25">
      <c r="B30" s="3"/>
      <c r="C30" s="3"/>
      <c r="D30" s="3"/>
      <c r="E30" s="3"/>
      <c r="F30" s="3"/>
      <c r="G30" s="3"/>
      <c r="H30" s="3"/>
      <c r="I30" s="3"/>
      <c r="J30" s="3"/>
      <c r="K30" s="3"/>
      <c r="L30" s="3"/>
    </row>
    <row r="31" spans="2:21" ht="25.5" customHeight="1" x14ac:dyDescent="0.25">
      <c r="C31" s="12"/>
      <c r="D31" s="12"/>
      <c r="E31" s="3"/>
      <c r="F31" s="3"/>
      <c r="G31" s="3"/>
      <c r="H31" s="3"/>
      <c r="I31" s="13"/>
      <c r="J31" s="13"/>
      <c r="K31" s="3"/>
      <c r="L31" s="3"/>
      <c r="M31" s="3"/>
      <c r="N31" s="3"/>
      <c r="O31" s="3"/>
      <c r="P31" s="3"/>
      <c r="Q31" s="3"/>
    </row>
    <row r="32" spans="2:21" ht="23.25" customHeight="1" x14ac:dyDescent="0.25">
      <c r="C32" s="12"/>
      <c r="D32" s="12"/>
      <c r="E32" s="3"/>
      <c r="F32" s="3"/>
      <c r="G32" s="3"/>
      <c r="H32" s="3"/>
      <c r="I32" s="13"/>
      <c r="J32" s="13"/>
      <c r="L32" s="3"/>
      <c r="M32" s="3"/>
      <c r="N32" s="3"/>
      <c r="O32" s="3"/>
      <c r="P32" s="3"/>
      <c r="Q32" s="3"/>
    </row>
    <row r="33" spans="3:17" ht="25.5" customHeight="1" x14ac:dyDescent="0.4">
      <c r="C33" s="12"/>
      <c r="D33" s="12"/>
      <c r="E33" s="3"/>
      <c r="F33" s="3"/>
      <c r="G33" s="3"/>
      <c r="H33" s="3"/>
      <c r="I33" s="13"/>
      <c r="J33" s="13"/>
      <c r="L33" s="67"/>
      <c r="M33" s="3"/>
      <c r="N33" s="3"/>
      <c r="O33" s="3"/>
      <c r="P33" s="3"/>
      <c r="Q33" s="3"/>
    </row>
    <row r="34" spans="3:17" ht="25.5" customHeight="1" x14ac:dyDescent="0.25">
      <c r="C34" s="12"/>
      <c r="D34" s="12"/>
      <c r="E34" s="3"/>
      <c r="F34" s="3"/>
      <c r="G34" s="3"/>
      <c r="H34" s="3"/>
      <c r="I34" s="13"/>
      <c r="J34" s="13"/>
      <c r="L34" s="3"/>
      <c r="M34" s="3"/>
      <c r="N34" s="3"/>
      <c r="O34" s="3"/>
      <c r="P34" s="3"/>
      <c r="Q34" s="3"/>
    </row>
    <row r="35" spans="3:17" ht="27.75" customHeight="1" x14ac:dyDescent="0.25">
      <c r="C35" s="12"/>
      <c r="D35" s="12"/>
      <c r="E35" s="3"/>
      <c r="F35" s="3"/>
      <c r="G35" s="3"/>
      <c r="H35" s="3"/>
      <c r="I35" s="13"/>
      <c r="J35" s="13"/>
      <c r="L35" s="3"/>
      <c r="M35" s="3"/>
      <c r="N35" s="3"/>
      <c r="O35" s="3"/>
      <c r="P35" s="3"/>
      <c r="Q35" s="3"/>
    </row>
    <row r="36" spans="3:17" ht="27" customHeight="1" x14ac:dyDescent="0.3">
      <c r="C36" s="12"/>
      <c r="D36" s="12"/>
      <c r="E36" s="3"/>
      <c r="F36" s="3"/>
      <c r="G36" s="3"/>
      <c r="H36" s="3"/>
      <c r="I36" s="13"/>
      <c r="J36" s="13"/>
      <c r="L36" s="3"/>
      <c r="M36" s="3"/>
      <c r="N36" s="3"/>
      <c r="O36" s="3"/>
      <c r="P36" s="3"/>
      <c r="Q36" s="3"/>
    </row>
    <row r="37" spans="3:17" ht="15" customHeight="1" x14ac:dyDescent="0.3">
      <c r="C37" s="12"/>
      <c r="D37" s="12"/>
      <c r="E37" s="15"/>
      <c r="F37" s="15"/>
      <c r="G37" s="15"/>
      <c r="H37" s="15"/>
      <c r="I37" s="13"/>
      <c r="J37" s="13"/>
      <c r="L37" s="3"/>
      <c r="M37" s="5"/>
      <c r="N37" s="7"/>
      <c r="O37" s="7"/>
      <c r="P37" s="7">
        <v>98</v>
      </c>
      <c r="Q37" s="5"/>
    </row>
    <row r="38" spans="3:17" ht="14.45" x14ac:dyDescent="0.3">
      <c r="E38" s="13"/>
      <c r="F38" s="13"/>
      <c r="G38" s="13"/>
      <c r="H38" s="13"/>
      <c r="I38" s="13"/>
      <c r="J38" s="13"/>
      <c r="M38" s="5"/>
      <c r="N38" s="7"/>
      <c r="O38" s="7"/>
      <c r="P38" s="7">
        <v>37</v>
      </c>
      <c r="Q38" s="5"/>
    </row>
    <row r="39" spans="3:17" ht="14.45" x14ac:dyDescent="0.3">
      <c r="M39" s="5"/>
      <c r="N39" s="7"/>
      <c r="O39" s="7"/>
      <c r="P39" s="7">
        <v>43</v>
      </c>
      <c r="Q39" s="5"/>
    </row>
    <row r="40" spans="3:17" ht="14.45" x14ac:dyDescent="0.3">
      <c r="M40" s="5"/>
      <c r="N40" s="7"/>
      <c r="O40" s="7"/>
      <c r="P40" s="7">
        <v>61</v>
      </c>
      <c r="Q40" s="5"/>
    </row>
    <row r="41" spans="3:17" ht="14.45" x14ac:dyDescent="0.3">
      <c r="M41" s="5"/>
      <c r="N41" s="7">
        <v>100</v>
      </c>
      <c r="O41" s="7"/>
      <c r="P41" s="7">
        <v>30</v>
      </c>
      <c r="Q41" s="5"/>
    </row>
    <row r="42" spans="3:17" ht="14.45" x14ac:dyDescent="0.3">
      <c r="M42" s="5"/>
      <c r="N42" s="6"/>
      <c r="O42" s="6"/>
      <c r="P42" s="5"/>
      <c r="Q42" s="5"/>
    </row>
    <row r="43" spans="3:17" ht="14.45" x14ac:dyDescent="0.3">
      <c r="M43" s="5"/>
      <c r="N43" s="6"/>
      <c r="O43" s="6"/>
      <c r="P43" s="5"/>
      <c r="Q43" s="5"/>
    </row>
  </sheetData>
  <mergeCells count="8">
    <mergeCell ref="U25:U26"/>
    <mergeCell ref="T25:T26"/>
    <mergeCell ref="Q27:R28"/>
    <mergeCell ref="R18:R19"/>
    <mergeCell ref="S18:S19"/>
    <mergeCell ref="R15:R16"/>
    <mergeCell ref="S15:S16"/>
    <mergeCell ref="Q23:R2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V43"/>
  <sheetViews>
    <sheetView zoomScale="60" zoomScaleNormal="60" workbookViewId="0"/>
  </sheetViews>
  <sheetFormatPr defaultColWidth="9.140625" defaultRowHeight="15" x14ac:dyDescent="0.25"/>
  <cols>
    <col min="1" max="4" width="9.140625" style="1"/>
    <col min="5" max="5" width="19.28515625" style="1" customWidth="1"/>
    <col min="6" max="6" width="15.7109375" style="1" customWidth="1"/>
    <col min="7" max="8" width="18" style="1" customWidth="1"/>
    <col min="9"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6384" width="9.140625" style="1"/>
  </cols>
  <sheetData>
    <row r="16" spans="12:22" x14ac:dyDescent="0.25">
      <c r="L16" s="23"/>
      <c r="M16" s="23"/>
      <c r="N16" s="23"/>
      <c r="O16" s="23"/>
      <c r="P16" s="23"/>
      <c r="Q16" s="23"/>
      <c r="R16" s="23"/>
      <c r="S16" s="23"/>
      <c r="T16" s="23"/>
      <c r="U16" s="23"/>
      <c r="V16" s="23"/>
    </row>
    <row r="17" spans="2:22" x14ac:dyDescent="0.25">
      <c r="L17" s="23"/>
      <c r="M17" s="23"/>
      <c r="N17" s="23"/>
      <c r="O17" s="23"/>
      <c r="P17" s="23"/>
      <c r="Q17" s="23"/>
      <c r="R17" s="23"/>
      <c r="S17" s="23"/>
      <c r="T17" s="23"/>
      <c r="U17" s="23"/>
      <c r="V17" s="23"/>
    </row>
    <row r="18" spans="2:22" x14ac:dyDescent="0.25">
      <c r="L18" s="23"/>
      <c r="M18" s="23"/>
      <c r="N18" s="23"/>
      <c r="O18" s="23"/>
      <c r="P18" s="23"/>
      <c r="Q18" s="23"/>
      <c r="R18" s="23"/>
      <c r="S18" s="23"/>
      <c r="T18" s="23"/>
      <c r="U18" s="23"/>
      <c r="V18" s="23"/>
    </row>
    <row r="19" spans="2:22" x14ac:dyDescent="0.25">
      <c r="L19" s="23"/>
      <c r="M19" s="23"/>
      <c r="N19" s="23"/>
      <c r="O19" s="23"/>
      <c r="P19" s="23"/>
      <c r="Q19" s="23"/>
      <c r="R19" s="23"/>
      <c r="S19" s="23"/>
      <c r="T19" s="23"/>
      <c r="U19" s="23"/>
      <c r="V19" s="23"/>
    </row>
    <row r="20" spans="2:22" x14ac:dyDescent="0.25">
      <c r="L20" s="23"/>
      <c r="M20" s="23"/>
      <c r="N20" s="23"/>
      <c r="O20" s="23"/>
      <c r="P20" s="23"/>
      <c r="Q20" s="23"/>
      <c r="R20" s="23"/>
      <c r="S20" s="23"/>
      <c r="T20" s="23"/>
      <c r="U20" s="23"/>
      <c r="V20" s="23"/>
    </row>
    <row r="21" spans="2:22" ht="14.45" customHeight="1" x14ac:dyDescent="0.25">
      <c r="L21" s="23"/>
      <c r="M21" s="23"/>
      <c r="N21" s="23"/>
      <c r="O21" s="23"/>
      <c r="P21" s="23"/>
      <c r="Q21" s="23"/>
      <c r="R21" s="23"/>
      <c r="S21" s="23"/>
      <c r="T21" s="23"/>
      <c r="U21" s="23"/>
      <c r="V21" s="23"/>
    </row>
    <row r="22" spans="2:22" ht="14.45" customHeight="1" x14ac:dyDescent="0.25">
      <c r="L22" s="23"/>
      <c r="M22" s="23"/>
      <c r="N22" s="23"/>
      <c r="O22" s="23"/>
      <c r="P22" s="23"/>
      <c r="Q22" s="23"/>
      <c r="R22" s="23"/>
      <c r="S22" s="23"/>
      <c r="T22" s="23"/>
      <c r="U22" s="23"/>
      <c r="V22" s="23"/>
    </row>
    <row r="23" spans="2:22" ht="16.149999999999999" customHeight="1" x14ac:dyDescent="0.25">
      <c r="L23" s="23"/>
      <c r="M23" s="23"/>
      <c r="N23" s="23"/>
      <c r="O23" s="23"/>
      <c r="P23" s="23"/>
      <c r="Q23" s="23"/>
      <c r="R23" s="23"/>
      <c r="S23" s="23"/>
      <c r="T23" s="23"/>
      <c r="U23" s="23"/>
      <c r="V23" s="23"/>
    </row>
    <row r="24" spans="2:22" ht="14.45" customHeight="1" x14ac:dyDescent="0.25">
      <c r="L24" s="23"/>
      <c r="M24" s="23"/>
      <c r="N24" s="23"/>
      <c r="O24" s="23"/>
      <c r="P24" s="23"/>
      <c r="Q24" s="23"/>
      <c r="R24" s="23"/>
      <c r="S24" s="23"/>
      <c r="T24" s="23"/>
      <c r="U24" s="23"/>
      <c r="V24" s="23"/>
    </row>
    <row r="25" spans="2:22" ht="14.45" customHeight="1" x14ac:dyDescent="0.25">
      <c r="L25" s="23"/>
      <c r="M25" s="23"/>
      <c r="N25" s="23"/>
      <c r="O25" s="23"/>
      <c r="P25" s="23"/>
      <c r="Q25" s="23"/>
      <c r="R25" s="23"/>
      <c r="S25" s="23"/>
      <c r="T25" s="23"/>
      <c r="U25" s="23"/>
      <c r="V25" s="23"/>
    </row>
    <row r="26" spans="2:22" ht="18" customHeight="1" x14ac:dyDescent="0.5">
      <c r="B26" s="3"/>
      <c r="C26" s="3"/>
      <c r="D26" s="3"/>
      <c r="E26" s="3"/>
      <c r="F26" s="3"/>
      <c r="L26" s="57"/>
      <c r="M26" s="23"/>
      <c r="N26" s="23"/>
      <c r="O26" s="23"/>
      <c r="P26" s="23"/>
      <c r="Q26" s="23"/>
      <c r="R26" s="23"/>
      <c r="S26" s="23"/>
      <c r="T26" s="23"/>
      <c r="U26" s="23"/>
      <c r="V26" s="23"/>
    </row>
    <row r="27" spans="2:22" ht="15.6" customHeight="1" x14ac:dyDescent="0.25">
      <c r="B27" s="3"/>
      <c r="C27" s="3"/>
      <c r="D27" s="3"/>
      <c r="E27" s="3"/>
      <c r="F27" s="3"/>
      <c r="I27" s="3"/>
      <c r="J27" s="3"/>
      <c r="K27" s="3"/>
      <c r="L27" s="24"/>
      <c r="M27" s="23"/>
      <c r="N27" s="23"/>
      <c r="O27" s="23"/>
      <c r="P27" s="23"/>
      <c r="Q27" s="23"/>
      <c r="R27" s="23"/>
      <c r="S27" s="23"/>
      <c r="T27" s="23"/>
      <c r="U27" s="23"/>
      <c r="V27" s="23"/>
    </row>
    <row r="28" spans="2:22" ht="15" customHeight="1" x14ac:dyDescent="0.25">
      <c r="B28" s="3"/>
      <c r="C28" s="3"/>
      <c r="D28" s="3"/>
      <c r="E28" s="3"/>
      <c r="F28" s="3"/>
      <c r="I28" s="3"/>
      <c r="J28" s="3"/>
      <c r="K28" s="3"/>
      <c r="L28" s="58" t="s">
        <v>8</v>
      </c>
      <c r="M28" s="23"/>
      <c r="N28" s="23"/>
      <c r="O28" s="23"/>
      <c r="P28" s="23"/>
      <c r="Q28" s="23"/>
      <c r="R28" s="23"/>
      <c r="S28" s="23"/>
      <c r="T28" s="23"/>
      <c r="U28" s="23"/>
      <c r="V28" s="23"/>
    </row>
    <row r="29" spans="2:22" ht="15" customHeight="1" x14ac:dyDescent="0.25">
      <c r="B29" s="3"/>
      <c r="C29" s="3"/>
      <c r="D29" s="3"/>
      <c r="E29" s="3"/>
      <c r="F29" s="3"/>
      <c r="G29" s="3"/>
      <c r="H29" s="3"/>
      <c r="I29" s="3"/>
      <c r="J29" s="3"/>
      <c r="K29" s="3"/>
      <c r="L29" s="24"/>
      <c r="M29" s="23"/>
      <c r="N29" s="23"/>
      <c r="O29" s="23"/>
      <c r="P29" s="23"/>
      <c r="Q29" s="23"/>
      <c r="R29" s="23"/>
      <c r="S29" s="23"/>
      <c r="T29" s="23"/>
      <c r="U29" s="23"/>
      <c r="V29" s="23"/>
    </row>
    <row r="30" spans="2:22" ht="15" customHeight="1" x14ac:dyDescent="0.25">
      <c r="B30" s="3"/>
      <c r="C30" s="3"/>
      <c r="D30" s="3"/>
      <c r="E30" s="3"/>
      <c r="F30" s="3"/>
      <c r="G30" s="3"/>
      <c r="H30" s="3"/>
      <c r="I30" s="3"/>
      <c r="J30" s="3"/>
      <c r="K30" s="3"/>
      <c r="L30" s="24"/>
      <c r="M30" s="23"/>
      <c r="N30" s="23"/>
      <c r="O30" s="23"/>
      <c r="P30" s="23"/>
      <c r="Q30" s="23"/>
      <c r="R30" s="23"/>
      <c r="S30" s="23"/>
      <c r="T30" s="23"/>
      <c r="U30" s="23"/>
      <c r="V30" s="23"/>
    </row>
    <row r="31" spans="2:22" ht="25.5" customHeight="1" x14ac:dyDescent="0.25">
      <c r="C31" s="12"/>
      <c r="D31" s="12"/>
      <c r="E31" s="3"/>
      <c r="F31" s="3"/>
      <c r="G31" s="3"/>
      <c r="H31" s="3"/>
      <c r="I31" s="13"/>
      <c r="J31" s="13"/>
      <c r="K31" s="3"/>
      <c r="L31" s="24"/>
      <c r="M31" s="24"/>
      <c r="N31" s="24"/>
      <c r="O31" s="24"/>
      <c r="P31" s="24"/>
      <c r="Q31" s="24"/>
      <c r="R31" s="23"/>
      <c r="S31" s="23"/>
      <c r="T31" s="23"/>
      <c r="U31" s="23"/>
      <c r="V31" s="23"/>
    </row>
    <row r="32" spans="2:22" ht="23.25" customHeight="1" x14ac:dyDescent="0.25">
      <c r="C32" s="12"/>
      <c r="D32" s="12"/>
      <c r="E32" s="3"/>
      <c r="F32" s="3"/>
      <c r="G32" s="3"/>
      <c r="H32" s="3"/>
      <c r="I32" s="13"/>
      <c r="J32" s="13"/>
      <c r="L32" s="24"/>
      <c r="M32" s="24"/>
      <c r="N32" s="24"/>
      <c r="O32" s="24"/>
      <c r="P32" s="24"/>
      <c r="Q32" s="24"/>
      <c r="R32" s="23"/>
      <c r="S32" s="23"/>
      <c r="T32" s="23"/>
      <c r="U32" s="23"/>
      <c r="V32" s="23"/>
    </row>
    <row r="33" spans="3:17" ht="25.5" customHeight="1" x14ac:dyDescent="0.25">
      <c r="C33" s="12"/>
      <c r="D33" s="12"/>
      <c r="E33" s="3"/>
      <c r="F33" s="3"/>
      <c r="G33" s="3"/>
      <c r="H33" s="3"/>
      <c r="I33" s="13"/>
      <c r="J33" s="13"/>
      <c r="L33" s="3"/>
      <c r="M33" s="3"/>
      <c r="N33" s="3"/>
      <c r="O33" s="3"/>
      <c r="P33" s="3"/>
      <c r="Q33" s="3"/>
    </row>
    <row r="34" spans="3:17" ht="25.5" customHeight="1" x14ac:dyDescent="0.25">
      <c r="C34" s="12"/>
      <c r="D34" s="12"/>
      <c r="E34" s="3"/>
      <c r="F34" s="3"/>
      <c r="G34" s="3"/>
      <c r="H34" s="3"/>
      <c r="I34" s="13"/>
      <c r="J34" s="13"/>
      <c r="L34" s="3"/>
      <c r="M34" s="3"/>
      <c r="N34" s="3"/>
      <c r="O34" s="3"/>
      <c r="P34" s="3"/>
      <c r="Q34" s="3"/>
    </row>
    <row r="35" spans="3:17" ht="27.75" customHeight="1" x14ac:dyDescent="0.25">
      <c r="C35" s="12"/>
      <c r="D35" s="12"/>
      <c r="E35" s="3"/>
      <c r="F35" s="3"/>
      <c r="G35" s="3"/>
      <c r="H35" s="3"/>
      <c r="I35" s="13"/>
      <c r="J35" s="13"/>
      <c r="L35" s="3"/>
      <c r="M35" s="3"/>
      <c r="N35" s="3"/>
      <c r="O35" s="3"/>
      <c r="P35" s="3"/>
      <c r="Q35" s="3"/>
    </row>
    <row r="36" spans="3:17" ht="27" customHeight="1" x14ac:dyDescent="0.3">
      <c r="C36" s="12"/>
      <c r="D36" s="12"/>
      <c r="E36" s="3"/>
      <c r="F36" s="3"/>
      <c r="G36" s="3"/>
      <c r="H36" s="3"/>
      <c r="I36" s="13"/>
      <c r="J36" s="13"/>
      <c r="L36" s="3"/>
      <c r="M36" s="3"/>
      <c r="N36" s="3"/>
      <c r="O36" s="3"/>
      <c r="P36" s="3"/>
      <c r="Q36" s="3"/>
    </row>
    <row r="37" spans="3:17" ht="15" customHeight="1" x14ac:dyDescent="0.3">
      <c r="C37" s="12"/>
      <c r="D37" s="12"/>
      <c r="E37" s="15"/>
      <c r="F37" s="15"/>
      <c r="G37" s="15"/>
      <c r="H37" s="15"/>
      <c r="I37" s="13"/>
      <c r="J37" s="13"/>
      <c r="L37" s="3"/>
      <c r="M37" s="5"/>
      <c r="N37" s="7"/>
      <c r="O37" s="7"/>
      <c r="P37" s="7">
        <v>98</v>
      </c>
      <c r="Q37" s="5"/>
    </row>
    <row r="38" spans="3:17" ht="14.45" x14ac:dyDescent="0.3">
      <c r="E38" s="13"/>
      <c r="F38" s="13"/>
      <c r="G38" s="13"/>
      <c r="H38" s="13"/>
      <c r="I38" s="13"/>
      <c r="J38" s="13"/>
      <c r="M38" s="5"/>
      <c r="N38" s="7"/>
      <c r="O38" s="7"/>
      <c r="P38" s="7">
        <v>37</v>
      </c>
      <c r="Q38" s="5"/>
    </row>
    <row r="39" spans="3:17" ht="14.45" x14ac:dyDescent="0.3">
      <c r="M39" s="5"/>
      <c r="N39" s="7"/>
      <c r="O39" s="7"/>
      <c r="P39" s="7">
        <v>43</v>
      </c>
      <c r="Q39" s="5"/>
    </row>
    <row r="40" spans="3:17" ht="14.45" x14ac:dyDescent="0.3">
      <c r="M40" s="5"/>
      <c r="N40" s="7"/>
      <c r="O40" s="7"/>
      <c r="P40" s="7">
        <v>61</v>
      </c>
      <c r="Q40" s="5"/>
    </row>
    <row r="41" spans="3:17" ht="14.45" x14ac:dyDescent="0.3">
      <c r="M41" s="5"/>
      <c r="N41" s="7">
        <v>100</v>
      </c>
      <c r="O41" s="7"/>
      <c r="P41" s="7">
        <v>30</v>
      </c>
      <c r="Q41" s="5"/>
    </row>
    <row r="42" spans="3:17" ht="14.45" x14ac:dyDescent="0.3">
      <c r="M42" s="5"/>
      <c r="N42" s="6"/>
      <c r="O42" s="6"/>
      <c r="P42" s="5"/>
      <c r="Q42" s="5"/>
    </row>
    <row r="43" spans="3:17" ht="14.45" x14ac:dyDescent="0.3">
      <c r="M43" s="5"/>
      <c r="N43" s="6"/>
      <c r="O43" s="6"/>
      <c r="P43" s="5"/>
      <c r="Q43" s="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W51"/>
  <sheetViews>
    <sheetView zoomScale="50" zoomScaleNormal="50" workbookViewId="0">
      <selection activeCell="M3" sqref="M3"/>
    </sheetView>
  </sheetViews>
  <sheetFormatPr defaultColWidth="9.140625" defaultRowHeight="15" x14ac:dyDescent="0.25"/>
  <cols>
    <col min="1" max="1" width="8.42578125" style="1" customWidth="1"/>
    <col min="2" max="2" width="25" style="1" customWidth="1"/>
    <col min="3" max="3" width="20.5703125" style="1" customWidth="1"/>
    <col min="4" max="4" width="23.42578125" style="1" customWidth="1"/>
    <col min="5" max="5" width="23.7109375" style="1" customWidth="1"/>
    <col min="6" max="6" width="21.42578125" style="1" customWidth="1"/>
    <col min="7" max="9" width="9.140625" style="1"/>
    <col min="10" max="10" width="13.7109375" style="1" customWidth="1"/>
    <col min="11" max="11" width="19.28515625" style="1" customWidth="1"/>
    <col min="12" max="12" width="24.5703125" style="1" customWidth="1"/>
    <col min="13" max="13" width="19.7109375" style="1" customWidth="1"/>
    <col min="14" max="14" width="23" style="1" customWidth="1"/>
    <col min="15" max="15" width="14.140625" style="1" customWidth="1"/>
    <col min="16" max="16" width="13.5703125" style="1" customWidth="1"/>
    <col min="17" max="16384" width="9.140625" style="1"/>
  </cols>
  <sheetData>
    <row r="22" spans="1:23" ht="14.45" customHeight="1" x14ac:dyDescent="0.25"/>
    <row r="23" spans="1:23" ht="27" customHeight="1" x14ac:dyDescent="0.45">
      <c r="K23" s="64">
        <f>_xlfn.NORM.S.DIST(-2,1)</f>
        <v>2.2750131948179191E-2</v>
      </c>
    </row>
    <row r="24" spans="1:23" ht="16.149999999999999" customHeight="1" x14ac:dyDescent="0.25">
      <c r="V24" s="93"/>
      <c r="W24" s="93"/>
    </row>
    <row r="25" spans="1:23" ht="14.45" customHeight="1" x14ac:dyDescent="0.25">
      <c r="K25" s="33"/>
      <c r="L25" s="33"/>
      <c r="M25" s="33"/>
      <c r="N25" s="33"/>
      <c r="O25" s="33"/>
    </row>
    <row r="26" spans="1:23" ht="24.6" customHeight="1" x14ac:dyDescent="0.45">
      <c r="K26" s="34"/>
      <c r="L26" s="35"/>
      <c r="M26" s="36"/>
      <c r="N26" s="37">
        <f>_xlfn.NORM.S.DIST(2,1)</f>
        <v>0.97724986805182079</v>
      </c>
      <c r="O26" s="94" t="s">
        <v>9</v>
      </c>
      <c r="P26" s="95"/>
      <c r="Q26" s="96">
        <f>_xlfn.NORM.S.DIST(0,1)</f>
        <v>0.5</v>
      </c>
      <c r="R26" s="96"/>
    </row>
    <row r="27" spans="1:23" ht="26.25" x14ac:dyDescent="0.25">
      <c r="A27" s="3"/>
      <c r="B27" s="3"/>
      <c r="C27" s="34"/>
      <c r="D27" s="97"/>
      <c r="E27" s="97"/>
      <c r="F27" s="97"/>
      <c r="K27" s="38"/>
      <c r="L27" s="38"/>
      <c r="M27" s="38"/>
      <c r="N27" s="38"/>
    </row>
    <row r="28" spans="1:23" ht="21" customHeight="1" x14ac:dyDescent="0.45">
      <c r="A28" s="3"/>
      <c r="B28" s="3"/>
      <c r="C28" s="34"/>
      <c r="D28" s="38"/>
      <c r="E28" s="38"/>
      <c r="F28" s="38"/>
      <c r="G28" s="3"/>
      <c r="H28" s="3"/>
      <c r="I28" s="3"/>
      <c r="J28" s="3"/>
      <c r="K28" s="39"/>
      <c r="L28" s="40"/>
      <c r="M28" s="40"/>
      <c r="N28" s="40"/>
      <c r="O28" s="98" t="s">
        <v>8</v>
      </c>
      <c r="P28" s="99"/>
      <c r="Q28" s="7" t="s">
        <v>10</v>
      </c>
    </row>
    <row r="29" spans="1:23" ht="24.6" customHeight="1" x14ac:dyDescent="0.25">
      <c r="A29" s="3"/>
      <c r="B29" s="3"/>
      <c r="C29" s="39"/>
      <c r="D29" s="40"/>
      <c r="E29" s="40"/>
      <c r="F29" s="40"/>
      <c r="G29" s="3"/>
      <c r="H29" s="3"/>
      <c r="I29" s="3"/>
      <c r="J29" s="3"/>
      <c r="K29" s="39"/>
      <c r="L29" s="40"/>
      <c r="M29" s="40"/>
      <c r="N29" s="40"/>
      <c r="O29" s="100">
        <f>0.9772-0.5</f>
        <v>0.47719999999999996</v>
      </c>
      <c r="P29" s="100"/>
      <c r="Q29" s="7">
        <v>37</v>
      </c>
    </row>
    <row r="30" spans="1:23" ht="25.15" customHeight="1" x14ac:dyDescent="0.45">
      <c r="A30" s="3"/>
      <c r="B30" s="3"/>
      <c r="C30" s="39"/>
      <c r="D30" s="40"/>
      <c r="E30" s="40"/>
      <c r="F30" s="40"/>
      <c r="G30" s="3"/>
      <c r="H30" s="3"/>
      <c r="I30" s="3"/>
      <c r="J30" s="3"/>
      <c r="K30" s="64">
        <f>_xlfn.NORM.S.DIST(1,1)</f>
        <v>0.84134474606854304</v>
      </c>
      <c r="L30" s="40"/>
      <c r="M30" s="40"/>
      <c r="N30" s="40"/>
      <c r="O30" s="7">
        <v>25</v>
      </c>
      <c r="P30" s="7"/>
      <c r="Q30" s="7">
        <v>43</v>
      </c>
    </row>
    <row r="31" spans="1:23" ht="21.6" customHeight="1" x14ac:dyDescent="0.25">
      <c r="A31" s="3"/>
      <c r="B31" s="3"/>
      <c r="C31" s="39"/>
      <c r="D31" s="40"/>
      <c r="E31" s="40"/>
      <c r="F31" s="40"/>
      <c r="G31" s="3"/>
      <c r="H31" s="3"/>
      <c r="I31" s="3"/>
      <c r="J31" s="3"/>
    </row>
    <row r="32" spans="1:23" ht="25.9" customHeight="1" x14ac:dyDescent="0.25">
      <c r="A32" s="3"/>
      <c r="B32" s="3"/>
      <c r="G32" s="3"/>
      <c r="H32" s="3"/>
      <c r="I32" s="3"/>
      <c r="J32" s="3"/>
      <c r="K32" s="65">
        <f>1-0.8413</f>
        <v>0.15869999999999995</v>
      </c>
    </row>
    <row r="33" spans="1:17" ht="26.45" customHeight="1" x14ac:dyDescent="0.25">
      <c r="A33" s="3"/>
      <c r="B33" s="3"/>
      <c r="G33" s="3"/>
      <c r="H33" s="3"/>
      <c r="I33" s="3"/>
      <c r="J33" s="3"/>
    </row>
    <row r="34" spans="1:17" ht="25.5" customHeight="1" x14ac:dyDescent="0.25">
      <c r="A34" s="12"/>
      <c r="B34" s="3"/>
      <c r="C34" s="3"/>
      <c r="D34" s="3"/>
      <c r="E34" s="3"/>
      <c r="F34" s="3"/>
      <c r="G34" s="3">
        <v>2000</v>
      </c>
      <c r="H34" s="2"/>
      <c r="I34" s="3"/>
      <c r="J34" s="3"/>
    </row>
    <row r="35" spans="1:17" ht="24" customHeight="1" x14ac:dyDescent="0.25">
      <c r="A35" s="3"/>
      <c r="B35" s="3"/>
      <c r="C35" s="3"/>
      <c r="D35" s="3"/>
      <c r="E35" s="3"/>
      <c r="F35" s="3"/>
      <c r="G35" s="3"/>
      <c r="H35" s="3"/>
      <c r="I35" s="3"/>
      <c r="J35" s="3"/>
    </row>
    <row r="36" spans="1:17" ht="25.9" customHeight="1" x14ac:dyDescent="0.25">
      <c r="A36" s="3"/>
      <c r="B36" s="3"/>
      <c r="C36" s="3"/>
      <c r="D36" s="3"/>
      <c r="E36" s="3"/>
      <c r="F36" s="3"/>
      <c r="G36" s="3"/>
      <c r="H36" s="3"/>
      <c r="I36" s="3"/>
      <c r="J36" s="3"/>
      <c r="K36" s="3"/>
      <c r="L36" s="3"/>
    </row>
    <row r="37" spans="1:17" ht="25.5" customHeight="1" x14ac:dyDescent="0.25">
      <c r="A37" s="3"/>
      <c r="B37" s="3"/>
      <c r="C37" s="3"/>
      <c r="D37" s="3"/>
      <c r="E37" s="3"/>
      <c r="F37" s="3"/>
      <c r="G37" s="3"/>
      <c r="H37" s="3"/>
      <c r="I37" s="77"/>
      <c r="J37" s="3"/>
      <c r="K37" s="3"/>
      <c r="L37" s="3"/>
    </row>
    <row r="38" spans="1:17" ht="25.5" customHeight="1" x14ac:dyDescent="0.25">
      <c r="A38" s="3"/>
      <c r="B38" s="3"/>
      <c r="C38" s="3"/>
      <c r="D38" s="3"/>
      <c r="E38" s="3"/>
      <c r="F38" s="3"/>
      <c r="G38" s="3"/>
      <c r="H38" s="3"/>
      <c r="I38" s="77"/>
      <c r="J38" s="3"/>
    </row>
    <row r="39" spans="1:17" ht="27.75" customHeight="1" x14ac:dyDescent="0.65">
      <c r="A39" s="3"/>
      <c r="B39" s="3"/>
      <c r="C39" s="3"/>
      <c r="D39" s="3"/>
      <c r="E39" s="3"/>
      <c r="F39" s="3"/>
      <c r="G39" s="3"/>
      <c r="H39" s="3"/>
      <c r="I39" s="3"/>
      <c r="J39" s="3"/>
      <c r="K39" s="3"/>
      <c r="M39" s="41"/>
    </row>
    <row r="40" spans="1:17" ht="27" customHeight="1" x14ac:dyDescent="0.3">
      <c r="A40" s="3"/>
      <c r="B40" s="3"/>
      <c r="C40" s="3"/>
      <c r="D40" s="3"/>
      <c r="E40" s="3"/>
      <c r="F40" s="3"/>
      <c r="G40" s="3"/>
      <c r="H40" s="3"/>
      <c r="I40" s="3"/>
      <c r="J40" s="3"/>
    </row>
    <row r="41" spans="1:17" ht="27" customHeight="1" x14ac:dyDescent="0.3">
      <c r="A41" s="3"/>
      <c r="B41" s="3"/>
      <c r="C41" s="3"/>
      <c r="D41" s="3"/>
      <c r="E41" s="3"/>
      <c r="F41" s="3"/>
      <c r="G41" s="3"/>
      <c r="H41" s="3"/>
      <c r="I41" s="3"/>
      <c r="J41" s="3"/>
    </row>
    <row r="42" spans="1:17" ht="15" customHeight="1" x14ac:dyDescent="0.3">
      <c r="A42" s="3"/>
      <c r="B42" s="3"/>
      <c r="C42" s="3"/>
      <c r="D42" s="3"/>
      <c r="E42" s="3"/>
      <c r="F42" s="3"/>
      <c r="G42" s="3"/>
      <c r="H42" s="3"/>
      <c r="I42" s="3"/>
      <c r="J42" s="3"/>
      <c r="K42" s="5"/>
      <c r="O42" s="5"/>
      <c r="P42" s="5"/>
      <c r="Q42" s="3"/>
    </row>
    <row r="43" spans="1:17" ht="28.9" customHeight="1" x14ac:dyDescent="0.3">
      <c r="K43" s="5"/>
      <c r="O43" s="5"/>
      <c r="P43" s="5"/>
    </row>
    <row r="44" spans="1:17" ht="14.45" x14ac:dyDescent="0.3">
      <c r="K44" s="5"/>
      <c r="O44" s="5"/>
      <c r="P44" s="5"/>
    </row>
    <row r="45" spans="1:17" ht="14.45" x14ac:dyDescent="0.3">
      <c r="K45" s="5"/>
      <c r="L45" s="7"/>
      <c r="M45" s="7"/>
      <c r="N45" s="7"/>
      <c r="O45" s="5"/>
      <c r="P45" s="5"/>
    </row>
    <row r="46" spans="1:17" ht="14.45" x14ac:dyDescent="0.3">
      <c r="K46" s="5"/>
      <c r="L46" s="7"/>
      <c r="M46" s="7"/>
      <c r="N46" s="7"/>
      <c r="O46" s="5"/>
      <c r="P46" s="5"/>
    </row>
    <row r="47" spans="1:17" ht="14.45" x14ac:dyDescent="0.3">
      <c r="K47" s="5"/>
      <c r="L47" s="6"/>
      <c r="M47" s="6"/>
      <c r="N47" s="5"/>
      <c r="O47" s="5"/>
      <c r="P47" s="5"/>
    </row>
    <row r="48" spans="1:17" ht="14.45" x14ac:dyDescent="0.3">
      <c r="K48" s="5"/>
      <c r="L48" s="6"/>
      <c r="M48" s="6"/>
      <c r="N48" s="5"/>
      <c r="O48" s="5"/>
      <c r="P48" s="5"/>
    </row>
    <row r="51" spans="18:18" ht="14.45" x14ac:dyDescent="0.3">
      <c r="R51" s="10"/>
    </row>
  </sheetData>
  <mergeCells count="7">
    <mergeCell ref="I37:I38"/>
    <mergeCell ref="V24:W24"/>
    <mergeCell ref="O26:P26"/>
    <mergeCell ref="Q26:R26"/>
    <mergeCell ref="D27:F27"/>
    <mergeCell ref="O28:P28"/>
    <mergeCell ref="O29:P2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T50"/>
  <sheetViews>
    <sheetView zoomScale="60" zoomScaleNormal="60" workbookViewId="0">
      <selection activeCell="I3" sqref="I3"/>
    </sheetView>
  </sheetViews>
  <sheetFormatPr defaultColWidth="9.140625" defaultRowHeight="15" x14ac:dyDescent="0.25"/>
  <cols>
    <col min="1" max="1" width="8.42578125" style="1" customWidth="1"/>
    <col min="2" max="2" width="25" style="1" customWidth="1"/>
    <col min="3" max="3" width="20.5703125" style="1" customWidth="1"/>
    <col min="4" max="4" width="23.42578125" style="1" customWidth="1"/>
    <col min="5" max="5" width="23.7109375" style="1" customWidth="1"/>
    <col min="6" max="6" width="21.42578125" style="1" customWidth="1"/>
    <col min="7" max="8" width="9.140625" style="1"/>
    <col min="9" max="9" width="10.28515625" style="1" customWidth="1"/>
    <col min="10" max="10" width="11" style="1" customWidth="1"/>
    <col min="11" max="11" width="11.85546875" style="1" customWidth="1"/>
    <col min="12" max="12" width="8.28515625" style="1" customWidth="1"/>
    <col min="13" max="13" width="10.7109375" style="1" customWidth="1"/>
    <col min="14" max="16384" width="9.140625" style="1"/>
  </cols>
  <sheetData>
    <row r="16" spans="9:20" x14ac:dyDescent="0.25">
      <c r="I16" s="23"/>
      <c r="J16" s="23"/>
      <c r="K16" s="23"/>
      <c r="L16" s="23"/>
      <c r="M16" s="23"/>
      <c r="N16" s="23"/>
      <c r="O16" s="23"/>
      <c r="P16" s="23"/>
      <c r="Q16" s="23"/>
      <c r="R16" s="23"/>
      <c r="S16" s="23"/>
      <c r="T16" s="23"/>
    </row>
    <row r="17" spans="1:20" x14ac:dyDescent="0.25">
      <c r="I17" s="23"/>
      <c r="J17" s="23"/>
      <c r="K17" s="23"/>
      <c r="L17" s="23"/>
      <c r="M17" s="23"/>
      <c r="N17" s="23"/>
      <c r="O17" s="23"/>
      <c r="P17" s="23"/>
      <c r="Q17" s="23"/>
      <c r="R17" s="23"/>
      <c r="S17" s="23"/>
      <c r="T17" s="23"/>
    </row>
    <row r="18" spans="1:20" x14ac:dyDescent="0.25">
      <c r="I18" s="23"/>
      <c r="J18" s="23"/>
      <c r="K18" s="23"/>
      <c r="L18" s="23"/>
      <c r="M18" s="23"/>
      <c r="N18" s="23"/>
      <c r="O18" s="23"/>
      <c r="P18" s="23"/>
      <c r="Q18" s="23"/>
      <c r="R18" s="23"/>
      <c r="S18" s="23"/>
      <c r="T18" s="23"/>
    </row>
    <row r="19" spans="1:20" x14ac:dyDescent="0.25">
      <c r="I19" s="23"/>
      <c r="J19" s="23"/>
      <c r="K19" s="23"/>
      <c r="L19" s="23"/>
      <c r="M19" s="23"/>
      <c r="N19" s="23"/>
      <c r="O19" s="23"/>
      <c r="P19" s="23"/>
      <c r="Q19" s="23"/>
      <c r="R19" s="23"/>
      <c r="S19" s="23"/>
      <c r="T19" s="23"/>
    </row>
    <row r="20" spans="1:20" x14ac:dyDescent="0.25">
      <c r="I20" s="23"/>
      <c r="J20" s="23"/>
      <c r="K20" s="23"/>
      <c r="L20" s="23"/>
      <c r="M20" s="23"/>
      <c r="N20" s="23"/>
      <c r="O20" s="23"/>
      <c r="P20" s="23"/>
      <c r="Q20" s="23"/>
      <c r="R20" s="23"/>
      <c r="S20" s="23"/>
      <c r="T20" s="23"/>
    </row>
    <row r="21" spans="1:20" ht="14.45" customHeight="1" x14ac:dyDescent="0.25">
      <c r="I21" s="23"/>
      <c r="J21" s="23"/>
      <c r="K21" s="23"/>
      <c r="L21" s="23"/>
      <c r="M21" s="23"/>
      <c r="N21" s="23"/>
      <c r="O21" s="23"/>
      <c r="P21" s="23"/>
      <c r="Q21" s="23"/>
      <c r="R21" s="23"/>
      <c r="S21" s="23"/>
      <c r="T21" s="23"/>
    </row>
    <row r="22" spans="1:20" ht="18.600000000000001" customHeight="1" x14ac:dyDescent="0.25">
      <c r="I22" s="23"/>
      <c r="J22" s="23"/>
      <c r="K22" s="23"/>
      <c r="L22" s="23"/>
      <c r="M22" s="23"/>
      <c r="N22" s="23"/>
      <c r="O22" s="23"/>
      <c r="P22" s="23"/>
      <c r="Q22" s="23"/>
      <c r="R22" s="23"/>
      <c r="S22" s="23"/>
      <c r="T22" s="23"/>
    </row>
    <row r="23" spans="1:20" ht="16.149999999999999" customHeight="1" x14ac:dyDescent="0.25">
      <c r="I23" s="23"/>
      <c r="J23" s="23"/>
      <c r="K23" s="23"/>
      <c r="L23" s="23"/>
      <c r="M23" s="23"/>
      <c r="N23" s="23"/>
      <c r="O23" s="23"/>
      <c r="P23" s="23"/>
      <c r="Q23" s="23"/>
      <c r="R23" s="23"/>
      <c r="S23" s="23"/>
      <c r="T23" s="23"/>
    </row>
    <row r="24" spans="1:20" ht="14.45" customHeight="1" x14ac:dyDescent="0.25">
      <c r="I24" s="23"/>
      <c r="J24" s="23"/>
      <c r="K24" s="23"/>
      <c r="L24" s="23"/>
      <c r="M24" s="23"/>
      <c r="N24" s="23"/>
      <c r="O24" s="23"/>
      <c r="P24" s="23"/>
      <c r="Q24" s="23"/>
      <c r="R24" s="23"/>
      <c r="S24" s="23"/>
      <c r="T24" s="23"/>
    </row>
    <row r="25" spans="1:20" ht="24.6" customHeight="1" x14ac:dyDescent="0.25">
      <c r="I25" s="23"/>
      <c r="J25" s="23"/>
      <c r="K25" s="23"/>
      <c r="L25" s="23"/>
      <c r="M25" s="23"/>
      <c r="N25" s="23"/>
      <c r="O25" s="23"/>
      <c r="P25" s="23"/>
      <c r="Q25" s="23"/>
      <c r="R25" s="23"/>
      <c r="S25" s="23"/>
      <c r="T25" s="23"/>
    </row>
    <row r="26" spans="1:20" ht="26.25" x14ac:dyDescent="0.25">
      <c r="A26" s="3"/>
      <c r="B26" s="3"/>
      <c r="C26" s="34"/>
      <c r="D26" s="97"/>
      <c r="E26" s="97"/>
      <c r="F26" s="97"/>
      <c r="I26" s="23"/>
      <c r="J26" s="23"/>
      <c r="K26" s="23"/>
      <c r="L26" s="23"/>
      <c r="M26" s="23"/>
      <c r="N26" s="23"/>
      <c r="O26" s="23"/>
      <c r="P26" s="23"/>
      <c r="Q26" s="23"/>
      <c r="R26" s="23"/>
      <c r="S26" s="23"/>
      <c r="T26" s="23"/>
    </row>
    <row r="27" spans="1:20" ht="21" customHeight="1" x14ac:dyDescent="0.25">
      <c r="A27" s="3"/>
      <c r="B27" s="3"/>
      <c r="C27" s="34"/>
      <c r="D27" s="38"/>
      <c r="E27" s="38"/>
      <c r="F27" s="38"/>
      <c r="G27" s="3"/>
      <c r="H27" s="3"/>
      <c r="I27" s="23"/>
      <c r="J27" s="23"/>
      <c r="K27" s="23"/>
      <c r="L27" s="23"/>
      <c r="M27" s="23"/>
      <c r="N27" s="23"/>
      <c r="O27" s="23"/>
      <c r="P27" s="23"/>
      <c r="Q27" s="23"/>
      <c r="R27" s="23"/>
      <c r="S27" s="23"/>
      <c r="T27" s="23"/>
    </row>
    <row r="28" spans="1:20" ht="24.6" customHeight="1" x14ac:dyDescent="0.25">
      <c r="A28" s="3"/>
      <c r="B28" s="3"/>
      <c r="C28" s="39"/>
      <c r="D28" s="40"/>
      <c r="E28" s="40"/>
      <c r="F28" s="40"/>
      <c r="G28" s="3"/>
      <c r="H28" s="3"/>
      <c r="I28" s="23"/>
      <c r="J28" s="23"/>
      <c r="K28" s="23"/>
      <c r="L28" s="23"/>
      <c r="M28" s="23"/>
      <c r="N28" s="23"/>
      <c r="O28" s="23"/>
      <c r="P28" s="23"/>
      <c r="Q28" s="23"/>
      <c r="R28" s="23"/>
      <c r="S28" s="23"/>
      <c r="T28" s="23"/>
    </row>
    <row r="29" spans="1:20" ht="25.15" customHeight="1" x14ac:dyDescent="0.25">
      <c r="A29" s="3"/>
      <c r="B29" s="3"/>
      <c r="C29" s="39"/>
      <c r="D29" s="40"/>
      <c r="E29" s="40"/>
      <c r="F29" s="40"/>
      <c r="G29" s="3"/>
      <c r="H29" s="3"/>
      <c r="I29" s="23"/>
      <c r="J29" s="23"/>
      <c r="K29" s="23"/>
      <c r="L29" s="23"/>
      <c r="M29" s="23"/>
      <c r="N29" s="23"/>
      <c r="O29" s="23"/>
      <c r="P29" s="23"/>
      <c r="Q29" s="23"/>
      <c r="R29" s="23"/>
      <c r="S29" s="23"/>
      <c r="T29" s="23"/>
    </row>
    <row r="30" spans="1:20" ht="21.6" customHeight="1" x14ac:dyDescent="0.25">
      <c r="A30" s="3"/>
      <c r="B30" s="3"/>
      <c r="C30" s="39"/>
      <c r="D30" s="40"/>
      <c r="E30" s="40"/>
      <c r="F30" s="40"/>
      <c r="G30" s="3"/>
      <c r="H30" s="3"/>
      <c r="I30" s="23"/>
      <c r="J30" s="23"/>
      <c r="K30" s="23"/>
      <c r="L30" s="23"/>
      <c r="M30" s="23"/>
      <c r="N30" s="23"/>
      <c r="O30" s="23"/>
      <c r="P30" s="23"/>
      <c r="Q30" s="23"/>
      <c r="R30" s="23"/>
      <c r="S30" s="23"/>
      <c r="T30" s="23"/>
    </row>
    <row r="31" spans="1:20" ht="25.9" customHeight="1" x14ac:dyDescent="0.25">
      <c r="A31" s="3"/>
      <c r="B31" s="3"/>
      <c r="G31" s="3"/>
      <c r="H31" s="3"/>
      <c r="I31" s="23"/>
      <c r="J31" s="23"/>
      <c r="K31" s="23"/>
      <c r="L31" s="23"/>
      <c r="M31" s="23"/>
      <c r="N31" s="23"/>
      <c r="O31" s="23"/>
      <c r="P31" s="23"/>
      <c r="Q31" s="23"/>
      <c r="R31" s="23"/>
      <c r="S31" s="23"/>
      <c r="T31" s="23"/>
    </row>
    <row r="32" spans="1:20" ht="26.45" customHeight="1" x14ac:dyDescent="0.25">
      <c r="A32" s="3"/>
      <c r="B32" s="3"/>
      <c r="G32" s="3"/>
      <c r="H32" s="3"/>
      <c r="I32" s="23"/>
      <c r="J32" s="23"/>
      <c r="K32" s="23"/>
      <c r="L32" s="23"/>
      <c r="M32" s="23"/>
      <c r="N32" s="23"/>
      <c r="O32" s="23"/>
      <c r="P32" s="23"/>
      <c r="Q32" s="23"/>
      <c r="R32" s="23"/>
      <c r="S32" s="23"/>
      <c r="T32" s="23"/>
    </row>
    <row r="33" spans="1:14" ht="25.5" customHeight="1" x14ac:dyDescent="0.25">
      <c r="A33" s="12"/>
      <c r="B33" s="3"/>
      <c r="C33" s="3"/>
      <c r="D33" s="3"/>
      <c r="E33" s="3"/>
      <c r="F33" s="3"/>
      <c r="G33" s="3">
        <v>2000</v>
      </c>
      <c r="H33" s="2"/>
    </row>
    <row r="34" spans="1:14" ht="24" customHeight="1" x14ac:dyDescent="0.3">
      <c r="A34" s="3"/>
      <c r="B34" s="3"/>
      <c r="C34" s="3"/>
      <c r="D34" s="3"/>
      <c r="E34" s="3"/>
      <c r="F34" s="3"/>
      <c r="G34" s="3"/>
      <c r="H34" s="3"/>
    </row>
    <row r="35" spans="1:14" ht="25.9" customHeight="1" x14ac:dyDescent="0.3">
      <c r="A35" s="3"/>
      <c r="B35" s="3"/>
      <c r="C35" s="3"/>
      <c r="D35" s="3"/>
      <c r="E35" s="3"/>
      <c r="F35" s="3"/>
      <c r="G35" s="3"/>
      <c r="H35" s="3"/>
    </row>
    <row r="36" spans="1:14" ht="25.5" customHeight="1" x14ac:dyDescent="0.3">
      <c r="A36" s="3"/>
      <c r="B36" s="3"/>
      <c r="C36" s="3"/>
      <c r="D36" s="3"/>
      <c r="E36" s="3"/>
      <c r="F36" s="3"/>
      <c r="G36" s="3"/>
      <c r="H36" s="3"/>
      <c r="I36" s="3"/>
    </row>
    <row r="37" spans="1:14" ht="25.5" customHeight="1" x14ac:dyDescent="0.3">
      <c r="A37" s="3"/>
      <c r="B37" s="3"/>
      <c r="C37" s="3"/>
      <c r="D37" s="3"/>
      <c r="E37" s="3"/>
      <c r="F37" s="3"/>
      <c r="G37" s="3"/>
      <c r="H37" s="3"/>
    </row>
    <row r="38" spans="1:14" ht="27.75" customHeight="1" x14ac:dyDescent="0.65">
      <c r="A38" s="3"/>
      <c r="B38" s="3"/>
      <c r="C38" s="3"/>
      <c r="D38" s="3"/>
      <c r="E38" s="3"/>
      <c r="F38" s="3"/>
      <c r="G38" s="3"/>
      <c r="H38" s="3"/>
      <c r="J38" s="41"/>
    </row>
    <row r="39" spans="1:14" ht="27" customHeight="1" x14ac:dyDescent="0.3">
      <c r="A39" s="3"/>
      <c r="B39" s="3"/>
      <c r="C39" s="3"/>
      <c r="D39" s="3"/>
      <c r="E39" s="3"/>
      <c r="F39" s="3"/>
      <c r="G39" s="3"/>
      <c r="H39" s="3"/>
    </row>
    <row r="40" spans="1:14" ht="27" customHeight="1" x14ac:dyDescent="0.3">
      <c r="A40" s="3"/>
      <c r="B40" s="3"/>
      <c r="C40" s="3"/>
      <c r="D40" s="3"/>
      <c r="E40" s="3"/>
      <c r="F40" s="3"/>
      <c r="G40" s="3"/>
      <c r="H40" s="3"/>
    </row>
    <row r="41" spans="1:14" ht="15" customHeight="1" x14ac:dyDescent="0.3">
      <c r="A41" s="3"/>
      <c r="B41" s="3"/>
      <c r="C41" s="3"/>
      <c r="D41" s="3"/>
      <c r="E41" s="3"/>
      <c r="F41" s="3"/>
      <c r="G41" s="3"/>
      <c r="H41" s="3"/>
      <c r="L41" s="5"/>
      <c r="M41" s="5"/>
      <c r="N41" s="3"/>
    </row>
    <row r="42" spans="1:14" ht="28.9" customHeight="1" x14ac:dyDescent="0.3">
      <c r="L42" s="5"/>
      <c r="M42" s="5"/>
    </row>
    <row r="43" spans="1:14" ht="14.45" x14ac:dyDescent="0.3">
      <c r="L43" s="5"/>
      <c r="M43" s="5"/>
    </row>
    <row r="44" spans="1:14" ht="14.45" x14ac:dyDescent="0.3">
      <c r="I44" s="7"/>
      <c r="J44" s="7"/>
      <c r="K44" s="7"/>
      <c r="L44" s="5"/>
      <c r="M44" s="5"/>
    </row>
    <row r="45" spans="1:14" ht="14.45" x14ac:dyDescent="0.3">
      <c r="I45" s="7"/>
      <c r="J45" s="7"/>
      <c r="K45" s="7"/>
      <c r="L45" s="5"/>
      <c r="M45" s="5"/>
    </row>
    <row r="46" spans="1:14" ht="14.45" x14ac:dyDescent="0.3">
      <c r="I46" s="6"/>
      <c r="J46" s="6"/>
      <c r="K46" s="5"/>
      <c r="L46" s="5"/>
      <c r="M46" s="5"/>
    </row>
    <row r="47" spans="1:14" ht="14.45" x14ac:dyDescent="0.3">
      <c r="I47" s="6"/>
      <c r="J47" s="6"/>
      <c r="K47" s="5"/>
      <c r="L47" s="5"/>
      <c r="M47" s="5"/>
    </row>
    <row r="50" spans="15:15" ht="14.45" x14ac:dyDescent="0.3">
      <c r="O50" s="10"/>
    </row>
  </sheetData>
  <mergeCells count="1">
    <mergeCell ref="D26:F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1. (2)</vt:lpstr>
      <vt:lpstr>1</vt:lpstr>
      <vt:lpstr>3. (2)</vt:lpstr>
      <vt:lpstr>3.</vt:lpstr>
      <vt:lpstr>2. (2)</vt:lpstr>
      <vt:lpstr>2(2)</vt:lpstr>
      <vt:lpstr>2</vt:lpstr>
      <vt:lpstr>3 (2)</vt:lpstr>
      <vt:lpstr>3</vt:lpstr>
      <vt:lpstr>4 (2)</vt:lpstr>
      <vt:lpstr>4</vt:lpstr>
      <vt:lpstr>8 (2)</vt:lpstr>
      <vt:lpstr>5</vt:lpstr>
      <vt:lpstr>5 (2)</vt:lpstr>
      <vt:lpstr>6</vt:lpstr>
      <vt:lpstr>6 (2)</vt:lpstr>
      <vt:lpstr>7 (2)</vt:lpstr>
      <vt:lpstr>7</vt:lpstr>
      <vt:lpstr>FirstPage</vt:lpstr>
      <vt:lpstr>Content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Windows User</cp:lastModifiedBy>
  <dcterms:created xsi:type="dcterms:W3CDTF">2014-10-23T14:45:36Z</dcterms:created>
  <dcterms:modified xsi:type="dcterms:W3CDTF">2018-11-02T04:40:31Z</dcterms:modified>
</cp:coreProperties>
</file>