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ink/ink1.xml" ContentType="application/inkml+xml"/>
  <Override PartName="/xl/ink/ink2.xml" ContentType="application/inkml+xml"/>
  <Override PartName="/xl/ink/ink3.xml" ContentType="application/inkml+xml"/>
  <Override PartName="/xl/ink/ink4.xml" ContentType="application/inkml+xml"/>
  <Override PartName="/xl/ink/ink5.xml" ContentType="application/inkml+xml"/>
  <Override PartName="/xl/ink/ink6.xml" ContentType="application/inkml+xml"/>
  <Override PartName="/xl/ink/ink7.xml" ContentType="application/inkml+xml"/>
  <Override PartName="/xl/ink/ink8.xml" ContentType="application/inkml+xml"/>
  <Override PartName="/xl/ink/ink9.xml" ContentType="application/inkml+xml"/>
  <Override PartName="/xl/ink/ink10.xml" ContentType="application/inkml+xml"/>
  <Override PartName="/xl/ink/ink11.xml" ContentType="application/inkml+xml"/>
  <Override PartName="/xl/ink/ink12.xml" ContentType="application/inkml+xml"/>
  <Override PartName="/xl/ink/ink13.xml" ContentType="application/inkml+xml"/>
  <Override PartName="/xl/ink/ink14.xml" ContentType="application/inkml+xml"/>
  <Override PartName="/xl/ink/ink15.xml" ContentType="application/inkml+xml"/>
  <Override PartName="/xl/ink/ink16.xml" ContentType="application/inkml+xml"/>
  <Override PartName="/xl/ink/ink17.xml" ContentType="application/inkml+xml"/>
  <Override PartName="/xl/ink/ink18.xml" ContentType="application/inkml+xml"/>
  <Override PartName="/xl/ink/ink19.xml" ContentType="application/inkml+xml"/>
  <Override PartName="/xl/ink/ink20.xml" ContentType="application/inkml+xml"/>
  <Override PartName="/xl/ink/ink21.xml" ContentType="application/inkml+xml"/>
  <Override PartName="/xl/ink/ink22.xml" ContentType="application/inkml+xml"/>
  <Override PartName="/xl/ink/ink23.xml" ContentType="application/inkml+xml"/>
  <Override PartName="/xl/ink/ink24.xml" ContentType="application/inkml+xml"/>
  <Override PartName="/xl/ink/ink25.xml" ContentType="application/inkml+xml"/>
  <Override PartName="/xl/ink/ink26.xml" ContentType="application/inkml+xml"/>
  <Override PartName="/xl/ink/ink27.xml" ContentType="application/inkml+xml"/>
  <Override PartName="/xl/ink/ink28.xml" ContentType="application/inkml+xml"/>
  <Override PartName="/xl/ink/ink29.xml" ContentType="application/inkml+xml"/>
  <Override PartName="/xl/ink/ink30.xml" ContentType="application/inkml+xml"/>
  <Override PartName="/xl/ink/ink31.xml" ContentType="application/inkml+xml"/>
  <Override PartName="/xl/ink/ink32.xml" ContentType="application/inkml+xml"/>
  <Override PartName="/xl/ink/ink33.xml" ContentType="application/inkml+xml"/>
  <Override PartName="/xl/ink/ink34.xml" ContentType="application/inkml+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24226"/>
  <mc:AlternateContent xmlns:mc="http://schemas.openxmlformats.org/markup-compatibility/2006">
    <mc:Choice Requires="x15">
      <x15ac:absPath xmlns:x15ac="http://schemas.microsoft.com/office/spreadsheetml/2010/11/ac" url="F:\OM 302\"/>
    </mc:Choice>
  </mc:AlternateContent>
  <xr:revisionPtr revIDLastSave="0" documentId="8_{C9C96464-29D5-48D2-8CF3-7AC18973423D}" xr6:coauthVersionLast="47" xr6:coauthVersionMax="47" xr10:uidLastSave="{00000000-0000-0000-0000-000000000000}"/>
  <bookViews>
    <workbookView showSheetTabs="0" xWindow="-108" yWindow="-108" windowWidth="23256" windowHeight="12576" xr2:uid="{00000000-000D-0000-FFFF-FFFF00000000}"/>
  </bookViews>
  <sheets>
    <sheet name="FirstPage" sheetId="2" r:id="rId1"/>
    <sheet name=" Content" sheetId="4" r:id="rId2"/>
    <sheet name="Problem 10 (2)" sheetId="49" state="hidden" r:id="rId3"/>
    <sheet name="Problem 71 (2)" sheetId="82" state="hidden" r:id="rId4"/>
    <sheet name="10 " sheetId="118" r:id="rId5"/>
    <sheet name="10 (2)" sheetId="108" r:id="rId6"/>
    <sheet name="9 (2)" sheetId="117" r:id="rId7"/>
    <sheet name="9" sheetId="107" r:id="rId8"/>
    <sheet name="8 (2)" sheetId="116" r:id="rId9"/>
    <sheet name="8" sheetId="106" r:id="rId10"/>
    <sheet name="7 (2)" sheetId="115" r:id="rId11"/>
    <sheet name="7" sheetId="105" r:id="rId12"/>
    <sheet name="6 (2)" sheetId="114" r:id="rId13"/>
    <sheet name="6" sheetId="104" r:id="rId14"/>
    <sheet name="5 (2)" sheetId="113" r:id="rId15"/>
    <sheet name="5" sheetId="103" r:id="rId16"/>
    <sheet name="4 (2)" sheetId="112" r:id="rId17"/>
    <sheet name="4" sheetId="102" r:id="rId18"/>
    <sheet name="3 (2)" sheetId="111" r:id="rId19"/>
    <sheet name="3" sheetId="101" r:id="rId20"/>
    <sheet name="2 (2)" sheetId="110" r:id="rId21"/>
    <sheet name="2" sheetId="100" r:id="rId22"/>
    <sheet name="1 (2)" sheetId="109" r:id="rId23"/>
    <sheet name="1" sheetId="74" r:id="rId24"/>
    <sheet name="Problem 10 (3)" sheetId="68" state="hidden" r:id="rId25"/>
    <sheet name="Problem 10" sheetId="47" state="hidden" r:id="rId26"/>
    <sheet name="Problem 9 (2)" sheetId="50" state="hidden" r:id="rId27"/>
    <sheet name="Problem 9 (3)" sheetId="67" state="hidden" r:id="rId28"/>
    <sheet name="Problem 8 (2)" sheetId="51" state="hidden" r:id="rId29"/>
    <sheet name="Problem 8 (3)" sheetId="66" state="hidden" r:id="rId30"/>
    <sheet name="Problem 8" sheetId="45" state="hidden" r:id="rId31"/>
    <sheet name="Problem 7 (2)" sheetId="52" state="hidden" r:id="rId32"/>
    <sheet name="Problem 7 (3)" sheetId="65" state="hidden" r:id="rId33"/>
    <sheet name="Problem 7" sheetId="44" state="hidden" r:id="rId34"/>
    <sheet name="Problem 6 (2)" sheetId="53" state="hidden" r:id="rId35"/>
    <sheet name="Problem 6 (3)" sheetId="64" state="hidden" r:id="rId36"/>
    <sheet name="Problem 6" sheetId="43" state="hidden" r:id="rId37"/>
    <sheet name="Problem 5 (2)" sheetId="54" state="hidden" r:id="rId38"/>
    <sheet name="Problem 5 (3)" sheetId="63" state="hidden" r:id="rId39"/>
    <sheet name="Problem 5 (4)" sheetId="69" state="hidden" r:id="rId40"/>
    <sheet name="Problem 5" sheetId="42" state="hidden" r:id="rId41"/>
    <sheet name="Problem 4 (2)" sheetId="55" state="hidden" r:id="rId42"/>
    <sheet name="Problem 4 (3)" sheetId="62" state="hidden" r:id="rId43"/>
    <sheet name="Problem 4" sheetId="41" state="hidden" r:id="rId44"/>
    <sheet name="Problem 3 (2)" sheetId="56" state="hidden" r:id="rId45"/>
    <sheet name="Problem 3" sheetId="40" state="hidden" r:id="rId46"/>
    <sheet name="Problem 2 (2)" sheetId="57" state="hidden" r:id="rId47"/>
    <sheet name="Problem 3 (3)" sheetId="60" state="hidden" r:id="rId48"/>
    <sheet name="Problem 2 (3)" sheetId="61" state="hidden" r:id="rId49"/>
    <sheet name="Problem 2" sheetId="39" state="hidden" r:id="rId50"/>
    <sheet name="Problem 1 (2)" sheetId="58" state="hidden" r:id="rId51"/>
    <sheet name="Problem 1 (4)" sheetId="70" state="hidden" r:id="rId52"/>
    <sheet name="Problem 1" sheetId="5" state="hidden" r:id="rId5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Z27" i="110" l="1"/>
  <c r="U13" i="112"/>
  <c r="Z25" i="110"/>
  <c r="R60" i="108" l="1"/>
  <c r="R55" i="108"/>
  <c r="R42" i="108"/>
  <c r="R31" i="108"/>
  <c r="R30" i="108"/>
  <c r="R29" i="108"/>
  <c r="R28" i="108"/>
  <c r="Z22" i="110"/>
  <c r="H69" i="117" l="1"/>
  <c r="H64" i="117"/>
  <c r="P56" i="117"/>
  <c r="L56" i="117"/>
  <c r="N56" i="117" s="1"/>
  <c r="H40" i="117"/>
  <c r="J46" i="117"/>
  <c r="J51" i="117" s="1"/>
  <c r="H56" i="117" s="1"/>
  <c r="AA47" i="115"/>
  <c r="W47" i="115"/>
  <c r="O47" i="115"/>
  <c r="O14" i="113"/>
  <c r="V39" i="113"/>
  <c r="V35" i="113"/>
  <c r="V26" i="113"/>
  <c r="V24" i="113"/>
  <c r="R45" i="108"/>
  <c r="R34" i="108"/>
  <c r="Q32" i="108"/>
  <c r="J42" i="117"/>
  <c r="AA29" i="116"/>
  <c r="AA22" i="116"/>
  <c r="AA20" i="116"/>
  <c r="X12" i="114"/>
  <c r="V30" i="113"/>
  <c r="X13" i="112"/>
  <c r="Q13" i="112"/>
  <c r="X13" i="111"/>
  <c r="V15" i="109"/>
  <c r="J56" i="117" l="1"/>
  <c r="R27" i="108"/>
  <c r="Q28" i="108"/>
  <c r="Q29" i="108"/>
  <c r="Q30" i="108"/>
  <c r="Q31" i="108"/>
  <c r="Q27" i="108"/>
  <c r="U55" i="82" l="1"/>
  <c r="AG52" i="82"/>
  <c r="AG44" i="82"/>
  <c r="AG37" i="82"/>
  <c r="AG29" i="82"/>
  <c r="U28" i="82"/>
  <c r="G25" i="82"/>
  <c r="F25" i="82"/>
  <c r="P24" i="82"/>
  <c r="T24" i="82" s="1"/>
  <c r="H24" i="82"/>
  <c r="H23" i="82"/>
  <c r="H25" i="82" s="1"/>
  <c r="AK41" i="82" l="1"/>
  <c r="U58" i="82"/>
  <c r="N22" i="56"/>
  <c r="N20" i="56"/>
  <c r="P27" i="58"/>
  <c r="P26" i="58"/>
  <c r="N24" i="56" l="1"/>
  <c r="Q26" i="50"/>
  <c r="P20" i="58" l="1"/>
  <c r="P21" i="58"/>
  <c r="P22" i="58"/>
  <c r="P23" i="58"/>
  <c r="P24" i="58"/>
  <c r="P25" i="58"/>
  <c r="P19" i="58"/>
  <c r="P18" i="58"/>
  <c r="Q18" i="58"/>
  <c r="Q19" i="58" s="1"/>
  <c r="Q20" i="58" s="1"/>
  <c r="Q21" i="58" s="1"/>
  <c r="Q22" i="58" s="1"/>
  <c r="Q23" i="58" s="1"/>
  <c r="Q24" i="58" s="1"/>
  <c r="Q25" i="58" s="1"/>
  <c r="Q26" i="58" s="1"/>
  <c r="Q27" i="58" s="1"/>
  <c r="R18" i="58" l="1"/>
  <c r="Q29" i="51"/>
  <c r="Q28" i="51"/>
  <c r="Q27" i="51"/>
  <c r="Q21" i="51"/>
  <c r="Q20" i="51"/>
  <c r="Q19" i="51"/>
  <c r="Q27" i="50"/>
  <c r="Q25" i="50"/>
  <c r="N15" i="49"/>
  <c r="R19" i="58" l="1"/>
  <c r="R20" i="58" s="1"/>
  <c r="R21" i="58" s="1"/>
  <c r="R22" i="58" s="1"/>
  <c r="R23" i="58" s="1"/>
  <c r="R24" i="58" s="1"/>
  <c r="R25" i="58" s="1"/>
  <c r="R26" i="58" s="1"/>
  <c r="R27" i="58" s="1"/>
</calcChain>
</file>

<file path=xl/sharedStrings.xml><?xml version="1.0" encoding="utf-8"?>
<sst xmlns="http://schemas.openxmlformats.org/spreadsheetml/2006/main" count="94" uniqueCount="55">
  <si>
    <t>Frequency</t>
  </si>
  <si>
    <t>Relative Frequency</t>
  </si>
  <si>
    <t>Cumulative Frequency</t>
  </si>
  <si>
    <t>Alternatives</t>
  </si>
  <si>
    <t>Large Plant</t>
  </si>
  <si>
    <t>Small Plant</t>
  </si>
  <si>
    <t>Low</t>
  </si>
  <si>
    <t>High</t>
  </si>
  <si>
    <t>Possible Future Demand</t>
  </si>
  <si>
    <t>Cumulative Relative Frequency</t>
  </si>
  <si>
    <t>Probability</t>
  </si>
  <si>
    <t>Medium Plant</t>
  </si>
  <si>
    <t>Small Store</t>
  </si>
  <si>
    <t>Medium Store</t>
  </si>
  <si>
    <t>Large Store</t>
  </si>
  <si>
    <t>Week</t>
  </si>
  <si>
    <t>Column1</t>
  </si>
  <si>
    <t>Mean</t>
  </si>
  <si>
    <t>Standard Error</t>
  </si>
  <si>
    <t>Median</t>
  </si>
  <si>
    <t>Mode</t>
  </si>
  <si>
    <t>Standard Deviation</t>
  </si>
  <si>
    <t>Sample Variance</t>
  </si>
  <si>
    <t>Kurtosis</t>
  </si>
  <si>
    <t>Skewness</t>
  </si>
  <si>
    <t>Range</t>
  </si>
  <si>
    <t>Minimum</t>
  </si>
  <si>
    <t>Maximum</t>
  </si>
  <si>
    <t>Sum</t>
  </si>
  <si>
    <t>Count</t>
  </si>
  <si>
    <t>Intercept = 0</t>
  </si>
  <si>
    <t>Givens</t>
  </si>
  <si>
    <t>Fixed Costs</t>
  </si>
  <si>
    <t>Variable Cost per Unit</t>
  </si>
  <si>
    <t>Selling Price per Unit</t>
  </si>
  <si>
    <t>Model</t>
  </si>
  <si>
    <t>Production Volume</t>
  </si>
  <si>
    <t>Total Cost</t>
  </si>
  <si>
    <t>Total Revenue</t>
  </si>
  <si>
    <t>Total Profit (loss)</t>
  </si>
  <si>
    <t>Y</t>
  </si>
  <si>
    <t>N</t>
  </si>
  <si>
    <t>Total</t>
  </si>
  <si>
    <t>Planned to Purchased Plasma Screen</t>
  </si>
  <si>
    <t>Purchased DVR</t>
  </si>
  <si>
    <t>Sample Number</t>
  </si>
  <si>
    <t># of Wrong Labels</t>
  </si>
  <si>
    <t>Sample</t>
  </si>
  <si>
    <t>Observation</t>
  </si>
  <si>
    <t>*</t>
  </si>
  <si>
    <t>=</t>
  </si>
  <si>
    <t>R</t>
  </si>
  <si>
    <t>a)</t>
  </si>
  <si>
    <t>b)</t>
  </si>
  <si>
    <t>Observation (n)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</si>
</sst>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8" formatCode="&quot;$&quot;#,##0.00_);[Red]\(&quot;$&quot;#,##0.00\)"/>
    <numFmt numFmtId="164" formatCode="#,##0.0_);[Red]\(#,##0.0\)"/>
    <numFmt numFmtId="165" formatCode="&quot;$&quot;#,##0.0_);[Red]\(&quot;$&quot;#,##0.0\)"/>
    <numFmt numFmtId="166" formatCode="&quot;$&quot;#,##0.00"/>
    <numFmt numFmtId="167" formatCode="0.0000"/>
    <numFmt numFmtId="168" formatCode="0.0000%"/>
    <numFmt numFmtId="169" formatCode="#,##0.0000"/>
    <numFmt numFmtId="170" formatCode="0.0"/>
    <numFmt numFmtId="171" formatCode="#,##0.0"/>
  </numFmts>
  <fonts count="48" x14ac:knownFonts="1">
    <font>
      <sz val="11"/>
      <color theme="1"/>
      <name val="Calibri"/>
      <family val="2"/>
      <scheme val="minor"/>
    </font>
    <font>
      <sz val="24"/>
      <color theme="1"/>
      <name val="Calibri"/>
      <family val="2"/>
      <scheme val="minor"/>
    </font>
    <font>
      <sz val="18"/>
      <color theme="1"/>
      <name val="Calibri"/>
      <family val="2"/>
      <scheme val="minor"/>
    </font>
    <font>
      <sz val="16"/>
      <color theme="1"/>
      <name val="Calibri"/>
      <family val="2"/>
      <scheme val="minor"/>
    </font>
    <font>
      <sz val="20"/>
      <color theme="1"/>
      <name val="Calibri"/>
      <family val="2"/>
      <scheme val="minor"/>
    </font>
    <font>
      <sz val="18"/>
      <color rgb="FFFFC000"/>
      <name val="Calibri"/>
      <family val="2"/>
      <scheme val="minor"/>
    </font>
    <font>
      <b/>
      <sz val="18"/>
      <color rgb="FFFFC000"/>
      <name val="Calibri"/>
      <family val="2"/>
      <scheme val="minor"/>
    </font>
    <font>
      <i/>
      <sz val="11"/>
      <color theme="1"/>
      <name val="Calibri"/>
      <family val="2"/>
      <scheme val="minor"/>
    </font>
    <font>
      <sz val="22"/>
      <color theme="1"/>
      <name val="Calibri"/>
      <family val="2"/>
      <scheme val="minor"/>
    </font>
    <font>
      <sz val="22"/>
      <color rgb="FFFFFF00"/>
      <name val="Calibri"/>
      <family val="2"/>
      <scheme val="minor"/>
    </font>
    <font>
      <b/>
      <sz val="18"/>
      <color rgb="FFFFFF00"/>
      <name val="Calibri"/>
      <family val="2"/>
      <scheme val="minor"/>
    </font>
    <font>
      <sz val="14"/>
      <color theme="1"/>
      <name val="Calibri"/>
      <family val="2"/>
      <scheme val="minor"/>
    </font>
    <font>
      <b/>
      <sz val="14"/>
      <color rgb="FFFFFF00"/>
      <name val="Calibri"/>
      <family val="2"/>
      <scheme val="minor"/>
    </font>
    <font>
      <sz val="16"/>
      <color rgb="FFFFFF00"/>
      <name val="Calibri"/>
      <family val="2"/>
      <scheme val="minor"/>
    </font>
    <font>
      <sz val="16"/>
      <color rgb="FFC00000"/>
      <name val="Calibri"/>
      <family val="2"/>
      <scheme val="minor"/>
    </font>
    <font>
      <b/>
      <sz val="22"/>
      <color theme="1"/>
      <name val="FrankRuehl"/>
      <family val="2"/>
      <charset val="177"/>
    </font>
    <font>
      <sz val="22"/>
      <color theme="1"/>
      <name val="FrankRuehl"/>
      <family val="2"/>
      <charset val="177"/>
    </font>
    <font>
      <b/>
      <sz val="22"/>
      <color rgb="FFFFC000"/>
      <name val="FrankRuehl"/>
      <family val="2"/>
      <charset val="177"/>
    </font>
    <font>
      <sz val="11"/>
      <color rgb="FFFF0000"/>
      <name val="Calibri"/>
      <family val="2"/>
      <scheme val="minor"/>
    </font>
    <font>
      <b/>
      <sz val="11"/>
      <color theme="1"/>
      <name val="Calibri"/>
      <family val="2"/>
      <scheme val="minor"/>
    </font>
    <font>
      <sz val="11"/>
      <color theme="2" tint="-9.9978637043366805E-2"/>
      <name val="Calibri"/>
      <family val="2"/>
      <scheme val="minor"/>
    </font>
    <font>
      <b/>
      <sz val="10"/>
      <color theme="2" tint="-9.9978637043366805E-2"/>
      <name val="Calibri"/>
      <family val="2"/>
      <scheme val="minor"/>
    </font>
    <font>
      <b/>
      <sz val="18"/>
      <color theme="2" tint="-9.9978637043366805E-2"/>
      <name val="Calibri"/>
      <family val="2"/>
      <scheme val="minor"/>
    </font>
    <font>
      <sz val="11"/>
      <color theme="2" tint="-0.249977111117893"/>
      <name val="Calibri"/>
      <family val="2"/>
      <scheme val="minor"/>
    </font>
    <font>
      <b/>
      <sz val="20"/>
      <color theme="2" tint="-9.9978637043366805E-2"/>
      <name val="Calibri"/>
      <family val="2"/>
    </font>
    <font>
      <sz val="11"/>
      <color theme="2"/>
      <name val="Calibri"/>
      <family val="2"/>
      <scheme val="minor"/>
    </font>
    <font>
      <sz val="16"/>
      <color theme="1"/>
      <name val="Lucida Bright"/>
      <family val="1"/>
    </font>
    <font>
      <sz val="14"/>
      <color theme="1"/>
      <name val="Lucida Bright"/>
      <family val="1"/>
    </font>
    <font>
      <b/>
      <sz val="24"/>
      <color rgb="FFFFFF00"/>
      <name val="Lucida Bright"/>
      <family val="1"/>
    </font>
    <font>
      <sz val="18"/>
      <color theme="1"/>
      <name val="Lucida Bright"/>
      <family val="1"/>
    </font>
    <font>
      <b/>
      <sz val="16"/>
      <color theme="1"/>
      <name val="Calibri"/>
      <family val="2"/>
      <scheme val="minor"/>
    </font>
    <font>
      <b/>
      <sz val="16"/>
      <color theme="1"/>
      <name val="Lucida Bright"/>
      <family val="1"/>
    </font>
    <font>
      <b/>
      <sz val="18"/>
      <color rgb="FFFFFF00"/>
      <name val="Lucida Bright"/>
      <family val="1"/>
    </font>
    <font>
      <b/>
      <sz val="20"/>
      <color rgb="FFFFFF00"/>
      <name val="Lucida Bright"/>
      <family val="1"/>
    </font>
    <font>
      <b/>
      <sz val="20"/>
      <color rgb="FFFFFF00"/>
      <name val="Calibri"/>
      <family val="2"/>
      <scheme val="minor"/>
    </font>
    <font>
      <b/>
      <sz val="20"/>
      <color rgb="FF8E0000"/>
      <name val="Lucida Bright"/>
      <family val="1"/>
    </font>
    <font>
      <b/>
      <sz val="24"/>
      <color rgb="FFFFFF00"/>
      <name val="Calibri"/>
      <family val="2"/>
      <scheme val="minor"/>
    </font>
    <font>
      <b/>
      <sz val="24"/>
      <color rgb="FF8E0000"/>
      <name val="Calibri"/>
      <family val="2"/>
      <scheme val="minor"/>
    </font>
    <font>
      <sz val="28"/>
      <color theme="1"/>
      <name val="Lucida Bright"/>
      <family val="1"/>
    </font>
    <font>
      <b/>
      <sz val="22"/>
      <color rgb="FFFFFF00"/>
      <name val="Lucida Bright"/>
      <family val="1"/>
    </font>
    <font>
      <b/>
      <sz val="18"/>
      <color rgb="FFC00000"/>
      <name val="Lucida Bright"/>
      <family val="1"/>
    </font>
    <font>
      <sz val="20"/>
      <color theme="1"/>
      <name val="Lucida Bright"/>
      <family val="1"/>
    </font>
    <font>
      <sz val="24"/>
      <color theme="1"/>
      <name val="Lucida Bright"/>
      <family val="1"/>
    </font>
    <font>
      <b/>
      <sz val="22"/>
      <color rgb="FFFFFF00"/>
      <name val="Calibri"/>
      <family val="2"/>
      <scheme val="minor"/>
    </font>
    <font>
      <b/>
      <sz val="16"/>
      <color rgb="FFFFFF00"/>
      <name val="Lucida Bright"/>
      <family val="1"/>
    </font>
    <font>
      <b/>
      <sz val="20"/>
      <color rgb="FFC00000"/>
      <name val="Lucida Bright"/>
      <family val="1"/>
    </font>
    <font>
      <b/>
      <sz val="22"/>
      <color rgb="FFC00000"/>
      <name val="Lucida Bright"/>
      <family val="1"/>
    </font>
    <font>
      <b/>
      <sz val="16"/>
      <color rgb="FFFF0000"/>
      <name val="Lucida Bright"/>
      <family val="1"/>
    </font>
  </fonts>
  <fills count="14">
    <fill>
      <patternFill patternType="none"/>
    </fill>
    <fill>
      <patternFill patternType="gray125"/>
    </fill>
    <fill>
      <patternFill patternType="solid">
        <fgColor theme="2" tint="-9.9978637043366805E-2"/>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theme="6" tint="-0.499984740745262"/>
        <bgColor indexed="64"/>
      </patternFill>
    </fill>
    <fill>
      <patternFill patternType="solid">
        <fgColor theme="6" tint="0.79998168889431442"/>
        <bgColor indexed="64"/>
      </patternFill>
    </fill>
    <fill>
      <patternFill patternType="solid">
        <fgColor rgb="FFFF0000"/>
        <bgColor indexed="64"/>
      </patternFill>
    </fill>
    <fill>
      <patternFill patternType="solid">
        <fgColor rgb="FFFFC000"/>
        <bgColor indexed="64"/>
      </patternFill>
    </fill>
    <fill>
      <patternFill patternType="solid">
        <fgColor rgb="FFC00000"/>
        <bgColor indexed="64"/>
      </patternFill>
    </fill>
    <fill>
      <patternFill patternType="solid">
        <fgColor rgb="FFFFFF0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8E0000"/>
        <bgColor indexed="64"/>
      </patternFill>
    </fill>
  </fills>
  <borders count="20">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style="thin">
        <color auto="1"/>
      </left>
      <right/>
      <top/>
      <bottom/>
      <diagonal/>
    </border>
    <border>
      <left/>
      <right style="thin">
        <color auto="1"/>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1">
    <xf numFmtId="0" fontId="0" fillId="0" borderId="0"/>
  </cellStyleXfs>
  <cellXfs count="196">
    <xf numFmtId="0" fontId="0" fillId="0" borderId="0" xfId="0"/>
    <xf numFmtId="0" fontId="0" fillId="2" borderId="0" xfId="0" applyFill="1"/>
    <xf numFmtId="0" fontId="3" fillId="0" borderId="3" xfId="0" applyFont="1" applyBorder="1" applyAlignment="1">
      <alignment horizontal="center" vertical="top" wrapText="1"/>
    </xf>
    <xf numFmtId="0" fontId="3" fillId="0" borderId="4" xfId="0" applyFont="1" applyBorder="1" applyAlignment="1">
      <alignment horizontal="center" vertical="top" wrapText="1"/>
    </xf>
    <xf numFmtId="0" fontId="2" fillId="2" borderId="0" xfId="0" applyFont="1" applyFill="1"/>
    <xf numFmtId="0" fontId="2" fillId="2" borderId="5" xfId="0" applyFont="1" applyFill="1" applyBorder="1" applyAlignment="1">
      <alignment horizontal="center" vertical="center"/>
    </xf>
    <xf numFmtId="6" fontId="2" fillId="2" borderId="5" xfId="0" applyNumberFormat="1" applyFont="1" applyFill="1" applyBorder="1" applyAlignment="1">
      <alignment horizontal="center" vertical="center"/>
    </xf>
    <xf numFmtId="0" fontId="2" fillId="2" borderId="8" xfId="0" applyFont="1" applyFill="1" applyBorder="1" applyAlignment="1">
      <alignment horizontal="center" vertical="center"/>
    </xf>
    <xf numFmtId="0" fontId="4" fillId="2" borderId="0" xfId="0" applyFont="1" applyFill="1"/>
    <xf numFmtId="0" fontId="2" fillId="6" borderId="5" xfId="0" applyFont="1" applyFill="1" applyBorder="1" applyAlignment="1">
      <alignment horizontal="center" vertical="center"/>
    </xf>
    <xf numFmtId="0" fontId="2" fillId="4" borderId="5" xfId="0" applyFont="1" applyFill="1" applyBorder="1" applyAlignment="1">
      <alignment horizontal="center" vertical="center" wrapText="1"/>
    </xf>
    <xf numFmtId="0" fontId="5" fillId="5" borderId="5" xfId="0" applyFont="1" applyFill="1" applyBorder="1" applyAlignment="1">
      <alignment horizontal="center" vertical="center"/>
    </xf>
    <xf numFmtId="164" fontId="6" fillId="3" borderId="5" xfId="0" applyNumberFormat="1" applyFont="1" applyFill="1" applyBorder="1" applyAlignment="1">
      <alignment horizontal="center" vertical="center"/>
    </xf>
    <xf numFmtId="1" fontId="4" fillId="0" borderId="1" xfId="0" applyNumberFormat="1" applyFont="1" applyBorder="1" applyAlignment="1">
      <alignment horizontal="center" vertical="top" wrapText="1"/>
    </xf>
    <xf numFmtId="1" fontId="4" fillId="0" borderId="2" xfId="0" applyNumberFormat="1" applyFont="1" applyBorder="1" applyAlignment="1">
      <alignment horizontal="center" vertical="top" wrapText="1"/>
    </xf>
    <xf numFmtId="0" fontId="7" fillId="0" borderId="1" xfId="0" applyFont="1" applyBorder="1" applyAlignment="1">
      <alignment horizontal="centerContinuous"/>
    </xf>
    <xf numFmtId="0" fontId="0" fillId="0" borderId="1" xfId="0" applyBorder="1"/>
    <xf numFmtId="1" fontId="3" fillId="0" borderId="4" xfId="0" applyNumberFormat="1" applyFont="1" applyBorder="1" applyAlignment="1">
      <alignment horizontal="center" vertical="top" wrapText="1"/>
    </xf>
    <xf numFmtId="2" fontId="3" fillId="0" borderId="4" xfId="0" applyNumberFormat="1" applyFont="1" applyBorder="1" applyAlignment="1">
      <alignment horizontal="center" vertical="top"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8" fillId="2" borderId="0" xfId="0" applyFont="1" applyFill="1"/>
    <xf numFmtId="40" fontId="2" fillId="8" borderId="5" xfId="0" applyNumberFormat="1" applyFont="1" applyFill="1" applyBorder="1" applyAlignment="1">
      <alignment horizontal="center" vertical="center"/>
    </xf>
    <xf numFmtId="8" fontId="0" fillId="2" borderId="5" xfId="0" applyNumberFormat="1" applyFill="1" applyBorder="1"/>
    <xf numFmtId="8" fontId="11" fillId="2" borderId="5" xfId="0" applyNumberFormat="1" applyFont="1" applyFill="1" applyBorder="1"/>
    <xf numFmtId="8" fontId="12" fillId="9" borderId="5" xfId="0" applyNumberFormat="1" applyFont="1" applyFill="1" applyBorder="1" applyAlignment="1">
      <alignment horizontal="center" vertical="center"/>
    </xf>
    <xf numFmtId="8" fontId="13" fillId="9" borderId="5" xfId="0" applyNumberFormat="1" applyFont="1" applyFill="1" applyBorder="1" applyAlignment="1">
      <alignment horizontal="center" vertical="center"/>
    </xf>
    <xf numFmtId="0" fontId="4" fillId="0" borderId="10" xfId="0" applyFont="1" applyBorder="1"/>
    <xf numFmtId="0" fontId="0" fillId="0" borderId="9" xfId="0" applyBorder="1"/>
    <xf numFmtId="0" fontId="0" fillId="0" borderId="11" xfId="0" applyBorder="1"/>
    <xf numFmtId="0" fontId="4" fillId="0" borderId="13" xfId="0" applyFont="1" applyBorder="1"/>
    <xf numFmtId="0" fontId="0" fillId="0" borderId="14" xfId="0" applyBorder="1"/>
    <xf numFmtId="0" fontId="0" fillId="0" borderId="13" xfId="0" applyBorder="1"/>
    <xf numFmtId="0" fontId="0" fillId="0" borderId="12" xfId="0" applyBorder="1"/>
    <xf numFmtId="0" fontId="0" fillId="0" borderId="15" xfId="0" applyBorder="1"/>
    <xf numFmtId="0" fontId="0" fillId="0" borderId="8" xfId="0" applyBorder="1"/>
    <xf numFmtId="8" fontId="13" fillId="7" borderId="5" xfId="0" applyNumberFormat="1" applyFont="1" applyFill="1" applyBorder="1"/>
    <xf numFmtId="165" fontId="14" fillId="10" borderId="5" xfId="0" applyNumberFormat="1" applyFont="1" applyFill="1" applyBorder="1"/>
    <xf numFmtId="8" fontId="14" fillId="10" borderId="5" xfId="0" applyNumberFormat="1" applyFont="1" applyFill="1" applyBorder="1"/>
    <xf numFmtId="0" fontId="3" fillId="2" borderId="0" xfId="0" applyFont="1" applyFill="1" applyAlignment="1">
      <alignment horizontal="left"/>
    </xf>
    <xf numFmtId="0" fontId="3" fillId="2" borderId="0" xfId="0" applyFont="1" applyFill="1"/>
    <xf numFmtId="0" fontId="15" fillId="2" borderId="0" xfId="0" applyFont="1" applyFill="1"/>
    <xf numFmtId="0" fontId="16" fillId="2" borderId="0" xfId="0" applyFont="1" applyFill="1"/>
    <xf numFmtId="0" fontId="16" fillId="2" borderId="5" xfId="0" applyFont="1" applyFill="1" applyBorder="1"/>
    <xf numFmtId="6" fontId="16" fillId="2" borderId="5" xfId="0" applyNumberFormat="1" applyFont="1" applyFill="1" applyBorder="1" applyAlignment="1">
      <alignment horizontal="center" vertical="center"/>
    </xf>
    <xf numFmtId="0" fontId="16" fillId="2" borderId="5" xfId="0" applyFont="1" applyFill="1" applyBorder="1" applyAlignment="1">
      <alignment horizontal="center" vertical="center"/>
    </xf>
    <xf numFmtId="0" fontId="16" fillId="2" borderId="0" xfId="0" applyFont="1" applyFill="1" applyAlignment="1">
      <alignment horizontal="center" vertical="center"/>
    </xf>
    <xf numFmtId="0" fontId="15" fillId="8" borderId="5" xfId="0" applyFont="1" applyFill="1" applyBorder="1" applyAlignment="1">
      <alignment horizontal="center"/>
    </xf>
    <xf numFmtId="3" fontId="17" fillId="7" borderId="5" xfId="0" applyNumberFormat="1" applyFont="1" applyFill="1" applyBorder="1" applyAlignment="1">
      <alignment horizontal="center" vertical="center"/>
    </xf>
    <xf numFmtId="6" fontId="16" fillId="10" borderId="5" xfId="0" applyNumberFormat="1" applyFont="1" applyFill="1" applyBorder="1" applyAlignment="1">
      <alignment horizontal="center" vertical="center"/>
    </xf>
    <xf numFmtId="0" fontId="20" fillId="2" borderId="0" xfId="0" applyFont="1" applyFill="1"/>
    <xf numFmtId="3" fontId="21" fillId="2" borderId="0" xfId="0" applyNumberFormat="1" applyFont="1" applyFill="1" applyAlignment="1">
      <alignment vertical="center"/>
    </xf>
    <xf numFmtId="166" fontId="22" fillId="2" borderId="0" xfId="0" applyNumberFormat="1" applyFont="1" applyFill="1" applyAlignment="1">
      <alignment vertical="center"/>
    </xf>
    <xf numFmtId="166" fontId="22" fillId="2" borderId="0" xfId="0" applyNumberFormat="1" applyFont="1" applyFill="1" applyAlignment="1">
      <alignment horizontal="center" vertical="center"/>
    </xf>
    <xf numFmtId="0" fontId="23" fillId="2" borderId="0" xfId="0" applyFont="1" applyFill="1"/>
    <xf numFmtId="0" fontId="25" fillId="2" borderId="0" xfId="0" applyFont="1" applyFill="1"/>
    <xf numFmtId="0" fontId="20" fillId="2" borderId="0" xfId="0" applyFont="1" applyFill="1" applyAlignment="1">
      <alignment horizontal="center" vertical="center"/>
    </xf>
    <xf numFmtId="0" fontId="25" fillId="2" borderId="0" xfId="0" applyFont="1" applyFill="1" applyAlignment="1">
      <alignment horizontal="center" vertical="center"/>
    </xf>
    <xf numFmtId="0" fontId="18" fillId="2" borderId="0" xfId="0" applyFont="1" applyFill="1"/>
    <xf numFmtId="0" fontId="0" fillId="2" borderId="0" xfId="0" applyFill="1" applyAlignment="1">
      <alignment vertical="top" wrapText="1"/>
    </xf>
    <xf numFmtId="0" fontId="19" fillId="2" borderId="0" xfId="0" applyFont="1" applyFill="1" applyAlignment="1">
      <alignment horizontal="center" vertical="top" wrapText="1"/>
    </xf>
    <xf numFmtId="0" fontId="0" fillId="2" borderId="0" xfId="0" applyFill="1" applyAlignment="1">
      <alignment horizontal="center" vertical="top" wrapText="1"/>
    </xf>
    <xf numFmtId="0" fontId="4" fillId="2" borderId="0" xfId="0" applyFont="1" applyFill="1" applyAlignment="1">
      <alignment horizontal="center" vertical="top" wrapText="1"/>
    </xf>
    <xf numFmtId="0" fontId="8" fillId="0" borderId="0" xfId="0" applyFont="1"/>
    <xf numFmtId="0" fontId="16" fillId="0" borderId="0" xfId="0" applyFont="1"/>
    <xf numFmtId="0" fontId="16" fillId="0" borderId="0" xfId="0" applyFont="1" applyAlignment="1">
      <alignment horizontal="center" vertical="center"/>
    </xf>
    <xf numFmtId="0" fontId="15" fillId="0" borderId="0" xfId="0" applyFont="1"/>
    <xf numFmtId="0" fontId="27" fillId="2" borderId="0" xfId="0" applyFont="1" applyFill="1"/>
    <xf numFmtId="6" fontId="26" fillId="2" borderId="0" xfId="0" applyNumberFormat="1" applyFont="1" applyFill="1"/>
    <xf numFmtId="40" fontId="26" fillId="2" borderId="0" xfId="0" applyNumberFormat="1" applyFont="1" applyFill="1"/>
    <xf numFmtId="0" fontId="4" fillId="2" borderId="5" xfId="0" applyFont="1" applyFill="1" applyBorder="1" applyAlignment="1">
      <alignment horizontal="center" vertical="center"/>
    </xf>
    <xf numFmtId="0" fontId="4" fillId="10" borderId="5" xfId="0" applyFont="1" applyFill="1" applyBorder="1" applyAlignment="1">
      <alignment horizontal="center" vertical="center"/>
    </xf>
    <xf numFmtId="167" fontId="28" fillId="2" borderId="0" xfId="0" applyNumberFormat="1" applyFont="1" applyFill="1" applyAlignment="1">
      <alignment vertical="center"/>
    </xf>
    <xf numFmtId="168" fontId="28" fillId="2" borderId="0" xfId="0" applyNumberFormat="1" applyFont="1" applyFill="1" applyAlignment="1">
      <alignment vertical="center"/>
    </xf>
    <xf numFmtId="0" fontId="29" fillId="2" borderId="5" xfId="0" applyFont="1" applyFill="1" applyBorder="1" applyAlignment="1">
      <alignment horizontal="center" vertical="center"/>
    </xf>
    <xf numFmtId="0" fontId="30" fillId="6" borderId="5" xfId="0" applyFont="1" applyFill="1" applyBorder="1" applyAlignment="1">
      <alignment horizontal="center" vertical="center" wrapText="1"/>
    </xf>
    <xf numFmtId="0" fontId="29" fillId="11" borderId="5" xfId="0" applyFont="1" applyFill="1" applyBorder="1" applyAlignment="1">
      <alignment horizontal="center" vertical="center"/>
    </xf>
    <xf numFmtId="0" fontId="29" fillId="12" borderId="5" xfId="0" applyFont="1" applyFill="1" applyBorder="1" applyAlignment="1">
      <alignment horizontal="center" vertical="center"/>
    </xf>
    <xf numFmtId="0" fontId="29" fillId="2" borderId="0" xfId="0" applyFont="1" applyFill="1" applyBorder="1" applyAlignment="1">
      <alignment horizontal="center" vertical="center"/>
    </xf>
    <xf numFmtId="0" fontId="0" fillId="2" borderId="5" xfId="0" applyFill="1" applyBorder="1"/>
    <xf numFmtId="0" fontId="41" fillId="2" borderId="5" xfId="0" applyFont="1" applyFill="1" applyBorder="1" applyAlignment="1">
      <alignment horizontal="center" vertical="center"/>
    </xf>
    <xf numFmtId="0" fontId="1" fillId="2" borderId="0" xfId="0" applyFont="1" applyFill="1" applyAlignment="1">
      <alignment horizontal="center" vertical="center"/>
    </xf>
    <xf numFmtId="2" fontId="10" fillId="7" borderId="10" xfId="0" applyNumberFormat="1" applyFont="1" applyFill="1" applyBorder="1" applyAlignment="1">
      <alignment horizontal="center" vertical="center"/>
    </xf>
    <xf numFmtId="2" fontId="10" fillId="7" borderId="11" xfId="0" applyNumberFormat="1" applyFont="1" applyFill="1" applyBorder="1" applyAlignment="1">
      <alignment horizontal="center" vertical="center"/>
    </xf>
    <xf numFmtId="2" fontId="10" fillId="7" borderId="12" xfId="0" applyNumberFormat="1" applyFont="1" applyFill="1" applyBorder="1" applyAlignment="1">
      <alignment horizontal="center" vertical="center"/>
    </xf>
    <xf numFmtId="2" fontId="10" fillId="7" borderId="8" xfId="0" applyNumberFormat="1" applyFont="1" applyFill="1" applyBorder="1" applyAlignment="1">
      <alignment horizontal="center" vertical="center"/>
    </xf>
    <xf numFmtId="167" fontId="28" fillId="7" borderId="0" xfId="0" applyNumberFormat="1" applyFont="1" applyFill="1" applyAlignment="1">
      <alignment horizontal="center" vertical="center"/>
    </xf>
    <xf numFmtId="10" fontId="28" fillId="7" borderId="0" xfId="0" applyNumberFormat="1" applyFont="1" applyFill="1" applyAlignment="1">
      <alignment horizontal="center" vertical="center"/>
    </xf>
    <xf numFmtId="10" fontId="28" fillId="2" borderId="0" xfId="0" applyNumberFormat="1" applyFont="1" applyFill="1" applyAlignment="1">
      <alignment horizontal="center" vertical="center"/>
    </xf>
    <xf numFmtId="10" fontId="28" fillId="5" borderId="0" xfId="0" applyNumberFormat="1" applyFont="1" applyFill="1" applyAlignment="1">
      <alignment horizontal="center" vertical="center"/>
    </xf>
    <xf numFmtId="0" fontId="4" fillId="2" borderId="6" xfId="0" applyFont="1" applyFill="1" applyBorder="1" applyAlignment="1">
      <alignment horizontal="center"/>
    </xf>
    <xf numFmtId="0" fontId="4" fillId="2" borderId="7" xfId="0" applyFont="1" applyFill="1" applyBorder="1" applyAlignment="1">
      <alignment horizontal="center"/>
    </xf>
    <xf numFmtId="0" fontId="4" fillId="2" borderId="10" xfId="0" applyFont="1" applyFill="1" applyBorder="1" applyAlignment="1">
      <alignment horizontal="center" wrapText="1"/>
    </xf>
    <xf numFmtId="0" fontId="4" fillId="2" borderId="11" xfId="0" applyFont="1" applyFill="1" applyBorder="1" applyAlignment="1">
      <alignment horizontal="center" wrapText="1"/>
    </xf>
    <xf numFmtId="0" fontId="4" fillId="2" borderId="12" xfId="0" applyFont="1" applyFill="1" applyBorder="1" applyAlignment="1">
      <alignment horizontal="center" wrapText="1"/>
    </xf>
    <xf numFmtId="0" fontId="4" fillId="2" borderId="8" xfId="0" applyFont="1" applyFill="1" applyBorder="1" applyAlignment="1">
      <alignment horizontal="center" wrapText="1"/>
    </xf>
    <xf numFmtId="0" fontId="4" fillId="2" borderId="16" xfId="0" applyFont="1" applyFill="1" applyBorder="1" applyAlignment="1">
      <alignment horizontal="center"/>
    </xf>
    <xf numFmtId="0" fontId="31" fillId="6" borderId="6" xfId="0" applyFont="1" applyFill="1" applyBorder="1" applyAlignment="1">
      <alignment horizontal="center" vertical="center" wrapText="1"/>
    </xf>
    <xf numFmtId="0" fontId="31" fillId="6" borderId="16" xfId="0" applyFont="1" applyFill="1" applyBorder="1" applyAlignment="1">
      <alignment horizontal="center" vertical="center" wrapText="1"/>
    </xf>
    <xf numFmtId="0" fontId="31" fillId="6" borderId="7" xfId="0" applyFont="1" applyFill="1" applyBorder="1" applyAlignment="1">
      <alignment horizontal="center" vertical="center" wrapText="1"/>
    </xf>
    <xf numFmtId="0" fontId="41" fillId="2" borderId="17" xfId="0" applyFont="1" applyFill="1" applyBorder="1" applyAlignment="1">
      <alignment horizontal="center" vertical="center"/>
    </xf>
    <xf numFmtId="0" fontId="41" fillId="2" borderId="18" xfId="0" applyFont="1" applyFill="1" applyBorder="1" applyAlignment="1">
      <alignment horizontal="center" vertical="center"/>
    </xf>
    <xf numFmtId="0" fontId="0" fillId="2" borderId="9" xfId="0" applyFill="1" applyBorder="1" applyAlignment="1">
      <alignment horizontal="center"/>
    </xf>
    <xf numFmtId="0" fontId="0" fillId="2" borderId="15" xfId="0" applyFill="1" applyBorder="1" applyAlignment="1">
      <alignment horizontal="center"/>
    </xf>
    <xf numFmtId="2" fontId="43" fillId="13" borderId="10" xfId="0" applyNumberFormat="1" applyFont="1" applyFill="1" applyBorder="1" applyAlignment="1">
      <alignment horizontal="center" vertical="center"/>
    </xf>
    <xf numFmtId="2" fontId="43" fillId="13" borderId="11" xfId="0" applyNumberFormat="1" applyFont="1" applyFill="1" applyBorder="1" applyAlignment="1">
      <alignment horizontal="center" vertical="center"/>
    </xf>
    <xf numFmtId="2" fontId="43" fillId="13" borderId="12" xfId="0" applyNumberFormat="1" applyFont="1" applyFill="1" applyBorder="1" applyAlignment="1">
      <alignment horizontal="center" vertical="center"/>
    </xf>
    <xf numFmtId="2" fontId="43" fillId="13" borderId="8" xfId="0" applyNumberFormat="1" applyFont="1" applyFill="1" applyBorder="1" applyAlignment="1">
      <alignment horizontal="center" vertical="center"/>
    </xf>
    <xf numFmtId="0" fontId="42" fillId="2" borderId="17" xfId="0" applyFont="1" applyFill="1" applyBorder="1" applyAlignment="1">
      <alignment horizontal="right" vertical="center"/>
    </xf>
    <xf numFmtId="0" fontId="42" fillId="2" borderId="18" xfId="0" applyFont="1" applyFill="1" applyBorder="1" applyAlignment="1">
      <alignment horizontal="right" vertical="center"/>
    </xf>
    <xf numFmtId="171" fontId="35" fillId="10" borderId="17" xfId="0" applyNumberFormat="1" applyFont="1" applyFill="1" applyBorder="1" applyAlignment="1">
      <alignment horizontal="center" vertical="center"/>
    </xf>
    <xf numFmtId="171" fontId="35" fillId="10" borderId="18" xfId="0" applyNumberFormat="1" applyFont="1" applyFill="1" applyBorder="1" applyAlignment="1">
      <alignment horizontal="center" vertical="center"/>
    </xf>
    <xf numFmtId="170" fontId="35" fillId="10" borderId="17" xfId="0" applyNumberFormat="1" applyFont="1" applyFill="1" applyBorder="1" applyAlignment="1">
      <alignment horizontal="center" vertical="center"/>
    </xf>
    <xf numFmtId="170" fontId="35" fillId="10" borderId="18" xfId="0" applyNumberFormat="1" applyFont="1" applyFill="1" applyBorder="1" applyAlignment="1">
      <alignment horizontal="center" vertical="center"/>
    </xf>
    <xf numFmtId="4" fontId="43" fillId="13" borderId="10" xfId="0" applyNumberFormat="1" applyFont="1" applyFill="1" applyBorder="1" applyAlignment="1">
      <alignment horizontal="center" vertical="center"/>
    </xf>
    <xf numFmtId="4" fontId="43" fillId="13" borderId="11" xfId="0" applyNumberFormat="1" applyFont="1" applyFill="1" applyBorder="1" applyAlignment="1">
      <alignment horizontal="center" vertical="center"/>
    </xf>
    <xf numFmtId="4" fontId="43" fillId="13" borderId="12" xfId="0" applyNumberFormat="1" applyFont="1" applyFill="1" applyBorder="1" applyAlignment="1">
      <alignment horizontal="center" vertical="center"/>
    </xf>
    <xf numFmtId="4" fontId="43" fillId="13" borderId="8" xfId="0" applyNumberFormat="1" applyFont="1" applyFill="1" applyBorder="1" applyAlignment="1">
      <alignment horizontal="center" vertical="center"/>
    </xf>
    <xf numFmtId="0" fontId="8" fillId="2" borderId="0" xfId="0" applyFont="1" applyFill="1" applyAlignment="1">
      <alignment horizontal="center" vertical="center"/>
    </xf>
    <xf numFmtId="169" fontId="32" fillId="13" borderId="17" xfId="0" applyNumberFormat="1" applyFont="1" applyFill="1" applyBorder="1" applyAlignment="1">
      <alignment horizontal="center" vertical="center"/>
    </xf>
    <xf numFmtId="169" fontId="32" fillId="13" borderId="19" xfId="0" applyNumberFormat="1" applyFont="1" applyFill="1" applyBorder="1" applyAlignment="1">
      <alignment horizontal="center" vertical="center"/>
    </xf>
    <xf numFmtId="169" fontId="32" fillId="13" borderId="18" xfId="0" applyNumberFormat="1" applyFont="1" applyFill="1" applyBorder="1" applyAlignment="1">
      <alignment horizontal="center" vertical="center"/>
    </xf>
    <xf numFmtId="0" fontId="40" fillId="10" borderId="17" xfId="0" applyFont="1" applyFill="1" applyBorder="1" applyAlignment="1">
      <alignment horizontal="center" vertical="center"/>
    </xf>
    <xf numFmtId="0" fontId="40" fillId="10" borderId="18" xfId="0" applyFont="1" applyFill="1" applyBorder="1" applyAlignment="1">
      <alignment horizontal="center" vertical="center"/>
    </xf>
    <xf numFmtId="3" fontId="40" fillId="10" borderId="17" xfId="0" applyNumberFormat="1" applyFont="1" applyFill="1" applyBorder="1" applyAlignment="1">
      <alignment horizontal="center" vertical="center"/>
    </xf>
    <xf numFmtId="3" fontId="40" fillId="10" borderId="19" xfId="0" applyNumberFormat="1" applyFont="1" applyFill="1" applyBorder="1" applyAlignment="1">
      <alignment horizontal="center" vertical="center"/>
    </xf>
    <xf numFmtId="3" fontId="40" fillId="10" borderId="18" xfId="0" applyNumberFormat="1" applyFont="1" applyFill="1" applyBorder="1" applyAlignment="1">
      <alignment horizontal="center" vertical="center"/>
    </xf>
    <xf numFmtId="169" fontId="40" fillId="10" borderId="17" xfId="0" applyNumberFormat="1" applyFont="1" applyFill="1" applyBorder="1" applyAlignment="1">
      <alignment horizontal="center" vertical="center"/>
    </xf>
    <xf numFmtId="169" fontId="40" fillId="10" borderId="19" xfId="0" applyNumberFormat="1" applyFont="1" applyFill="1" applyBorder="1" applyAlignment="1">
      <alignment horizontal="center" vertical="center"/>
    </xf>
    <xf numFmtId="169" fontId="40" fillId="10" borderId="18" xfId="0" applyNumberFormat="1" applyFont="1" applyFill="1" applyBorder="1" applyAlignment="1">
      <alignment horizontal="center" vertical="center"/>
    </xf>
    <xf numFmtId="170" fontId="4" fillId="2" borderId="0" xfId="0" applyNumberFormat="1" applyFont="1" applyFill="1" applyBorder="1" applyAlignment="1">
      <alignment horizontal="center" vertical="center"/>
    </xf>
    <xf numFmtId="2" fontId="34" fillId="13" borderId="10" xfId="0" applyNumberFormat="1" applyFont="1" applyFill="1" applyBorder="1" applyAlignment="1">
      <alignment horizontal="center" vertical="center"/>
    </xf>
    <xf numFmtId="2" fontId="34" fillId="13" borderId="11" xfId="0" applyNumberFormat="1" applyFont="1" applyFill="1" applyBorder="1" applyAlignment="1">
      <alignment horizontal="center" vertical="center"/>
    </xf>
    <xf numFmtId="2" fontId="34" fillId="13" borderId="12" xfId="0" applyNumberFormat="1" applyFont="1" applyFill="1" applyBorder="1" applyAlignment="1">
      <alignment horizontal="center" vertical="center"/>
    </xf>
    <xf numFmtId="2" fontId="34" fillId="13" borderId="8" xfId="0" applyNumberFormat="1" applyFont="1" applyFill="1" applyBorder="1" applyAlignment="1">
      <alignment horizontal="center" vertical="center"/>
    </xf>
    <xf numFmtId="0" fontId="45" fillId="10" borderId="6" xfId="0" applyFont="1" applyFill="1" applyBorder="1" applyAlignment="1">
      <alignment horizontal="center" vertical="center"/>
    </xf>
    <xf numFmtId="0" fontId="45" fillId="10" borderId="7" xfId="0" applyFont="1" applyFill="1" applyBorder="1" applyAlignment="1">
      <alignment horizontal="center" vertical="center"/>
    </xf>
    <xf numFmtId="0" fontId="33" fillId="13" borderId="0" xfId="0" applyFont="1" applyFill="1" applyAlignment="1">
      <alignment horizontal="center" vertical="center"/>
    </xf>
    <xf numFmtId="167" fontId="39" fillId="13" borderId="0" xfId="0" applyNumberFormat="1" applyFont="1" applyFill="1" applyAlignment="1">
      <alignment horizontal="center" vertical="center"/>
    </xf>
    <xf numFmtId="0" fontId="38" fillId="2" borderId="0" xfId="0" applyFont="1" applyFill="1" applyAlignment="1">
      <alignment horizontal="center" vertical="center"/>
    </xf>
    <xf numFmtId="167" fontId="46" fillId="10" borderId="0" xfId="0" applyNumberFormat="1" applyFont="1" applyFill="1" applyAlignment="1">
      <alignment horizontal="center" vertical="center"/>
    </xf>
    <xf numFmtId="167" fontId="36" fillId="13" borderId="0" xfId="0" applyNumberFormat="1" applyFont="1" applyFill="1" applyAlignment="1">
      <alignment horizontal="center" vertical="center"/>
    </xf>
    <xf numFmtId="167" fontId="36" fillId="13" borderId="10" xfId="0" applyNumberFormat="1" applyFont="1" applyFill="1" applyBorder="1" applyAlignment="1">
      <alignment horizontal="center" vertical="center"/>
    </xf>
    <xf numFmtId="167" fontId="36" fillId="13" borderId="11" xfId="0" applyNumberFormat="1" applyFont="1" applyFill="1" applyBorder="1" applyAlignment="1">
      <alignment horizontal="center" vertical="center"/>
    </xf>
    <xf numFmtId="167" fontId="36" fillId="13" borderId="12" xfId="0" applyNumberFormat="1" applyFont="1" applyFill="1" applyBorder="1" applyAlignment="1">
      <alignment horizontal="center" vertical="center"/>
    </xf>
    <xf numFmtId="167" fontId="36" fillId="13" borderId="8" xfId="0" applyNumberFormat="1" applyFont="1" applyFill="1" applyBorder="1" applyAlignment="1">
      <alignment horizontal="center" vertical="center"/>
    </xf>
    <xf numFmtId="167" fontId="37" fillId="10" borderId="10" xfId="0" applyNumberFormat="1" applyFont="1" applyFill="1" applyBorder="1" applyAlignment="1">
      <alignment horizontal="center" vertical="center"/>
    </xf>
    <xf numFmtId="167" fontId="37" fillId="10" borderId="11" xfId="0" applyNumberFormat="1" applyFont="1" applyFill="1" applyBorder="1" applyAlignment="1">
      <alignment horizontal="center" vertical="center"/>
    </xf>
    <xf numFmtId="167" fontId="37" fillId="10" borderId="12" xfId="0" applyNumberFormat="1" applyFont="1" applyFill="1" applyBorder="1" applyAlignment="1">
      <alignment horizontal="center" vertical="center"/>
    </xf>
    <xf numFmtId="167" fontId="37" fillId="10" borderId="8" xfId="0" applyNumberFormat="1" applyFont="1" applyFill="1" applyBorder="1" applyAlignment="1">
      <alignment horizontal="center" vertical="center"/>
    </xf>
    <xf numFmtId="2" fontId="37" fillId="10" borderId="10" xfId="0" applyNumberFormat="1" applyFont="1" applyFill="1" applyBorder="1" applyAlignment="1">
      <alignment horizontal="center" vertical="center"/>
    </xf>
    <xf numFmtId="2" fontId="37" fillId="10" borderId="11" xfId="0" applyNumberFormat="1" applyFont="1" applyFill="1" applyBorder="1" applyAlignment="1">
      <alignment horizontal="center" vertical="center"/>
    </xf>
    <xf numFmtId="2" fontId="37" fillId="10" borderId="12" xfId="0" applyNumberFormat="1" applyFont="1" applyFill="1" applyBorder="1" applyAlignment="1">
      <alignment horizontal="center" vertical="center"/>
    </xf>
    <xf numFmtId="2" fontId="37" fillId="10" borderId="8" xfId="0" applyNumberFormat="1" applyFont="1" applyFill="1" applyBorder="1" applyAlignment="1">
      <alignment horizontal="center" vertical="center"/>
    </xf>
    <xf numFmtId="1" fontId="37" fillId="10" borderId="6" xfId="0" applyNumberFormat="1" applyFont="1" applyFill="1" applyBorder="1" applyAlignment="1">
      <alignment horizontal="center" vertical="center"/>
    </xf>
    <xf numFmtId="1" fontId="37" fillId="10" borderId="7" xfId="0" applyNumberFormat="1" applyFont="1" applyFill="1" applyBorder="1" applyAlignment="1">
      <alignment horizontal="center" vertical="center"/>
    </xf>
    <xf numFmtId="0" fontId="35" fillId="10" borderId="10" xfId="0" applyFont="1" applyFill="1" applyBorder="1" applyAlignment="1">
      <alignment horizontal="center" vertical="center"/>
    </xf>
    <xf numFmtId="0" fontId="35" fillId="10" borderId="11" xfId="0" applyFont="1" applyFill="1" applyBorder="1" applyAlignment="1">
      <alignment horizontal="center" vertical="center"/>
    </xf>
    <xf numFmtId="0" fontId="35" fillId="10" borderId="13" xfId="0" applyFont="1" applyFill="1" applyBorder="1" applyAlignment="1">
      <alignment horizontal="center" vertical="center"/>
    </xf>
    <xf numFmtId="0" fontId="35" fillId="10" borderId="14" xfId="0" applyFont="1" applyFill="1" applyBorder="1" applyAlignment="1">
      <alignment horizontal="center" vertical="center"/>
    </xf>
    <xf numFmtId="0" fontId="35" fillId="10" borderId="12" xfId="0" applyFont="1" applyFill="1" applyBorder="1" applyAlignment="1">
      <alignment horizontal="center" vertical="center"/>
    </xf>
    <xf numFmtId="0" fontId="35" fillId="10" borderId="8" xfId="0" applyFont="1" applyFill="1" applyBorder="1" applyAlignment="1">
      <alignment horizontal="center" vertical="center"/>
    </xf>
    <xf numFmtId="0" fontId="45" fillId="10" borderId="10" xfId="0" applyFont="1" applyFill="1" applyBorder="1" applyAlignment="1">
      <alignment horizontal="center" vertical="center"/>
    </xf>
    <xf numFmtId="0" fontId="45" fillId="10" borderId="11" xfId="0" applyFont="1" applyFill="1" applyBorder="1" applyAlignment="1">
      <alignment horizontal="center" vertical="center"/>
    </xf>
    <xf numFmtId="0" fontId="45" fillId="10" borderId="13" xfId="0" applyFont="1" applyFill="1" applyBorder="1" applyAlignment="1">
      <alignment horizontal="center" vertical="center"/>
    </xf>
    <xf numFmtId="0" fontId="45" fillId="10" borderId="14" xfId="0" applyFont="1" applyFill="1" applyBorder="1" applyAlignment="1">
      <alignment horizontal="center" vertical="center"/>
    </xf>
    <xf numFmtId="0" fontId="45" fillId="10" borderId="12" xfId="0" applyFont="1" applyFill="1" applyBorder="1" applyAlignment="1">
      <alignment horizontal="center" vertical="center"/>
    </xf>
    <xf numFmtId="0" fontId="45" fillId="10" borderId="8" xfId="0" applyFont="1" applyFill="1" applyBorder="1" applyAlignment="1">
      <alignment horizontal="center" vertical="center"/>
    </xf>
    <xf numFmtId="167" fontId="33" fillId="13" borderId="10" xfId="0" applyNumberFormat="1" applyFont="1" applyFill="1" applyBorder="1" applyAlignment="1">
      <alignment horizontal="center" vertical="center"/>
    </xf>
    <xf numFmtId="167" fontId="33" fillId="13" borderId="11" xfId="0" applyNumberFormat="1" applyFont="1" applyFill="1" applyBorder="1" applyAlignment="1">
      <alignment horizontal="center" vertical="center"/>
    </xf>
    <xf numFmtId="167" fontId="33" fillId="13" borderId="13" xfId="0" applyNumberFormat="1" applyFont="1" applyFill="1" applyBorder="1" applyAlignment="1">
      <alignment horizontal="center" vertical="center"/>
    </xf>
    <xf numFmtId="167" fontId="33" fillId="13" borderId="14" xfId="0" applyNumberFormat="1" applyFont="1" applyFill="1" applyBorder="1" applyAlignment="1">
      <alignment horizontal="center" vertical="center"/>
    </xf>
    <xf numFmtId="167" fontId="33" fillId="13" borderId="12" xfId="0" applyNumberFormat="1" applyFont="1" applyFill="1" applyBorder="1" applyAlignment="1">
      <alignment horizontal="center" vertical="center"/>
    </xf>
    <xf numFmtId="167" fontId="33" fillId="13" borderId="8" xfId="0" applyNumberFormat="1" applyFont="1" applyFill="1" applyBorder="1" applyAlignment="1">
      <alignment horizontal="center" vertical="center"/>
    </xf>
    <xf numFmtId="167" fontId="34" fillId="13" borderId="0" xfId="0" applyNumberFormat="1" applyFont="1" applyFill="1" applyAlignment="1">
      <alignment horizontal="center" vertical="center"/>
    </xf>
    <xf numFmtId="4" fontId="44" fillId="13" borderId="6" xfId="0" applyNumberFormat="1" applyFont="1" applyFill="1" applyBorder="1" applyAlignment="1">
      <alignment horizontal="center" vertical="center"/>
    </xf>
    <xf numFmtId="4" fontId="44" fillId="13" borderId="16" xfId="0" applyNumberFormat="1" applyFont="1" applyFill="1" applyBorder="1" applyAlignment="1">
      <alignment horizontal="center" vertical="center"/>
    </xf>
    <xf numFmtId="4" fontId="44" fillId="13" borderId="7" xfId="0" applyNumberFormat="1" applyFont="1" applyFill="1" applyBorder="1" applyAlignment="1">
      <alignment horizontal="center" vertical="center"/>
    </xf>
    <xf numFmtId="3" fontId="47" fillId="10" borderId="6" xfId="0" applyNumberFormat="1" applyFont="1" applyFill="1" applyBorder="1" applyAlignment="1">
      <alignment horizontal="center" vertical="center"/>
    </xf>
    <xf numFmtId="3" fontId="47" fillId="10" borderId="16" xfId="0" applyNumberFormat="1" applyFont="1" applyFill="1" applyBorder="1" applyAlignment="1">
      <alignment horizontal="center" vertical="center"/>
    </xf>
    <xf numFmtId="3" fontId="47" fillId="10" borderId="7" xfId="0" applyNumberFormat="1" applyFont="1" applyFill="1" applyBorder="1" applyAlignment="1">
      <alignment horizontal="center" vertical="center"/>
    </xf>
    <xf numFmtId="167" fontId="32" fillId="13" borderId="10" xfId="0" applyNumberFormat="1" applyFont="1" applyFill="1" applyBorder="1" applyAlignment="1">
      <alignment horizontal="center" vertical="center"/>
    </xf>
    <xf numFmtId="167" fontId="32" fillId="13" borderId="11" xfId="0" applyNumberFormat="1" applyFont="1" applyFill="1" applyBorder="1" applyAlignment="1">
      <alignment horizontal="center" vertical="center"/>
    </xf>
    <xf numFmtId="167" fontId="32" fillId="13" borderId="13" xfId="0" applyNumberFormat="1" applyFont="1" applyFill="1" applyBorder="1" applyAlignment="1">
      <alignment horizontal="center" vertical="center"/>
    </xf>
    <xf numFmtId="167" fontId="32" fillId="13" borderId="14" xfId="0" applyNumberFormat="1" applyFont="1" applyFill="1" applyBorder="1" applyAlignment="1">
      <alignment horizontal="center" vertical="center"/>
    </xf>
    <xf numFmtId="167" fontId="32" fillId="13" borderId="12" xfId="0" applyNumberFormat="1" applyFont="1" applyFill="1" applyBorder="1" applyAlignment="1">
      <alignment horizontal="center" vertical="center"/>
    </xf>
    <xf numFmtId="167" fontId="32" fillId="13" borderId="8" xfId="0" applyNumberFormat="1" applyFont="1" applyFill="1" applyBorder="1" applyAlignment="1">
      <alignment horizontal="center" vertical="center"/>
    </xf>
    <xf numFmtId="0" fontId="2" fillId="6" borderId="6" xfId="0" applyFont="1" applyFill="1" applyBorder="1" applyAlignment="1">
      <alignment horizontal="center" vertical="center"/>
    </xf>
    <xf numFmtId="0" fontId="2" fillId="6" borderId="7" xfId="0" applyFont="1" applyFill="1" applyBorder="1" applyAlignment="1">
      <alignment horizontal="center" vertical="center"/>
    </xf>
    <xf numFmtId="0" fontId="24" fillId="2" borderId="0" xfId="0" applyFont="1" applyFill="1" applyAlignment="1">
      <alignment horizontal="center" vertical="center"/>
    </xf>
    <xf numFmtId="0" fontId="22" fillId="2" borderId="0" xfId="0" applyFont="1" applyFill="1" applyAlignment="1">
      <alignment horizontal="center" vertical="center"/>
    </xf>
    <xf numFmtId="0" fontId="3" fillId="2" borderId="0" xfId="0" applyFont="1" applyFill="1" applyAlignment="1">
      <alignment horizontal="left"/>
    </xf>
    <xf numFmtId="0" fontId="15" fillId="2" borderId="0" xfId="0" applyFont="1" applyFill="1" applyAlignment="1">
      <alignment horizontal="left"/>
    </xf>
    <xf numFmtId="0" fontId="1" fillId="2" borderId="0" xfId="0" applyFont="1" applyFill="1" applyAlignment="1">
      <alignment horizontal="center"/>
    </xf>
    <xf numFmtId="0" fontId="1" fillId="0" borderId="0" xfId="0" applyFont="1" applyAlignment="1">
      <alignment horizontal="center"/>
    </xf>
    <xf numFmtId="0" fontId="9" fillId="7" borderId="0" xfId="0" applyFont="1" applyFill="1" applyAlignment="1">
      <alignment horizontal="center" vertical="center"/>
    </xf>
  </cellXfs>
  <cellStyles count="1">
    <cellStyle name="Normal" xfId="0" builtinId="0"/>
  </cellStyles>
  <dxfs count="0"/>
  <tableStyles count="0" defaultTableStyle="TableStyleMedium9" defaultPivotStyle="PivotStyleLight16"/>
  <colors>
    <mruColors>
      <color rgb="FF8E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5.5534109842501289E-2"/>
          <c:y val="0.1032669309592079"/>
          <c:w val="0.9210826649731032"/>
          <c:h val="0.79671590656261138"/>
        </c:manualLayout>
      </c:layout>
      <c:scatterChart>
        <c:scatterStyle val="lineMarker"/>
        <c:varyColors val="0"/>
        <c:ser>
          <c:idx val="0"/>
          <c:order val="0"/>
          <c:spPr>
            <a:ln w="28575"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intercept val="0"/>
            <c:dispRSqr val="0"/>
            <c:dispEq val="1"/>
            <c:trendlineLbl>
              <c:numFmt formatCode="General" sourceLinked="0"/>
              <c:spPr>
                <a:noFill/>
                <a:ln>
                  <a:noFill/>
                </a:ln>
                <a:effectLst/>
              </c:spPr>
              <c:txPr>
                <a:bodyPr rot="0" spcFirstLastPara="1" vertOverflow="ellipsis" vert="horz" wrap="square" anchor="ctr" anchorCtr="1"/>
                <a:lstStyle/>
                <a:p>
                  <a:pPr>
                    <a:defRPr sz="3200" b="0" i="0" u="none" strike="noStrike" kern="1200" baseline="0">
                      <a:solidFill>
                        <a:schemeClr val="tx1">
                          <a:lumMod val="65000"/>
                          <a:lumOff val="35000"/>
                        </a:schemeClr>
                      </a:solidFill>
                      <a:latin typeface="+mn-lt"/>
                      <a:ea typeface="+mn-ea"/>
                      <a:cs typeface="+mn-cs"/>
                    </a:defRPr>
                  </a:pPr>
                  <a:endParaRPr lang="en-US"/>
                </a:p>
              </c:txPr>
            </c:trendlineLbl>
          </c:trendline>
          <c:yVal>
            <c:numRef>
              <c:f>'Problem 2 (2)'!$O$12:$O$21</c:f>
              <c:numCache>
                <c:formatCode>General</c:formatCode>
                <c:ptCount val="10"/>
                <c:pt idx="0">
                  <c:v>2</c:v>
                </c:pt>
                <c:pt idx="1">
                  <c:v>4</c:v>
                </c:pt>
                <c:pt idx="2">
                  <c:v>6</c:v>
                </c:pt>
                <c:pt idx="3">
                  <c:v>7</c:v>
                </c:pt>
                <c:pt idx="4">
                  <c:v>7</c:v>
                </c:pt>
                <c:pt idx="5">
                  <c:v>17</c:v>
                </c:pt>
                <c:pt idx="6">
                  <c:v>8</c:v>
                </c:pt>
                <c:pt idx="7">
                  <c:v>9</c:v>
                </c:pt>
                <c:pt idx="8">
                  <c:v>20</c:v>
                </c:pt>
                <c:pt idx="9">
                  <c:v>1</c:v>
                </c:pt>
              </c:numCache>
            </c:numRef>
          </c:yVal>
          <c:smooth val="0"/>
          <c:extLst>
            <c:ext xmlns:c16="http://schemas.microsoft.com/office/drawing/2014/chart" uri="{C3380CC4-5D6E-409C-BE32-E72D297353CC}">
              <c16:uniqueId val="{00000000-D98D-4401-9ADB-99A16EF78606}"/>
            </c:ext>
          </c:extLst>
        </c:ser>
        <c:dLbls>
          <c:showLegendKey val="0"/>
          <c:showVal val="0"/>
          <c:showCatName val="0"/>
          <c:showSerName val="0"/>
          <c:showPercent val="0"/>
          <c:showBubbleSize val="0"/>
        </c:dLbls>
        <c:axId val="83871232"/>
        <c:axId val="83872768"/>
      </c:scatterChart>
      <c:valAx>
        <c:axId val="83871232"/>
        <c:scaling>
          <c:orientation val="minMax"/>
        </c:scaling>
        <c:delete val="0"/>
        <c:axPos val="b"/>
        <c:majorGridlines>
          <c:spPr>
            <a:ln w="9525" cap="flat" cmpd="sng" algn="ctr">
              <a:solidFill>
                <a:schemeClr val="tx1">
                  <a:lumMod val="15000"/>
                  <a:lumOff val="85000"/>
                </a:schemeClr>
              </a:solidFill>
              <a:round/>
            </a:ln>
            <a:effectLst/>
          </c:spPr>
        </c:majorGridlines>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872768"/>
        <c:crosses val="autoZero"/>
        <c:crossBetween val="midCat"/>
      </c:valAx>
      <c:valAx>
        <c:axId val="838727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87123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hyperlink" Target="#Content!A1"/><Relationship Id="rId1" Type="http://schemas.openxmlformats.org/officeDocument/2006/relationships/hyperlink" Target="#' Content'!A1"/></Relationships>
</file>

<file path=xl/drawings/_rels/drawing10.xml.rels><?xml version="1.0" encoding="UTF-8" standalone="yes"?>
<Relationships xmlns="http://schemas.openxmlformats.org/package/2006/relationships"><Relationship Id="rId2" Type="http://schemas.openxmlformats.org/officeDocument/2006/relationships/hyperlink" Target="#'8 (2)'!A1"/><Relationship Id="rId1" Type="http://schemas.openxmlformats.org/officeDocument/2006/relationships/hyperlink" Target="#' Content'!A1"/></Relationships>
</file>

<file path=xl/drawings/_rels/drawing11.xml.rels><?xml version="1.0" encoding="UTF-8" standalone="yes"?>
<Relationships xmlns="http://schemas.openxmlformats.org/package/2006/relationships"><Relationship Id="rId1" Type="http://schemas.openxmlformats.org/officeDocument/2006/relationships/hyperlink" Target="#'7'!A1"/></Relationships>
</file>

<file path=xl/drawings/_rels/drawing12.xml.rels><?xml version="1.0" encoding="UTF-8" standalone="yes"?>
<Relationships xmlns="http://schemas.openxmlformats.org/package/2006/relationships"><Relationship Id="rId2" Type="http://schemas.openxmlformats.org/officeDocument/2006/relationships/hyperlink" Target="#'7 (2)'!A1"/><Relationship Id="rId1" Type="http://schemas.openxmlformats.org/officeDocument/2006/relationships/hyperlink" Target="#' Content'!A1"/></Relationships>
</file>

<file path=xl/drawings/_rels/drawing13.xml.rels><?xml version="1.0" encoding="UTF-8" standalone="yes"?>
<Relationships xmlns="http://schemas.openxmlformats.org/package/2006/relationships"><Relationship Id="rId1" Type="http://schemas.openxmlformats.org/officeDocument/2006/relationships/hyperlink" Target="#'6'!A1"/></Relationships>
</file>

<file path=xl/drawings/_rels/drawing14.xml.rels><?xml version="1.0" encoding="UTF-8" standalone="yes"?>
<Relationships xmlns="http://schemas.openxmlformats.org/package/2006/relationships"><Relationship Id="rId2" Type="http://schemas.openxmlformats.org/officeDocument/2006/relationships/hyperlink" Target="#'6 (2)'!A1"/><Relationship Id="rId1" Type="http://schemas.openxmlformats.org/officeDocument/2006/relationships/hyperlink" Target="#' Content'!A1"/></Relationships>
</file>

<file path=xl/drawings/_rels/drawing15.xml.rels><?xml version="1.0" encoding="UTF-8" standalone="yes"?>
<Relationships xmlns="http://schemas.openxmlformats.org/package/2006/relationships"><Relationship Id="rId1" Type="http://schemas.openxmlformats.org/officeDocument/2006/relationships/hyperlink" Target="#'5'!A1"/></Relationships>
</file>

<file path=xl/drawings/_rels/drawing16.xml.rels><?xml version="1.0" encoding="UTF-8" standalone="yes"?>
<Relationships xmlns="http://schemas.openxmlformats.org/package/2006/relationships"><Relationship Id="rId2" Type="http://schemas.openxmlformats.org/officeDocument/2006/relationships/hyperlink" Target="#'5 (2)'!A1"/><Relationship Id="rId1" Type="http://schemas.openxmlformats.org/officeDocument/2006/relationships/hyperlink" Target="#' Content'!A1"/></Relationships>
</file>

<file path=xl/drawings/_rels/drawing17.xml.rels><?xml version="1.0" encoding="UTF-8" standalone="yes"?>
<Relationships xmlns="http://schemas.openxmlformats.org/package/2006/relationships"><Relationship Id="rId26" Type="http://schemas.openxmlformats.org/officeDocument/2006/relationships/image" Target="../media/image14.png"/><Relationship Id="rId21" Type="http://schemas.openxmlformats.org/officeDocument/2006/relationships/customXml" Target="../ink/ink10.xml"/><Relationship Id="rId42" Type="http://schemas.openxmlformats.org/officeDocument/2006/relationships/image" Target="../media/image22.png"/><Relationship Id="rId47" Type="http://schemas.openxmlformats.org/officeDocument/2006/relationships/customXml" Target="../ink/ink23.xml"/><Relationship Id="rId63" Type="http://schemas.openxmlformats.org/officeDocument/2006/relationships/image" Target="../media/image32.png"/><Relationship Id="rId68" Type="http://schemas.openxmlformats.org/officeDocument/2006/relationships/customXml" Target="../ink/ink34.xml"/><Relationship Id="rId7" Type="http://schemas.openxmlformats.org/officeDocument/2006/relationships/customXml" Target="../ink/ink3.xml"/><Relationship Id="rId2" Type="http://schemas.openxmlformats.org/officeDocument/2006/relationships/image" Target="../media/image2.jpeg"/><Relationship Id="rId16" Type="http://schemas.openxmlformats.org/officeDocument/2006/relationships/image" Target="../media/image9.png"/><Relationship Id="rId29" Type="http://schemas.openxmlformats.org/officeDocument/2006/relationships/customXml" Target="../ink/ink14.xml"/><Relationship Id="rId11" Type="http://schemas.openxmlformats.org/officeDocument/2006/relationships/customXml" Target="../ink/ink5.xml"/><Relationship Id="rId24" Type="http://schemas.openxmlformats.org/officeDocument/2006/relationships/image" Target="../media/image13.png"/><Relationship Id="rId32" Type="http://schemas.openxmlformats.org/officeDocument/2006/relationships/image" Target="../media/image17.png"/><Relationship Id="rId37" Type="http://schemas.openxmlformats.org/officeDocument/2006/relationships/customXml" Target="../ink/ink18.xml"/><Relationship Id="rId40" Type="http://schemas.openxmlformats.org/officeDocument/2006/relationships/image" Target="../media/image21.png"/><Relationship Id="rId45" Type="http://schemas.openxmlformats.org/officeDocument/2006/relationships/customXml" Target="../ink/ink22.xml"/><Relationship Id="rId53" Type="http://schemas.openxmlformats.org/officeDocument/2006/relationships/customXml" Target="../ink/ink26.xml"/><Relationship Id="rId58" Type="http://schemas.openxmlformats.org/officeDocument/2006/relationships/customXml" Target="../ink/ink29.xml"/><Relationship Id="rId66" Type="http://schemas.openxmlformats.org/officeDocument/2006/relationships/customXml" Target="../ink/ink33.xml"/><Relationship Id="rId5" Type="http://schemas.openxmlformats.org/officeDocument/2006/relationships/customXml" Target="../ink/ink2.xml"/><Relationship Id="rId61" Type="http://schemas.openxmlformats.org/officeDocument/2006/relationships/image" Target="../media/image31.png"/><Relationship Id="rId19" Type="http://schemas.openxmlformats.org/officeDocument/2006/relationships/customXml" Target="../ink/ink9.xml"/><Relationship Id="rId14" Type="http://schemas.openxmlformats.org/officeDocument/2006/relationships/image" Target="../media/image8.png"/><Relationship Id="rId22" Type="http://schemas.openxmlformats.org/officeDocument/2006/relationships/image" Target="../media/image12.png"/><Relationship Id="rId27" Type="http://schemas.openxmlformats.org/officeDocument/2006/relationships/customXml" Target="../ink/ink13.xml"/><Relationship Id="rId30" Type="http://schemas.openxmlformats.org/officeDocument/2006/relationships/image" Target="../media/image16.png"/><Relationship Id="rId35" Type="http://schemas.openxmlformats.org/officeDocument/2006/relationships/customXml" Target="../ink/ink17.xml"/><Relationship Id="rId43" Type="http://schemas.openxmlformats.org/officeDocument/2006/relationships/customXml" Target="../ink/ink21.xml"/><Relationship Id="rId48" Type="http://schemas.openxmlformats.org/officeDocument/2006/relationships/image" Target="../media/image25.png"/><Relationship Id="rId56" Type="http://schemas.openxmlformats.org/officeDocument/2006/relationships/image" Target="../media/image29.png"/><Relationship Id="rId64" Type="http://schemas.openxmlformats.org/officeDocument/2006/relationships/customXml" Target="../ink/ink32.xml"/><Relationship Id="rId69" Type="http://schemas.openxmlformats.org/officeDocument/2006/relationships/image" Target="../media/image35.png"/><Relationship Id="rId8" Type="http://schemas.openxmlformats.org/officeDocument/2006/relationships/image" Target="../media/image5.png"/><Relationship Id="rId51" Type="http://schemas.openxmlformats.org/officeDocument/2006/relationships/customXml" Target="../ink/ink25.xml"/><Relationship Id="rId3" Type="http://schemas.openxmlformats.org/officeDocument/2006/relationships/customXml" Target="../ink/ink1.xml"/><Relationship Id="rId12" Type="http://schemas.openxmlformats.org/officeDocument/2006/relationships/image" Target="../media/image7.png"/><Relationship Id="rId17" Type="http://schemas.openxmlformats.org/officeDocument/2006/relationships/customXml" Target="../ink/ink8.xml"/><Relationship Id="rId25" Type="http://schemas.openxmlformats.org/officeDocument/2006/relationships/customXml" Target="../ink/ink12.xml"/><Relationship Id="rId33" Type="http://schemas.openxmlformats.org/officeDocument/2006/relationships/customXml" Target="../ink/ink16.xml"/><Relationship Id="rId38" Type="http://schemas.openxmlformats.org/officeDocument/2006/relationships/image" Target="../media/image20.png"/><Relationship Id="rId46" Type="http://schemas.openxmlformats.org/officeDocument/2006/relationships/image" Target="../media/image24.png"/><Relationship Id="rId59" Type="http://schemas.openxmlformats.org/officeDocument/2006/relationships/image" Target="../media/image30.png"/><Relationship Id="rId67" Type="http://schemas.openxmlformats.org/officeDocument/2006/relationships/image" Target="../media/image34.png"/><Relationship Id="rId20" Type="http://schemas.openxmlformats.org/officeDocument/2006/relationships/image" Target="../media/image11.png"/><Relationship Id="rId41" Type="http://schemas.openxmlformats.org/officeDocument/2006/relationships/customXml" Target="../ink/ink20.xml"/><Relationship Id="rId54" Type="http://schemas.openxmlformats.org/officeDocument/2006/relationships/image" Target="../media/image28.png"/><Relationship Id="rId62" Type="http://schemas.openxmlformats.org/officeDocument/2006/relationships/customXml" Target="../ink/ink31.xml"/><Relationship Id="rId1" Type="http://schemas.openxmlformats.org/officeDocument/2006/relationships/hyperlink" Target="#'4'!A1"/><Relationship Id="rId6" Type="http://schemas.openxmlformats.org/officeDocument/2006/relationships/image" Target="../media/image4.png"/><Relationship Id="rId15" Type="http://schemas.openxmlformats.org/officeDocument/2006/relationships/customXml" Target="../ink/ink7.xml"/><Relationship Id="rId23" Type="http://schemas.openxmlformats.org/officeDocument/2006/relationships/customXml" Target="../ink/ink11.xml"/><Relationship Id="rId28" Type="http://schemas.openxmlformats.org/officeDocument/2006/relationships/image" Target="../media/image15.png"/><Relationship Id="rId36" Type="http://schemas.openxmlformats.org/officeDocument/2006/relationships/image" Target="../media/image19.png"/><Relationship Id="rId49" Type="http://schemas.openxmlformats.org/officeDocument/2006/relationships/customXml" Target="../ink/ink24.xml"/><Relationship Id="rId57" Type="http://schemas.openxmlformats.org/officeDocument/2006/relationships/customXml" Target="../ink/ink28.xml"/><Relationship Id="rId10" Type="http://schemas.openxmlformats.org/officeDocument/2006/relationships/image" Target="../media/image6.png"/><Relationship Id="rId31" Type="http://schemas.openxmlformats.org/officeDocument/2006/relationships/customXml" Target="../ink/ink15.xml"/><Relationship Id="rId44" Type="http://schemas.openxmlformats.org/officeDocument/2006/relationships/image" Target="../media/image23.png"/><Relationship Id="rId52" Type="http://schemas.openxmlformats.org/officeDocument/2006/relationships/image" Target="../media/image27.png"/><Relationship Id="rId60" Type="http://schemas.openxmlformats.org/officeDocument/2006/relationships/customXml" Target="../ink/ink30.xml"/><Relationship Id="rId65" Type="http://schemas.openxmlformats.org/officeDocument/2006/relationships/image" Target="../media/image33.png"/><Relationship Id="rId4" Type="http://schemas.openxmlformats.org/officeDocument/2006/relationships/image" Target="../media/image3.png"/><Relationship Id="rId9" Type="http://schemas.openxmlformats.org/officeDocument/2006/relationships/customXml" Target="../ink/ink4.xml"/><Relationship Id="rId13" Type="http://schemas.openxmlformats.org/officeDocument/2006/relationships/customXml" Target="../ink/ink6.xml"/><Relationship Id="rId18" Type="http://schemas.openxmlformats.org/officeDocument/2006/relationships/image" Target="../media/image10.png"/><Relationship Id="rId39" Type="http://schemas.openxmlformats.org/officeDocument/2006/relationships/customXml" Target="../ink/ink19.xml"/><Relationship Id="rId34" Type="http://schemas.openxmlformats.org/officeDocument/2006/relationships/image" Target="../media/image18.png"/><Relationship Id="rId50" Type="http://schemas.openxmlformats.org/officeDocument/2006/relationships/image" Target="../media/image26.png"/><Relationship Id="rId55" Type="http://schemas.openxmlformats.org/officeDocument/2006/relationships/customXml" Target="../ink/ink27.xml"/></Relationships>
</file>

<file path=xl/drawings/_rels/drawing18.xml.rels><?xml version="1.0" encoding="UTF-8" standalone="yes"?>
<Relationships xmlns="http://schemas.openxmlformats.org/package/2006/relationships"><Relationship Id="rId2" Type="http://schemas.openxmlformats.org/officeDocument/2006/relationships/hyperlink" Target="#'4 (2)'!A1"/><Relationship Id="rId1" Type="http://schemas.openxmlformats.org/officeDocument/2006/relationships/hyperlink" Target="#' Content'!A1"/></Relationships>
</file>

<file path=xl/drawings/_rels/drawing19.xml.rels><?xml version="1.0" encoding="UTF-8" standalone="yes"?>
<Relationships xmlns="http://schemas.openxmlformats.org/package/2006/relationships"><Relationship Id="rId1" Type="http://schemas.openxmlformats.org/officeDocument/2006/relationships/hyperlink" Target="#'3'!A1"/></Relationships>
</file>

<file path=xl/drawings/_rels/drawing2.xml.rels><?xml version="1.0" encoding="UTF-8" standalone="yes"?>
<Relationships xmlns="http://schemas.openxmlformats.org/package/2006/relationships"><Relationship Id="rId3" Type="http://schemas.openxmlformats.org/officeDocument/2006/relationships/hyperlink" Target="#'2'!A1"/><Relationship Id="rId2" Type="http://schemas.openxmlformats.org/officeDocument/2006/relationships/hyperlink" Target="#'1'!A1"/><Relationship Id="rId1" Type="http://schemas.openxmlformats.org/officeDocument/2006/relationships/hyperlink" Target="#FirstPage!A1"/><Relationship Id="rId5" Type="http://schemas.openxmlformats.org/officeDocument/2006/relationships/hyperlink" Target="#'6'!A1"/><Relationship Id="rId4" Type="http://schemas.openxmlformats.org/officeDocument/2006/relationships/hyperlink" Target="#'4'!A1"/></Relationships>
</file>

<file path=xl/drawings/_rels/drawing20.xml.rels><?xml version="1.0" encoding="UTF-8" standalone="yes"?>
<Relationships xmlns="http://schemas.openxmlformats.org/package/2006/relationships"><Relationship Id="rId2" Type="http://schemas.openxmlformats.org/officeDocument/2006/relationships/hyperlink" Target="#'3 (2)'!A1"/><Relationship Id="rId1" Type="http://schemas.openxmlformats.org/officeDocument/2006/relationships/hyperlink" Target="#' Content'!A1"/></Relationships>
</file>

<file path=xl/drawings/_rels/drawing21.xml.rels><?xml version="1.0" encoding="UTF-8" standalone="yes"?>
<Relationships xmlns="http://schemas.openxmlformats.org/package/2006/relationships"><Relationship Id="rId1" Type="http://schemas.openxmlformats.org/officeDocument/2006/relationships/hyperlink" Target="#'2'!A1"/></Relationships>
</file>

<file path=xl/drawings/_rels/drawing22.xml.rels><?xml version="1.0" encoding="UTF-8" standalone="yes"?>
<Relationships xmlns="http://schemas.openxmlformats.org/package/2006/relationships"><Relationship Id="rId2" Type="http://schemas.openxmlformats.org/officeDocument/2006/relationships/hyperlink" Target="#'2 (2)'!A1"/><Relationship Id="rId1" Type="http://schemas.openxmlformats.org/officeDocument/2006/relationships/hyperlink" Target="#' Content'!A1"/></Relationships>
</file>

<file path=xl/drawings/_rels/drawing23.xml.rels><?xml version="1.0" encoding="UTF-8" standalone="yes"?>
<Relationships xmlns="http://schemas.openxmlformats.org/package/2006/relationships"><Relationship Id="rId1" Type="http://schemas.openxmlformats.org/officeDocument/2006/relationships/hyperlink" Target="#'1'!A1"/></Relationships>
</file>

<file path=xl/drawings/_rels/drawing24.xml.rels><?xml version="1.0" encoding="UTF-8" standalone="yes"?>
<Relationships xmlns="http://schemas.openxmlformats.org/package/2006/relationships"><Relationship Id="rId2" Type="http://schemas.openxmlformats.org/officeDocument/2006/relationships/hyperlink" Target="#'1 (2)'!A1"/><Relationship Id="rId1" Type="http://schemas.openxmlformats.org/officeDocument/2006/relationships/hyperlink" Target="#' Content'!A1"/></Relationships>
</file>

<file path=xl/drawings/_rels/drawing25.xml.rels><?xml version="1.0" encoding="UTF-8" standalone="yes"?>
<Relationships xmlns="http://schemas.openxmlformats.org/package/2006/relationships"><Relationship Id="rId1" Type="http://schemas.openxmlformats.org/officeDocument/2006/relationships/hyperlink" Target="#'Problem 10'!A1"/></Relationships>
</file>

<file path=xl/drawings/_rels/drawing26.xml.rels><?xml version="1.0" encoding="UTF-8" standalone="yes"?>
<Relationships xmlns="http://schemas.openxmlformats.org/package/2006/relationships"><Relationship Id="rId1" Type="http://schemas.openxmlformats.org/officeDocument/2006/relationships/hyperlink" Target="#Content!A1"/></Relationships>
</file>

<file path=xl/drawings/_rels/drawing27.xml.rels><?xml version="1.0" encoding="UTF-8" standalone="yes"?>
<Relationships xmlns="http://schemas.openxmlformats.org/package/2006/relationships"><Relationship Id="rId1" Type="http://schemas.openxmlformats.org/officeDocument/2006/relationships/hyperlink" Target="#'Problem 9'!A1"/></Relationships>
</file>

<file path=xl/drawings/_rels/drawing28.xml.rels><?xml version="1.0" encoding="UTF-8" standalone="yes"?>
<Relationships xmlns="http://schemas.openxmlformats.org/package/2006/relationships"><Relationship Id="rId1" Type="http://schemas.openxmlformats.org/officeDocument/2006/relationships/hyperlink" Target="#'Problem 9'!A1"/></Relationships>
</file>

<file path=xl/drawings/_rels/drawing29.xml.rels><?xml version="1.0" encoding="UTF-8" standalone="yes"?>
<Relationships xmlns="http://schemas.openxmlformats.org/package/2006/relationships"><Relationship Id="rId1" Type="http://schemas.openxmlformats.org/officeDocument/2006/relationships/hyperlink" Target="#'Problem 8'!A1"/></Relationships>
</file>

<file path=xl/drawings/_rels/drawing3.xml.rels><?xml version="1.0" encoding="UTF-8" standalone="yes"?>
<Relationships xmlns="http://schemas.openxmlformats.org/package/2006/relationships"><Relationship Id="rId1" Type="http://schemas.openxmlformats.org/officeDocument/2006/relationships/hyperlink" Target="#'Problem 10'!A1"/></Relationships>
</file>

<file path=xl/drawings/_rels/drawing30.xml.rels><?xml version="1.0" encoding="UTF-8" standalone="yes"?>
<Relationships xmlns="http://schemas.openxmlformats.org/package/2006/relationships"><Relationship Id="rId1" Type="http://schemas.openxmlformats.org/officeDocument/2006/relationships/hyperlink" Target="#'Problem 8'!A1"/></Relationships>
</file>

<file path=xl/drawings/_rels/drawing31.xml.rels><?xml version="1.0" encoding="UTF-8" standalone="yes"?>
<Relationships xmlns="http://schemas.openxmlformats.org/package/2006/relationships"><Relationship Id="rId2" Type="http://schemas.openxmlformats.org/officeDocument/2006/relationships/hyperlink" Target="#'Problem 8 (3)'!A1"/><Relationship Id="rId1" Type="http://schemas.openxmlformats.org/officeDocument/2006/relationships/hyperlink" Target="#Content!A1"/></Relationships>
</file>

<file path=xl/drawings/_rels/drawing32.xml.rels><?xml version="1.0" encoding="UTF-8" standalone="yes"?>
<Relationships xmlns="http://schemas.openxmlformats.org/package/2006/relationships"><Relationship Id="rId1" Type="http://schemas.openxmlformats.org/officeDocument/2006/relationships/hyperlink" Target="#'Problem 7'!A1"/></Relationships>
</file>

<file path=xl/drawings/_rels/drawing33.xml.rels><?xml version="1.0" encoding="UTF-8" standalone="yes"?>
<Relationships xmlns="http://schemas.openxmlformats.org/package/2006/relationships"><Relationship Id="rId1" Type="http://schemas.openxmlformats.org/officeDocument/2006/relationships/hyperlink" Target="#'Problem 7'!A1"/></Relationships>
</file>

<file path=xl/drawings/_rels/drawing34.xml.rels><?xml version="1.0" encoding="UTF-8" standalone="yes"?>
<Relationships xmlns="http://schemas.openxmlformats.org/package/2006/relationships"><Relationship Id="rId2" Type="http://schemas.openxmlformats.org/officeDocument/2006/relationships/hyperlink" Target="#'Problem 7 (3)'!A1"/><Relationship Id="rId1" Type="http://schemas.openxmlformats.org/officeDocument/2006/relationships/hyperlink" Target="#Content!A1"/></Relationships>
</file>

<file path=xl/drawings/_rels/drawing35.xml.rels><?xml version="1.0" encoding="UTF-8" standalone="yes"?>
<Relationships xmlns="http://schemas.openxmlformats.org/package/2006/relationships"><Relationship Id="rId1" Type="http://schemas.openxmlformats.org/officeDocument/2006/relationships/hyperlink" Target="#'Problem 6'!A1"/></Relationships>
</file>

<file path=xl/drawings/_rels/drawing36.xml.rels><?xml version="1.0" encoding="UTF-8" standalone="yes"?>
<Relationships xmlns="http://schemas.openxmlformats.org/package/2006/relationships"><Relationship Id="rId1" Type="http://schemas.openxmlformats.org/officeDocument/2006/relationships/hyperlink" Target="#'Problem 6'!A1"/></Relationships>
</file>

<file path=xl/drawings/_rels/drawing37.xml.rels><?xml version="1.0" encoding="UTF-8" standalone="yes"?>
<Relationships xmlns="http://schemas.openxmlformats.org/package/2006/relationships"><Relationship Id="rId2" Type="http://schemas.openxmlformats.org/officeDocument/2006/relationships/hyperlink" Target="#'Problem 6 (3)'!A1"/><Relationship Id="rId1" Type="http://schemas.openxmlformats.org/officeDocument/2006/relationships/hyperlink" Target="#Content!A1"/></Relationships>
</file>

<file path=xl/drawings/_rels/drawing38.xml.rels><?xml version="1.0" encoding="UTF-8" standalone="yes"?>
<Relationships xmlns="http://schemas.openxmlformats.org/package/2006/relationships"><Relationship Id="rId1" Type="http://schemas.openxmlformats.org/officeDocument/2006/relationships/hyperlink" Target="#'Problem 5'!A1"/></Relationships>
</file>

<file path=xl/drawings/_rels/drawing39.xml.rels><?xml version="1.0" encoding="UTF-8" standalone="yes"?>
<Relationships xmlns="http://schemas.openxmlformats.org/package/2006/relationships"><Relationship Id="rId1" Type="http://schemas.openxmlformats.org/officeDocument/2006/relationships/hyperlink" Target="#Content!A1"/></Relationships>
</file>

<file path=xl/drawings/_rels/drawing4.xml.rels><?xml version="1.0" encoding="UTF-8" standalone="yes"?>
<Relationships xmlns="http://schemas.openxmlformats.org/package/2006/relationships"><Relationship Id="rId1" Type="http://schemas.openxmlformats.org/officeDocument/2006/relationships/hyperlink" Target="#Content!A1"/></Relationships>
</file>

<file path=xl/drawings/_rels/drawing40.xml.rels><?xml version="1.0" encoding="UTF-8" standalone="yes"?>
<Relationships xmlns="http://schemas.openxmlformats.org/package/2006/relationships"><Relationship Id="rId1" Type="http://schemas.openxmlformats.org/officeDocument/2006/relationships/hyperlink" Target="#Content!A1"/></Relationships>
</file>

<file path=xl/drawings/_rels/drawing41.xml.rels><?xml version="1.0" encoding="UTF-8" standalone="yes"?>
<Relationships xmlns="http://schemas.openxmlformats.org/package/2006/relationships"><Relationship Id="rId2" Type="http://schemas.openxmlformats.org/officeDocument/2006/relationships/hyperlink" Target="#'Problem 5 (3)'!A1"/><Relationship Id="rId1" Type="http://schemas.openxmlformats.org/officeDocument/2006/relationships/hyperlink" Target="#Content!A1"/></Relationships>
</file>

<file path=xl/drawings/_rels/drawing42.xml.rels><?xml version="1.0" encoding="UTF-8" standalone="yes"?>
<Relationships xmlns="http://schemas.openxmlformats.org/package/2006/relationships"><Relationship Id="rId1" Type="http://schemas.openxmlformats.org/officeDocument/2006/relationships/hyperlink" Target="#'Problem 4'!A1"/></Relationships>
</file>

<file path=xl/drawings/_rels/drawing43.xml.rels><?xml version="1.0" encoding="UTF-8" standalone="yes"?>
<Relationships xmlns="http://schemas.openxmlformats.org/package/2006/relationships"><Relationship Id="rId1" Type="http://schemas.openxmlformats.org/officeDocument/2006/relationships/hyperlink" Target="#'Problem 4'!A1"/></Relationships>
</file>

<file path=xl/drawings/_rels/drawing44.xml.rels><?xml version="1.0" encoding="UTF-8" standalone="yes"?>
<Relationships xmlns="http://schemas.openxmlformats.org/package/2006/relationships"><Relationship Id="rId2" Type="http://schemas.openxmlformats.org/officeDocument/2006/relationships/hyperlink" Target="#'Problem 4 (3)'!A1"/><Relationship Id="rId1" Type="http://schemas.openxmlformats.org/officeDocument/2006/relationships/hyperlink" Target="#Content!A1"/></Relationships>
</file>

<file path=xl/drawings/_rels/drawing45.xml.rels><?xml version="1.0" encoding="UTF-8" standalone="yes"?>
<Relationships xmlns="http://schemas.openxmlformats.org/package/2006/relationships"><Relationship Id="rId1" Type="http://schemas.openxmlformats.org/officeDocument/2006/relationships/hyperlink" Target="#Content!A1"/></Relationships>
</file>

<file path=xl/drawings/_rels/drawing46.xml.rels><?xml version="1.0" encoding="UTF-8" standalone="yes"?>
<Relationships xmlns="http://schemas.openxmlformats.org/package/2006/relationships"><Relationship Id="rId2" Type="http://schemas.openxmlformats.org/officeDocument/2006/relationships/hyperlink" Target="#'Problem 3 (3)'!A1"/><Relationship Id="rId1" Type="http://schemas.openxmlformats.org/officeDocument/2006/relationships/hyperlink" Target="#Content!A1"/></Relationships>
</file>

<file path=xl/drawings/_rels/drawing47.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hyperlink" Target="#'Problem 2'!A1"/></Relationships>
</file>

<file path=xl/drawings/_rels/drawing48.xml.rels><?xml version="1.0" encoding="UTF-8" standalone="yes"?>
<Relationships xmlns="http://schemas.openxmlformats.org/package/2006/relationships"><Relationship Id="rId1" Type="http://schemas.openxmlformats.org/officeDocument/2006/relationships/hyperlink" Target="#'Problem 3'!A1"/></Relationships>
</file>

<file path=xl/drawings/_rels/drawing49.xml.rels><?xml version="1.0" encoding="UTF-8" standalone="yes"?>
<Relationships xmlns="http://schemas.openxmlformats.org/package/2006/relationships"><Relationship Id="rId1" Type="http://schemas.openxmlformats.org/officeDocument/2006/relationships/hyperlink" Target="#'Problem 2'!A1"/></Relationships>
</file>

<file path=xl/drawings/_rels/drawing5.xml.rels><?xml version="1.0" encoding="UTF-8" standalone="yes"?>
<Relationships xmlns="http://schemas.openxmlformats.org/package/2006/relationships"><Relationship Id="rId2" Type="http://schemas.openxmlformats.org/officeDocument/2006/relationships/hyperlink" Target="#'10 (2)'!A1"/><Relationship Id="rId1" Type="http://schemas.openxmlformats.org/officeDocument/2006/relationships/hyperlink" Target="#' Content'!A1"/></Relationships>
</file>

<file path=xl/drawings/_rels/drawing50.xml.rels><?xml version="1.0" encoding="UTF-8" standalone="yes"?>
<Relationships xmlns="http://schemas.openxmlformats.org/package/2006/relationships"><Relationship Id="rId2" Type="http://schemas.openxmlformats.org/officeDocument/2006/relationships/hyperlink" Target="#'Problem 2 (3)'!A1"/><Relationship Id="rId1" Type="http://schemas.openxmlformats.org/officeDocument/2006/relationships/hyperlink" Target="#Content!A1"/></Relationships>
</file>

<file path=xl/drawings/_rels/drawing51.xml.rels><?xml version="1.0" encoding="UTF-8" standalone="yes"?>
<Relationships xmlns="http://schemas.openxmlformats.org/package/2006/relationships"><Relationship Id="rId1" Type="http://schemas.openxmlformats.org/officeDocument/2006/relationships/hyperlink" Target="#'Problem 1'!A1"/></Relationships>
</file>

<file path=xl/drawings/_rels/drawing52.xml.rels><?xml version="1.0" encoding="UTF-8" standalone="yes"?>
<Relationships xmlns="http://schemas.openxmlformats.org/package/2006/relationships"><Relationship Id="rId2" Type="http://schemas.openxmlformats.org/officeDocument/2006/relationships/hyperlink" Target="#Content!A1"/><Relationship Id="rId1" Type="http://schemas.openxmlformats.org/officeDocument/2006/relationships/hyperlink" Target="#'Problem 1'!A1"/></Relationships>
</file>

<file path=xl/drawings/_rels/drawing53.xml.rels><?xml version="1.0" encoding="UTF-8" standalone="yes"?>
<Relationships xmlns="http://schemas.openxmlformats.org/package/2006/relationships"><Relationship Id="rId2" Type="http://schemas.openxmlformats.org/officeDocument/2006/relationships/hyperlink" Target="#'Problem 1 (4)'!A1"/><Relationship Id="rId1" Type="http://schemas.openxmlformats.org/officeDocument/2006/relationships/hyperlink" Target="#Content!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 Content'!A1"/></Relationships>
</file>

<file path=xl/drawings/_rels/drawing7.xml.rels><?xml version="1.0" encoding="UTF-8" standalone="yes"?>
<Relationships xmlns="http://schemas.openxmlformats.org/package/2006/relationships"><Relationship Id="rId1" Type="http://schemas.openxmlformats.org/officeDocument/2006/relationships/hyperlink" Target="#'9'!A1"/></Relationships>
</file>

<file path=xl/drawings/_rels/drawing8.xml.rels><?xml version="1.0" encoding="UTF-8" standalone="yes"?>
<Relationships xmlns="http://schemas.openxmlformats.org/package/2006/relationships"><Relationship Id="rId2" Type="http://schemas.openxmlformats.org/officeDocument/2006/relationships/hyperlink" Target="#'9 (2)'!A1"/><Relationship Id="rId1" Type="http://schemas.openxmlformats.org/officeDocument/2006/relationships/hyperlink" Target="#' Content'!A1"/></Relationships>
</file>

<file path=xl/drawings/_rels/drawing9.xml.rels><?xml version="1.0" encoding="UTF-8" standalone="yes"?>
<Relationships xmlns="http://schemas.openxmlformats.org/package/2006/relationships"><Relationship Id="rId1" Type="http://schemas.openxmlformats.org/officeDocument/2006/relationships/hyperlink" Target="#'8'!A1"/></Relationships>
</file>

<file path=xl/drawings/drawing1.xml><?xml version="1.0" encoding="utf-8"?>
<xdr:wsDr xmlns:xdr="http://schemas.openxmlformats.org/drawingml/2006/spreadsheetDrawing" xmlns:a="http://schemas.openxmlformats.org/drawingml/2006/main">
  <xdr:twoCellAnchor>
    <xdr:from>
      <xdr:col>14</xdr:col>
      <xdr:colOff>549728</xdr:colOff>
      <xdr:row>33</xdr:row>
      <xdr:rowOff>163284</xdr:rowOff>
    </xdr:from>
    <xdr:to>
      <xdr:col>20</xdr:col>
      <xdr:colOff>330993</xdr:colOff>
      <xdr:row>39</xdr:row>
      <xdr:rowOff>5442</xdr:rowOff>
    </xdr:to>
    <xdr:sp macro="" textlink="">
      <xdr:nvSpPr>
        <xdr:cNvPr id="9" name="Rounded Rectangle 1">
          <a:hlinkClick xmlns:r="http://schemas.openxmlformats.org/officeDocument/2006/relationships" r:id="rId1"/>
          <a:extLst>
            <a:ext uri="{FF2B5EF4-FFF2-40B4-BE49-F238E27FC236}">
              <a16:creationId xmlns:a16="http://schemas.microsoft.com/office/drawing/2014/main" id="{00000000-0008-0000-0000-000009000000}"/>
            </a:ext>
          </a:extLst>
        </xdr:cNvPr>
        <xdr:cNvSpPr/>
      </xdr:nvSpPr>
      <xdr:spPr>
        <a:xfrm>
          <a:off x="9236528" y="6455227"/>
          <a:ext cx="3504179" cy="952501"/>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chemeClr val="tx1"/>
              </a:solidFill>
              <a:latin typeface="Lucida Bright" panose="02040602050505020304" pitchFamily="18" charset="0"/>
            </a:rPr>
            <a:t>Click</a:t>
          </a:r>
          <a:r>
            <a:rPr lang="en-US" sz="2400" baseline="0">
              <a:solidFill>
                <a:schemeClr val="tx1"/>
              </a:solidFill>
              <a:latin typeface="Lucida Bright" panose="02040602050505020304" pitchFamily="18" charset="0"/>
            </a:rPr>
            <a:t> </a:t>
          </a:r>
          <a:r>
            <a:rPr lang="en-US" sz="2400" b="1">
              <a:solidFill>
                <a:schemeClr val="accent2">
                  <a:lumMod val="50000"/>
                </a:schemeClr>
              </a:solidFill>
              <a:latin typeface="Lucida Bright" panose="02040602050505020304" pitchFamily="18" charset="0"/>
            </a:rPr>
            <a:t>Here</a:t>
          </a:r>
          <a:r>
            <a:rPr lang="en-US" sz="2400">
              <a:solidFill>
                <a:schemeClr val="tx1"/>
              </a:solidFill>
              <a:latin typeface="Lucida Bright" panose="02040602050505020304" pitchFamily="18" charset="0"/>
            </a:rPr>
            <a:t> to Start</a:t>
          </a:r>
        </a:p>
      </xdr:txBody>
    </xdr:sp>
    <xdr:clientData/>
  </xdr:twoCellAnchor>
  <xdr:twoCellAnchor>
    <xdr:from>
      <xdr:col>10</xdr:col>
      <xdr:colOff>500743</xdr:colOff>
      <xdr:row>1</xdr:row>
      <xdr:rowOff>117023</xdr:rowOff>
    </xdr:from>
    <xdr:to>
      <xdr:col>23</xdr:col>
      <xdr:colOff>359228</xdr:colOff>
      <xdr:row>6</xdr:row>
      <xdr:rowOff>87085</xdr:rowOff>
    </xdr:to>
    <xdr:sp macro="" textlink="">
      <xdr:nvSpPr>
        <xdr:cNvPr id="5" name="Rounded Rectangle 1">
          <a:hlinkClick xmlns:r="http://schemas.openxmlformats.org/officeDocument/2006/relationships" r:id="rId2"/>
          <a:extLst>
            <a:ext uri="{FF2B5EF4-FFF2-40B4-BE49-F238E27FC236}">
              <a16:creationId xmlns:a16="http://schemas.microsoft.com/office/drawing/2014/main" id="{00000000-0008-0000-0000-000005000000}"/>
            </a:ext>
          </a:extLst>
        </xdr:cNvPr>
        <xdr:cNvSpPr/>
      </xdr:nvSpPr>
      <xdr:spPr>
        <a:xfrm>
          <a:off x="6705600" y="302080"/>
          <a:ext cx="7924799" cy="1080405"/>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4000" b="1">
              <a:solidFill>
                <a:schemeClr val="accent3">
                  <a:lumMod val="50000"/>
                </a:schemeClr>
              </a:solidFill>
              <a:latin typeface="Lucida Bright" panose="02040602050505020304" pitchFamily="18" charset="0"/>
            </a:rPr>
            <a:t>Operations</a:t>
          </a:r>
          <a:r>
            <a:rPr lang="en-US" sz="4000" b="1" baseline="0">
              <a:solidFill>
                <a:schemeClr val="accent3">
                  <a:lumMod val="50000"/>
                </a:schemeClr>
              </a:solidFill>
              <a:latin typeface="Lucida Bright" panose="02040602050505020304" pitchFamily="18" charset="0"/>
            </a:rPr>
            <a:t> Management</a:t>
          </a:r>
          <a:endParaRPr lang="en-US" sz="4000" b="1">
            <a:solidFill>
              <a:schemeClr val="accent3">
                <a:lumMod val="50000"/>
              </a:schemeClr>
            </a:solidFill>
            <a:latin typeface="Lucida Bright" panose="02040602050505020304" pitchFamily="18" charset="0"/>
          </a:endParaRPr>
        </a:p>
      </xdr:txBody>
    </xdr:sp>
    <xdr:clientData/>
  </xdr:twoCellAnchor>
  <xdr:twoCellAnchor>
    <xdr:from>
      <xdr:col>11</xdr:col>
      <xdr:colOff>427262</xdr:colOff>
      <xdr:row>25</xdr:row>
      <xdr:rowOff>2719</xdr:rowOff>
    </xdr:from>
    <xdr:to>
      <xdr:col>23</xdr:col>
      <xdr:colOff>29026</xdr:colOff>
      <xdr:row>31</xdr:row>
      <xdr:rowOff>54428</xdr:rowOff>
    </xdr:to>
    <xdr:sp macro="" textlink="">
      <xdr:nvSpPr>
        <xdr:cNvPr id="6" name="Rounded Rectangle 6">
          <a:extLst>
            <a:ext uri="{FF2B5EF4-FFF2-40B4-BE49-F238E27FC236}">
              <a16:creationId xmlns:a16="http://schemas.microsoft.com/office/drawing/2014/main" id="{00000000-0008-0000-0000-000006000000}"/>
            </a:ext>
          </a:extLst>
        </xdr:cNvPr>
        <xdr:cNvSpPr/>
      </xdr:nvSpPr>
      <xdr:spPr>
        <a:xfrm>
          <a:off x="7252605" y="4814205"/>
          <a:ext cx="7047592" cy="1162052"/>
        </a:xfrm>
        <a:prstGeom prst="roundRect">
          <a:avLst/>
        </a:prstGeom>
        <a:solidFill>
          <a:schemeClr val="bg1"/>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800" b="1" baseline="0">
              <a:solidFill>
                <a:srgbClr val="C00000"/>
              </a:solidFill>
              <a:latin typeface="Lucida Bright" panose="02040602050505020304" pitchFamily="18" charset="0"/>
            </a:rPr>
            <a:t>Reliability</a:t>
          </a:r>
        </a:p>
      </xdr:txBody>
    </xdr:sp>
    <xdr:clientData/>
  </xdr:twoCellAnchor>
  <xdr:twoCellAnchor>
    <xdr:from>
      <xdr:col>11</xdr:col>
      <xdr:colOff>340178</xdr:colOff>
      <xdr:row>9</xdr:row>
      <xdr:rowOff>46265</xdr:rowOff>
    </xdr:from>
    <xdr:to>
      <xdr:col>22</xdr:col>
      <xdr:colOff>562427</xdr:colOff>
      <xdr:row>23</xdr:row>
      <xdr:rowOff>76200</xdr:rowOff>
    </xdr:to>
    <xdr:sp macro="" textlink="">
      <xdr:nvSpPr>
        <xdr:cNvPr id="7" name="Rounded Rectangle 6">
          <a:extLst>
            <a:ext uri="{FF2B5EF4-FFF2-40B4-BE49-F238E27FC236}">
              <a16:creationId xmlns:a16="http://schemas.microsoft.com/office/drawing/2014/main" id="{00000000-0008-0000-0000-000007000000}"/>
            </a:ext>
          </a:extLst>
        </xdr:cNvPr>
        <xdr:cNvSpPr/>
      </xdr:nvSpPr>
      <xdr:spPr>
        <a:xfrm>
          <a:off x="7165521" y="1896836"/>
          <a:ext cx="7047592" cy="2620735"/>
        </a:xfrm>
        <a:prstGeom prst="roundRect">
          <a:avLst/>
        </a:prstGeom>
        <a:solidFill>
          <a:schemeClr val="bg1"/>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baseline="0">
              <a:solidFill>
                <a:schemeClr val="accent6">
                  <a:lumMod val="50000"/>
                </a:schemeClr>
              </a:solidFill>
              <a:latin typeface="Lucida Bright" panose="02040602050505020304" pitchFamily="18" charset="0"/>
            </a:rPr>
            <a:t>Test 2 </a:t>
          </a:r>
        </a:p>
        <a:p>
          <a:pPr algn="ctr"/>
          <a:endParaRPr lang="en-US" sz="2800" b="1" baseline="0">
            <a:solidFill>
              <a:schemeClr val="accent1">
                <a:lumMod val="50000"/>
              </a:schemeClr>
            </a:solidFill>
            <a:latin typeface="Lucida Bright" panose="02040602050505020304" pitchFamily="18" charset="0"/>
          </a:endParaRPr>
        </a:p>
        <a:p>
          <a:pPr algn="ctr"/>
          <a:r>
            <a:rPr lang="en-US" sz="2800" b="1" baseline="0">
              <a:solidFill>
                <a:schemeClr val="accent1">
                  <a:lumMod val="50000"/>
                </a:schemeClr>
              </a:solidFill>
              <a:latin typeface="Lucida Bright" panose="02040602050505020304" pitchFamily="18" charset="0"/>
            </a:rPr>
            <a:t>Sample Problems</a:t>
          </a:r>
        </a:p>
        <a:p>
          <a:pPr algn="ctr"/>
          <a:r>
            <a:rPr lang="en-US" sz="2800" b="1" baseline="0">
              <a:solidFill>
                <a:schemeClr val="accent1">
                  <a:lumMod val="50000"/>
                </a:schemeClr>
              </a:solidFill>
              <a:latin typeface="Lucida Bright" panose="02040602050505020304" pitchFamily="18" charset="0"/>
            </a:rPr>
            <a:t>11/3/21</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14</xdr:col>
      <xdr:colOff>136070</xdr:colOff>
      <xdr:row>10</xdr:row>
      <xdr:rowOff>68035</xdr:rowOff>
    </xdr:from>
    <xdr:to>
      <xdr:col>14</xdr:col>
      <xdr:colOff>136070</xdr:colOff>
      <xdr:row>49</xdr:row>
      <xdr:rowOff>81643</xdr:rowOff>
    </xdr:to>
    <xdr:cxnSp macro="">
      <xdr:nvCxnSpPr>
        <xdr:cNvPr id="3" name="Straight Connector 2">
          <a:extLst>
            <a:ext uri="{FF2B5EF4-FFF2-40B4-BE49-F238E27FC236}">
              <a16:creationId xmlns:a16="http://schemas.microsoft.com/office/drawing/2014/main" id="{BFFD2816-6925-45F8-8F79-D73A8C1E3E95}"/>
            </a:ext>
          </a:extLst>
        </xdr:cNvPr>
        <xdr:cNvCxnSpPr/>
      </xdr:nvCxnSpPr>
      <xdr:spPr>
        <a:xfrm>
          <a:off x="8927645" y="1973035"/>
          <a:ext cx="0" cy="83003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14</xdr:col>
      <xdr:colOff>394608</xdr:colOff>
      <xdr:row>3</xdr:row>
      <xdr:rowOff>27214</xdr:rowOff>
    </xdr:from>
    <xdr:to>
      <xdr:col>19</xdr:col>
      <xdr:colOff>40821</xdr:colOff>
      <xdr:row>7</xdr:row>
      <xdr:rowOff>54429</xdr:rowOff>
    </xdr:to>
    <xdr:sp macro="" textlink="">
      <xdr:nvSpPr>
        <xdr:cNvPr id="4" name="Rounded Rectangle 3">
          <a:extLst>
            <a:ext uri="{FF2B5EF4-FFF2-40B4-BE49-F238E27FC236}">
              <a16:creationId xmlns:a16="http://schemas.microsoft.com/office/drawing/2014/main" id="{F07C5353-67E2-425B-AF1D-2A8A174F35A8}"/>
            </a:ext>
          </a:extLst>
        </xdr:cNvPr>
        <xdr:cNvSpPr/>
      </xdr:nvSpPr>
      <xdr:spPr>
        <a:xfrm>
          <a:off x="9186183" y="598714"/>
          <a:ext cx="2694213"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FF00"/>
              </a:solidFill>
              <a:latin typeface="Lucida Bright" panose="02040602050505020304" pitchFamily="18" charset="0"/>
            </a:rPr>
            <a:t>Workspace</a:t>
          </a:r>
        </a:p>
      </xdr:txBody>
    </xdr:sp>
    <xdr:clientData/>
  </xdr:twoCellAnchor>
  <xdr:twoCellAnchor>
    <xdr:from>
      <xdr:col>4</xdr:col>
      <xdr:colOff>285750</xdr:colOff>
      <xdr:row>2</xdr:row>
      <xdr:rowOff>81642</xdr:rowOff>
    </xdr:from>
    <xdr:to>
      <xdr:col>11</xdr:col>
      <xdr:colOff>489857</xdr:colOff>
      <xdr:row>6</xdr:row>
      <xdr:rowOff>157842</xdr:rowOff>
    </xdr:to>
    <xdr:sp macro="" textlink="">
      <xdr:nvSpPr>
        <xdr:cNvPr id="5" name="Rounded Rectangle 4">
          <a:extLst>
            <a:ext uri="{FF2B5EF4-FFF2-40B4-BE49-F238E27FC236}">
              <a16:creationId xmlns:a16="http://schemas.microsoft.com/office/drawing/2014/main" id="{BE91C5F2-95ED-495B-8F25-DA8A8EB00365}"/>
            </a:ext>
          </a:extLst>
        </xdr:cNvPr>
        <xdr:cNvSpPr/>
      </xdr:nvSpPr>
      <xdr:spPr>
        <a:xfrm>
          <a:off x="2724150" y="462642"/>
          <a:ext cx="4728482"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a:solidFill>
                <a:schemeClr val="accent4">
                  <a:lumMod val="50000"/>
                </a:schemeClr>
              </a:solidFill>
              <a:latin typeface="Lucida Bright" panose="02040602050505020304" pitchFamily="18" charset="0"/>
              <a:cs typeface="FrankRuehl" panose="020E0503060101010101" pitchFamily="34" charset="-79"/>
            </a:rPr>
            <a:t>Problem 8</a:t>
          </a:r>
        </a:p>
      </xdr:txBody>
    </xdr:sp>
    <xdr:clientData/>
  </xdr:twoCellAnchor>
  <xdr:twoCellAnchor>
    <xdr:from>
      <xdr:col>1</xdr:col>
      <xdr:colOff>503464</xdr:colOff>
      <xdr:row>10</xdr:row>
      <xdr:rowOff>163287</xdr:rowOff>
    </xdr:from>
    <xdr:to>
      <xdr:col>13</xdr:col>
      <xdr:colOff>326572</xdr:colOff>
      <xdr:row>32</xdr:row>
      <xdr:rowOff>13607</xdr:rowOff>
    </xdr:to>
    <mc:AlternateContent xmlns:mc="http://schemas.openxmlformats.org/markup-compatibility/2006" xmlns:a14="http://schemas.microsoft.com/office/drawing/2010/main">
      <mc:Choice Requires="a14">
        <xdr:sp macro="" textlink="">
          <xdr:nvSpPr>
            <xdr:cNvPr id="6" name="TextBox 5">
              <a:extLst>
                <a:ext uri="{FF2B5EF4-FFF2-40B4-BE49-F238E27FC236}">
                  <a16:creationId xmlns:a16="http://schemas.microsoft.com/office/drawing/2014/main" id="{89909AE4-6E59-414E-BBE2-8B13FBA0E865}"/>
                </a:ext>
              </a:extLst>
            </xdr:cNvPr>
            <xdr:cNvSpPr txBox="1"/>
          </xdr:nvSpPr>
          <xdr:spPr>
            <a:xfrm>
              <a:off x="1115785" y="2068287"/>
              <a:ext cx="7429501" cy="4898570"/>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Lucida Bright" panose="02040602050505020304" pitchFamily="18" charset="0"/>
                  <a:ea typeface="+mn-ea"/>
                  <a:cs typeface="+mn-cs"/>
                </a:rPr>
                <a:t>The</a:t>
              </a:r>
              <a:r>
                <a:rPr lang="en-US" sz="2000" baseline="0">
                  <a:solidFill>
                    <a:schemeClr val="dk1"/>
                  </a:solidFill>
                  <a:latin typeface="Lucida Bright" panose="02040602050505020304" pitchFamily="18" charset="0"/>
                  <a:ea typeface="+mn-ea"/>
                  <a:cs typeface="+mn-cs"/>
                </a:rPr>
                <a:t> process average distribution for an item is 420, with a standard deviation of the population of 25.</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A random sample of six items is taken from the assembly line. The product design calls for the following tolerances:</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400 </a:t>
              </a:r>
              <a14:m>
                <m:oMath xmlns:m="http://schemas.openxmlformats.org/officeDocument/2006/math">
                  <m:r>
                    <a:rPr lang="en-US" sz="2000" i="1" baseline="0">
                      <a:solidFill>
                        <a:schemeClr val="dk1"/>
                      </a:solidFill>
                      <a:latin typeface="Cambria Math" panose="02040503050406030204" pitchFamily="18" charset="0"/>
                      <a:ea typeface="Cambria Math" panose="02040503050406030204" pitchFamily="18" charset="0"/>
                      <a:cs typeface="+mn-cs"/>
                    </a:rPr>
                    <m:t>±</m:t>
                  </m:r>
                </m:oMath>
              </a14:m>
              <a:r>
                <a:rPr lang="en-US" sz="2000">
                  <a:solidFill>
                    <a:schemeClr val="dk1"/>
                  </a:solidFill>
                  <a:latin typeface="Lucida Bright" panose="02040602050505020304" pitchFamily="18" charset="0"/>
                  <a:ea typeface="+mn-ea"/>
                  <a:cs typeface="+mn-cs"/>
                </a:rPr>
                <a:t> 100</a:t>
              </a:r>
            </a:p>
            <a:p>
              <a:endParaRPr lang="en-US" sz="2000">
                <a:solidFill>
                  <a:schemeClr val="dk1"/>
                </a:solidFill>
                <a:latin typeface="Lucida Bright" panose="02040602050505020304" pitchFamily="18" charset="0"/>
                <a:ea typeface="+mn-ea"/>
                <a:cs typeface="+mn-cs"/>
              </a:endParaRPr>
            </a:p>
            <a:p>
              <a:r>
                <a:rPr lang="en-US" sz="2000">
                  <a:solidFill>
                    <a:schemeClr val="dk1"/>
                  </a:solidFill>
                  <a:latin typeface="Lucida Bright" panose="02040602050505020304" pitchFamily="18" charset="0"/>
                  <a:ea typeface="+mn-ea"/>
                  <a:cs typeface="+mn-cs"/>
                </a:rPr>
                <a:t>a</a:t>
              </a:r>
              <a:r>
                <a:rPr lang="en-US" sz="2000" baseline="0">
                  <a:solidFill>
                    <a:schemeClr val="dk1"/>
                  </a:solidFill>
                  <a:latin typeface="Lucida Bright" panose="02040602050505020304" pitchFamily="18" charset="0"/>
                  <a:ea typeface="+mn-ea"/>
                  <a:cs typeface="+mn-cs"/>
                </a:rPr>
                <a:t>) </a:t>
              </a:r>
              <a:r>
                <a:rPr lang="en-US" sz="2000">
                  <a:solidFill>
                    <a:schemeClr val="dk1"/>
                  </a:solidFill>
                  <a:latin typeface="Lucida Bright" panose="02040602050505020304" pitchFamily="18" charset="0"/>
                  <a:ea typeface="+mn-ea"/>
                  <a:cs typeface="+mn-cs"/>
                </a:rPr>
                <a:t>Calculate the process capability</a:t>
              </a:r>
              <a:r>
                <a:rPr lang="en-US" sz="2000" baseline="0">
                  <a:solidFill>
                    <a:schemeClr val="dk1"/>
                  </a:solidFill>
                  <a:latin typeface="Lucida Bright" panose="02040602050505020304" pitchFamily="18" charset="0"/>
                  <a:ea typeface="+mn-ea"/>
                  <a:cs typeface="+mn-cs"/>
                </a:rPr>
                <a:t> index (target value  = 1.33) </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b) Calculate the process capability ratio</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c) Is the process capable of producing product reliably within these specifications ? Y   N</a:t>
              </a:r>
              <a:endParaRPr lang="en-US" sz="2000">
                <a:solidFill>
                  <a:schemeClr val="dk1"/>
                </a:solidFill>
                <a:latin typeface="Lucida Bright" panose="02040602050505020304" pitchFamily="18" charset="0"/>
                <a:ea typeface="+mn-ea"/>
                <a:cs typeface="+mn-cs"/>
              </a:endParaRPr>
            </a:p>
          </xdr:txBody>
        </xdr:sp>
      </mc:Choice>
      <mc:Fallback xmlns="">
        <xdr:sp macro="" textlink="">
          <xdr:nvSpPr>
            <xdr:cNvPr id="6" name="TextBox 5">
              <a:extLst>
                <a:ext uri="{FF2B5EF4-FFF2-40B4-BE49-F238E27FC236}">
                  <a16:creationId xmlns:a16="http://schemas.microsoft.com/office/drawing/2014/main" id="{89909AE4-6E59-414E-BBE2-8B13FBA0E865}"/>
                </a:ext>
              </a:extLst>
            </xdr:cNvPr>
            <xdr:cNvSpPr txBox="1"/>
          </xdr:nvSpPr>
          <xdr:spPr>
            <a:xfrm>
              <a:off x="1115785" y="2068287"/>
              <a:ext cx="7429501" cy="4898570"/>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Lucida Bright" panose="02040602050505020304" pitchFamily="18" charset="0"/>
                  <a:ea typeface="+mn-ea"/>
                  <a:cs typeface="+mn-cs"/>
                </a:rPr>
                <a:t>The</a:t>
              </a:r>
              <a:r>
                <a:rPr lang="en-US" sz="2000" baseline="0">
                  <a:solidFill>
                    <a:schemeClr val="dk1"/>
                  </a:solidFill>
                  <a:latin typeface="Lucida Bright" panose="02040602050505020304" pitchFamily="18" charset="0"/>
                  <a:ea typeface="+mn-ea"/>
                  <a:cs typeface="+mn-cs"/>
                </a:rPr>
                <a:t> process average distribution for an item is 420, with a standard deviation of the population of 25.</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A random sample of six items is taken from the assembly line. The product design calls for the following tolerances:</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400 </a:t>
              </a:r>
              <a:r>
                <a:rPr lang="en-US" sz="2000" i="0" baseline="0">
                  <a:solidFill>
                    <a:schemeClr val="dk1"/>
                  </a:solidFill>
                  <a:latin typeface="Cambria Math" panose="02040503050406030204" pitchFamily="18" charset="0"/>
                  <a:ea typeface="Cambria Math" panose="02040503050406030204" pitchFamily="18" charset="0"/>
                  <a:cs typeface="+mn-cs"/>
                </a:rPr>
                <a:t>±</a:t>
              </a:r>
              <a:r>
                <a:rPr lang="en-US" sz="2000">
                  <a:solidFill>
                    <a:schemeClr val="dk1"/>
                  </a:solidFill>
                  <a:latin typeface="Lucida Bright" panose="02040602050505020304" pitchFamily="18" charset="0"/>
                  <a:ea typeface="+mn-ea"/>
                  <a:cs typeface="+mn-cs"/>
                </a:rPr>
                <a:t> 100</a:t>
              </a:r>
            </a:p>
            <a:p>
              <a:endParaRPr lang="en-US" sz="2000">
                <a:solidFill>
                  <a:schemeClr val="dk1"/>
                </a:solidFill>
                <a:latin typeface="Lucida Bright" panose="02040602050505020304" pitchFamily="18" charset="0"/>
                <a:ea typeface="+mn-ea"/>
                <a:cs typeface="+mn-cs"/>
              </a:endParaRPr>
            </a:p>
            <a:p>
              <a:r>
                <a:rPr lang="en-US" sz="2000">
                  <a:solidFill>
                    <a:schemeClr val="dk1"/>
                  </a:solidFill>
                  <a:latin typeface="Lucida Bright" panose="02040602050505020304" pitchFamily="18" charset="0"/>
                  <a:ea typeface="+mn-ea"/>
                  <a:cs typeface="+mn-cs"/>
                </a:rPr>
                <a:t>a</a:t>
              </a:r>
              <a:r>
                <a:rPr lang="en-US" sz="2000" baseline="0">
                  <a:solidFill>
                    <a:schemeClr val="dk1"/>
                  </a:solidFill>
                  <a:latin typeface="Lucida Bright" panose="02040602050505020304" pitchFamily="18" charset="0"/>
                  <a:ea typeface="+mn-ea"/>
                  <a:cs typeface="+mn-cs"/>
                </a:rPr>
                <a:t>) </a:t>
              </a:r>
              <a:r>
                <a:rPr lang="en-US" sz="2000">
                  <a:solidFill>
                    <a:schemeClr val="dk1"/>
                  </a:solidFill>
                  <a:latin typeface="Lucida Bright" panose="02040602050505020304" pitchFamily="18" charset="0"/>
                  <a:ea typeface="+mn-ea"/>
                  <a:cs typeface="+mn-cs"/>
                </a:rPr>
                <a:t>Calculate the process capability</a:t>
              </a:r>
              <a:r>
                <a:rPr lang="en-US" sz="2000" baseline="0">
                  <a:solidFill>
                    <a:schemeClr val="dk1"/>
                  </a:solidFill>
                  <a:latin typeface="Lucida Bright" panose="02040602050505020304" pitchFamily="18" charset="0"/>
                  <a:ea typeface="+mn-ea"/>
                  <a:cs typeface="+mn-cs"/>
                </a:rPr>
                <a:t> index (target value  = 1.33) </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b) Calculate the process capability ratio</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c) Is the process capable of producing product reliably within these specifications ? Y   N</a:t>
              </a:r>
              <a:endParaRPr lang="en-US" sz="2000">
                <a:solidFill>
                  <a:schemeClr val="dk1"/>
                </a:solidFill>
                <a:latin typeface="Lucida Bright" panose="02040602050505020304" pitchFamily="18" charset="0"/>
                <a:ea typeface="+mn-ea"/>
                <a:cs typeface="+mn-cs"/>
              </a:endParaRPr>
            </a:p>
          </xdr:txBody>
        </xdr:sp>
      </mc:Fallback>
    </mc:AlternateContent>
    <xdr:clientData/>
  </xdr:twoCellAnchor>
  <xdr:twoCellAnchor>
    <xdr:from>
      <xdr:col>1</xdr:col>
      <xdr:colOff>258537</xdr:colOff>
      <xdr:row>2</xdr:row>
      <xdr:rowOff>54429</xdr:rowOff>
    </xdr:from>
    <xdr:to>
      <xdr:col>3</xdr:col>
      <xdr:colOff>353787</xdr:colOff>
      <xdr:row>6</xdr:row>
      <xdr:rowOff>176895</xdr:rowOff>
    </xdr:to>
    <xdr:sp macro="" textlink="">
      <xdr:nvSpPr>
        <xdr:cNvPr id="8" name="Left Arrow 1">
          <a:hlinkClick xmlns:r="http://schemas.openxmlformats.org/officeDocument/2006/relationships" r:id="rId1"/>
          <a:extLst>
            <a:ext uri="{FF2B5EF4-FFF2-40B4-BE49-F238E27FC236}">
              <a16:creationId xmlns:a16="http://schemas.microsoft.com/office/drawing/2014/main" id="{08447842-D32D-40A2-A39E-EBD19E56B7A1}"/>
            </a:ext>
          </a:extLst>
        </xdr:cNvPr>
        <xdr:cNvSpPr/>
      </xdr:nvSpPr>
      <xdr:spPr>
        <a:xfrm>
          <a:off x="870858" y="435429"/>
          <a:ext cx="1319893"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20</xdr:col>
      <xdr:colOff>489858</xdr:colOff>
      <xdr:row>3</xdr:row>
      <xdr:rowOff>0</xdr:rowOff>
    </xdr:from>
    <xdr:to>
      <xdr:col>23</xdr:col>
      <xdr:colOff>68036</xdr:colOff>
      <xdr:row>7</xdr:row>
      <xdr:rowOff>81643</xdr:rowOff>
    </xdr:to>
    <xdr:sp macro="" textlink="">
      <xdr:nvSpPr>
        <xdr:cNvPr id="9" name="Rounded Rectangle 4">
          <a:hlinkClick xmlns:r="http://schemas.openxmlformats.org/officeDocument/2006/relationships" r:id="rId2"/>
          <a:extLst>
            <a:ext uri="{FF2B5EF4-FFF2-40B4-BE49-F238E27FC236}">
              <a16:creationId xmlns:a16="http://schemas.microsoft.com/office/drawing/2014/main" id="{FDDCA003-7C9B-4532-8D5F-14ADE46C7002}"/>
            </a:ext>
          </a:extLst>
        </xdr:cNvPr>
        <xdr:cNvSpPr/>
      </xdr:nvSpPr>
      <xdr:spPr>
        <a:xfrm>
          <a:off x="12994822" y="571500"/>
          <a:ext cx="1578428" cy="843643"/>
        </a:xfrm>
        <a:prstGeom prst="roundRect">
          <a:avLst/>
        </a:prstGeom>
        <a:solidFill>
          <a:srgbClr val="FFC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002060"/>
              </a:solidFill>
              <a:latin typeface="Lucida Bright" panose="02040602050505020304" pitchFamily="18" charset="0"/>
            </a:rPr>
            <a:t>Check</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380999</xdr:colOff>
      <xdr:row>8</xdr:row>
      <xdr:rowOff>136071</xdr:rowOff>
    </xdr:from>
    <xdr:to>
      <xdr:col>12</xdr:col>
      <xdr:colOff>380999</xdr:colOff>
      <xdr:row>50</xdr:row>
      <xdr:rowOff>149679</xdr:rowOff>
    </xdr:to>
    <xdr:cxnSp macro="">
      <xdr:nvCxnSpPr>
        <xdr:cNvPr id="2" name="Straight Connector 1">
          <a:extLst>
            <a:ext uri="{FF2B5EF4-FFF2-40B4-BE49-F238E27FC236}">
              <a16:creationId xmlns:a16="http://schemas.microsoft.com/office/drawing/2014/main" id="{C69856E5-F69B-46FB-88BF-6F39D2510145}"/>
            </a:ext>
          </a:extLst>
        </xdr:cNvPr>
        <xdr:cNvCxnSpPr/>
      </xdr:nvCxnSpPr>
      <xdr:spPr>
        <a:xfrm>
          <a:off x="7987392" y="1660071"/>
          <a:ext cx="0" cy="88718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5</xdr:col>
      <xdr:colOff>13608</xdr:colOff>
      <xdr:row>2</xdr:row>
      <xdr:rowOff>40820</xdr:rowOff>
    </xdr:from>
    <xdr:to>
      <xdr:col>12</xdr:col>
      <xdr:colOff>217714</xdr:colOff>
      <xdr:row>6</xdr:row>
      <xdr:rowOff>117020</xdr:rowOff>
    </xdr:to>
    <xdr:sp macro="" textlink="">
      <xdr:nvSpPr>
        <xdr:cNvPr id="4" name="Rounded Rectangle 4">
          <a:extLst>
            <a:ext uri="{FF2B5EF4-FFF2-40B4-BE49-F238E27FC236}">
              <a16:creationId xmlns:a16="http://schemas.microsoft.com/office/drawing/2014/main" id="{0292A80F-8DE6-44B6-AEDA-44F9DD0293B7}"/>
            </a:ext>
          </a:extLst>
        </xdr:cNvPr>
        <xdr:cNvSpPr/>
      </xdr:nvSpPr>
      <xdr:spPr>
        <a:xfrm>
          <a:off x="3075215" y="421820"/>
          <a:ext cx="4748892"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rgbClr val="8E0000"/>
              </a:solidFill>
              <a:latin typeface="Lucida Bright" panose="02040602050505020304" pitchFamily="18" charset="0"/>
              <a:cs typeface="FrankRuehl" panose="020E0503060101010101" pitchFamily="34" charset="-79"/>
            </a:rPr>
            <a:t>Check</a:t>
          </a:r>
          <a:r>
            <a:rPr lang="en-US" sz="3200" b="0" baseline="0">
              <a:solidFill>
                <a:schemeClr val="accent4">
                  <a:lumMod val="50000"/>
                </a:schemeClr>
              </a:solidFill>
              <a:latin typeface="Lucida Bright" panose="02040602050505020304" pitchFamily="18" charset="0"/>
              <a:cs typeface="FrankRuehl" panose="020E0503060101010101" pitchFamily="34" charset="-79"/>
            </a:rPr>
            <a:t> </a:t>
          </a:r>
          <a:r>
            <a:rPr lang="en-US" sz="3200" b="0">
              <a:solidFill>
                <a:schemeClr val="accent4">
                  <a:lumMod val="50000"/>
                </a:schemeClr>
              </a:solidFill>
              <a:latin typeface="Lucida Bright" panose="02040602050505020304" pitchFamily="18" charset="0"/>
              <a:cs typeface="FrankRuehl" panose="020E0503060101010101" pitchFamily="34" charset="-79"/>
            </a:rPr>
            <a:t>Problem 7</a:t>
          </a:r>
        </a:p>
      </xdr:txBody>
    </xdr:sp>
    <xdr:clientData/>
  </xdr:twoCellAnchor>
  <xdr:twoCellAnchor>
    <xdr:from>
      <xdr:col>1</xdr:col>
      <xdr:colOff>489857</xdr:colOff>
      <xdr:row>8</xdr:row>
      <xdr:rowOff>149680</xdr:rowOff>
    </xdr:from>
    <xdr:to>
      <xdr:col>12</xdr:col>
      <xdr:colOff>95250</xdr:colOff>
      <xdr:row>21</xdr:row>
      <xdr:rowOff>108857</xdr:rowOff>
    </xdr:to>
    <xdr:sp macro="" textlink="">
      <xdr:nvSpPr>
        <xdr:cNvPr id="5" name="TextBox 4">
          <a:extLst>
            <a:ext uri="{FF2B5EF4-FFF2-40B4-BE49-F238E27FC236}">
              <a16:creationId xmlns:a16="http://schemas.microsoft.com/office/drawing/2014/main" id="{891AF8B7-993C-413B-9285-8DD4A33ED87F}"/>
            </a:ext>
          </a:extLst>
        </xdr:cNvPr>
        <xdr:cNvSpPr txBox="1"/>
      </xdr:nvSpPr>
      <xdr:spPr>
        <a:xfrm>
          <a:off x="1102178" y="1673680"/>
          <a:ext cx="6599465" cy="2408463"/>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solidFill>
                <a:schemeClr val="bg1"/>
              </a:solidFill>
              <a:latin typeface="Lucida Bright" panose="02040602050505020304" pitchFamily="18" charset="0"/>
              <a:ea typeface="+mn-ea"/>
              <a:cs typeface="+mn-cs"/>
            </a:rPr>
            <a:t>Blanchard</a:t>
          </a:r>
          <a:r>
            <a:rPr lang="en-US" sz="800" baseline="0">
              <a:solidFill>
                <a:schemeClr val="bg1"/>
              </a:solidFill>
              <a:latin typeface="Lucida Bright" panose="02040602050505020304" pitchFamily="18" charset="0"/>
              <a:ea typeface="+mn-ea"/>
              <a:cs typeface="+mn-cs"/>
            </a:rPr>
            <a:t> 382</a:t>
          </a:r>
        </a:p>
        <a:p>
          <a:r>
            <a:rPr lang="en-US" sz="2000" baseline="0">
              <a:solidFill>
                <a:schemeClr val="dk1"/>
              </a:solidFill>
              <a:latin typeface="Lucida Bright" panose="02040602050505020304" pitchFamily="18" charset="0"/>
              <a:ea typeface="+mn-ea"/>
              <a:cs typeface="+mn-cs"/>
            </a:rPr>
            <a:t>Calculate the overall reliability of this network</a:t>
          </a:r>
          <a:endParaRPr lang="en-US" sz="2000">
            <a:solidFill>
              <a:schemeClr val="dk1"/>
            </a:solidFill>
            <a:latin typeface="Lucida Bright" panose="02040602050505020304" pitchFamily="18" charset="0"/>
            <a:ea typeface="+mn-ea"/>
            <a:cs typeface="+mn-cs"/>
          </a:endParaRPr>
        </a:p>
      </xdr:txBody>
    </xdr:sp>
    <xdr:clientData/>
  </xdr:twoCellAnchor>
  <xdr:twoCellAnchor>
    <xdr:from>
      <xdr:col>1</xdr:col>
      <xdr:colOff>394607</xdr:colOff>
      <xdr:row>2</xdr:row>
      <xdr:rowOff>136071</xdr:rowOff>
    </xdr:from>
    <xdr:to>
      <xdr:col>3</xdr:col>
      <xdr:colOff>489857</xdr:colOff>
      <xdr:row>7</xdr:row>
      <xdr:rowOff>68037</xdr:rowOff>
    </xdr:to>
    <xdr:sp macro="" textlink="">
      <xdr:nvSpPr>
        <xdr:cNvPr id="6" name="Left Arrow 1">
          <a:hlinkClick xmlns:r="http://schemas.openxmlformats.org/officeDocument/2006/relationships" r:id="rId1"/>
          <a:extLst>
            <a:ext uri="{FF2B5EF4-FFF2-40B4-BE49-F238E27FC236}">
              <a16:creationId xmlns:a16="http://schemas.microsoft.com/office/drawing/2014/main" id="{D2FCA85D-308D-406C-A90B-25EAE66B23E1}"/>
            </a:ext>
          </a:extLst>
        </xdr:cNvPr>
        <xdr:cNvSpPr/>
      </xdr:nvSpPr>
      <xdr:spPr>
        <a:xfrm>
          <a:off x="1004207" y="517071"/>
          <a:ext cx="1314450"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2</xdr:col>
      <xdr:colOff>462642</xdr:colOff>
      <xdr:row>23</xdr:row>
      <xdr:rowOff>-1</xdr:rowOff>
    </xdr:from>
    <xdr:to>
      <xdr:col>3</xdr:col>
      <xdr:colOff>571499</xdr:colOff>
      <xdr:row>24</xdr:row>
      <xdr:rowOff>381000</xdr:rowOff>
    </xdr:to>
    <xdr:sp macro="" textlink="">
      <xdr:nvSpPr>
        <xdr:cNvPr id="7" name="Rectangle 6">
          <a:extLst>
            <a:ext uri="{FF2B5EF4-FFF2-40B4-BE49-F238E27FC236}">
              <a16:creationId xmlns:a16="http://schemas.microsoft.com/office/drawing/2014/main" id="{88912980-3A4A-41F4-AD16-89AE1260EDFD}"/>
            </a:ext>
          </a:extLst>
        </xdr:cNvPr>
        <xdr:cNvSpPr/>
      </xdr:nvSpPr>
      <xdr:spPr>
        <a:xfrm>
          <a:off x="1681842" y="4362449"/>
          <a:ext cx="718457" cy="714376"/>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a:solidFill>
                <a:schemeClr val="tx1"/>
              </a:solidFill>
            </a:rPr>
            <a:t>A</a:t>
          </a:r>
        </a:p>
      </xdr:txBody>
    </xdr:sp>
    <xdr:clientData/>
  </xdr:twoCellAnchor>
  <xdr:twoCellAnchor>
    <xdr:from>
      <xdr:col>2</xdr:col>
      <xdr:colOff>424541</xdr:colOff>
      <xdr:row>27</xdr:row>
      <xdr:rowOff>29935</xdr:rowOff>
    </xdr:from>
    <xdr:to>
      <xdr:col>3</xdr:col>
      <xdr:colOff>533398</xdr:colOff>
      <xdr:row>29</xdr:row>
      <xdr:rowOff>138793</xdr:rowOff>
    </xdr:to>
    <xdr:sp macro="" textlink="">
      <xdr:nvSpPr>
        <xdr:cNvPr id="8" name="Rectangle 7">
          <a:extLst>
            <a:ext uri="{FF2B5EF4-FFF2-40B4-BE49-F238E27FC236}">
              <a16:creationId xmlns:a16="http://schemas.microsoft.com/office/drawing/2014/main" id="{E9117C71-66B8-4F63-9BD3-1F11749173DA}"/>
            </a:ext>
          </a:extLst>
        </xdr:cNvPr>
        <xdr:cNvSpPr/>
      </xdr:nvSpPr>
      <xdr:spPr>
        <a:xfrm>
          <a:off x="1643741" y="5802085"/>
          <a:ext cx="718457" cy="718458"/>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a:solidFill>
                <a:schemeClr val="tx1"/>
              </a:solidFill>
            </a:rPr>
            <a:t>B</a:t>
          </a:r>
        </a:p>
      </xdr:txBody>
    </xdr:sp>
    <xdr:clientData/>
  </xdr:twoCellAnchor>
  <xdr:twoCellAnchor>
    <xdr:from>
      <xdr:col>2</xdr:col>
      <xdr:colOff>427264</xdr:colOff>
      <xdr:row>33</xdr:row>
      <xdr:rowOff>5442</xdr:rowOff>
    </xdr:from>
    <xdr:to>
      <xdr:col>3</xdr:col>
      <xdr:colOff>536121</xdr:colOff>
      <xdr:row>36</xdr:row>
      <xdr:rowOff>155121</xdr:rowOff>
    </xdr:to>
    <xdr:sp macro="" textlink="">
      <xdr:nvSpPr>
        <xdr:cNvPr id="9" name="Rectangle 8">
          <a:extLst>
            <a:ext uri="{FF2B5EF4-FFF2-40B4-BE49-F238E27FC236}">
              <a16:creationId xmlns:a16="http://schemas.microsoft.com/office/drawing/2014/main" id="{BF6602C2-FCDA-4156-961B-0717F0B4DB39}"/>
            </a:ext>
          </a:extLst>
        </xdr:cNvPr>
        <xdr:cNvSpPr/>
      </xdr:nvSpPr>
      <xdr:spPr>
        <a:xfrm>
          <a:off x="1646464" y="7149192"/>
          <a:ext cx="718457" cy="721179"/>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a:solidFill>
                <a:schemeClr val="tx1"/>
              </a:solidFill>
            </a:rPr>
            <a:t>C</a:t>
          </a:r>
        </a:p>
      </xdr:txBody>
    </xdr:sp>
    <xdr:clientData/>
  </xdr:twoCellAnchor>
  <xdr:twoCellAnchor>
    <xdr:from>
      <xdr:col>6</xdr:col>
      <xdr:colOff>32655</xdr:colOff>
      <xdr:row>26</xdr:row>
      <xdr:rowOff>332014</xdr:rowOff>
    </xdr:from>
    <xdr:to>
      <xdr:col>7</xdr:col>
      <xdr:colOff>127905</xdr:colOff>
      <xdr:row>29</xdr:row>
      <xdr:rowOff>100693</xdr:rowOff>
    </xdr:to>
    <xdr:sp macro="" textlink="">
      <xdr:nvSpPr>
        <xdr:cNvPr id="10" name="Rectangle 9">
          <a:extLst>
            <a:ext uri="{FF2B5EF4-FFF2-40B4-BE49-F238E27FC236}">
              <a16:creationId xmlns:a16="http://schemas.microsoft.com/office/drawing/2014/main" id="{2B716AA1-96A3-4197-9B11-925E00426019}"/>
            </a:ext>
          </a:extLst>
        </xdr:cNvPr>
        <xdr:cNvSpPr/>
      </xdr:nvSpPr>
      <xdr:spPr>
        <a:xfrm>
          <a:off x="3880755" y="5761264"/>
          <a:ext cx="714375" cy="721179"/>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a:solidFill>
                <a:schemeClr val="tx1"/>
              </a:solidFill>
            </a:rPr>
            <a:t>D</a:t>
          </a:r>
        </a:p>
      </xdr:txBody>
    </xdr:sp>
    <xdr:clientData/>
  </xdr:twoCellAnchor>
  <xdr:twoCellAnchor>
    <xdr:from>
      <xdr:col>8</xdr:col>
      <xdr:colOff>593271</xdr:colOff>
      <xdr:row>23</xdr:row>
      <xdr:rowOff>293914</xdr:rowOff>
    </xdr:from>
    <xdr:to>
      <xdr:col>10</xdr:col>
      <xdr:colOff>89806</xdr:colOff>
      <xdr:row>25</xdr:row>
      <xdr:rowOff>253093</xdr:rowOff>
    </xdr:to>
    <xdr:sp macro="" textlink="">
      <xdr:nvSpPr>
        <xdr:cNvPr id="11" name="Rectangle 10">
          <a:extLst>
            <a:ext uri="{FF2B5EF4-FFF2-40B4-BE49-F238E27FC236}">
              <a16:creationId xmlns:a16="http://schemas.microsoft.com/office/drawing/2014/main" id="{97045AAD-D60B-4892-8709-6E1B854E03E2}"/>
            </a:ext>
          </a:extLst>
        </xdr:cNvPr>
        <xdr:cNvSpPr/>
      </xdr:nvSpPr>
      <xdr:spPr>
        <a:xfrm>
          <a:off x="5727246" y="4656364"/>
          <a:ext cx="715735" cy="711654"/>
        </a:xfrm>
        <a:prstGeom prst="rect">
          <a:avLst/>
        </a:prstGeom>
        <a:solidFill>
          <a:schemeClr val="accent6">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a:solidFill>
                <a:schemeClr val="tx1"/>
              </a:solidFill>
            </a:rPr>
            <a:t>E</a:t>
          </a:r>
        </a:p>
      </xdr:txBody>
    </xdr:sp>
    <xdr:clientData/>
  </xdr:twoCellAnchor>
  <xdr:twoCellAnchor>
    <xdr:from>
      <xdr:col>8</xdr:col>
      <xdr:colOff>568778</xdr:colOff>
      <xdr:row>30</xdr:row>
      <xdr:rowOff>160566</xdr:rowOff>
    </xdr:from>
    <xdr:to>
      <xdr:col>10</xdr:col>
      <xdr:colOff>65313</xdr:colOff>
      <xdr:row>34</xdr:row>
      <xdr:rowOff>119745</xdr:rowOff>
    </xdr:to>
    <xdr:sp macro="" textlink="">
      <xdr:nvSpPr>
        <xdr:cNvPr id="12" name="Rectangle 11">
          <a:extLst>
            <a:ext uri="{FF2B5EF4-FFF2-40B4-BE49-F238E27FC236}">
              <a16:creationId xmlns:a16="http://schemas.microsoft.com/office/drawing/2014/main" id="{62629090-D832-4DEA-B827-2B029B6DEC56}"/>
            </a:ext>
          </a:extLst>
        </xdr:cNvPr>
        <xdr:cNvSpPr/>
      </xdr:nvSpPr>
      <xdr:spPr>
        <a:xfrm>
          <a:off x="5702753" y="6732816"/>
          <a:ext cx="715735" cy="721179"/>
        </a:xfrm>
        <a:prstGeom prst="rect">
          <a:avLst/>
        </a:prstGeom>
        <a:solidFill>
          <a:schemeClr val="accent6">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a:solidFill>
                <a:schemeClr val="tx1"/>
              </a:solidFill>
            </a:rPr>
            <a:t>F</a:t>
          </a:r>
        </a:p>
      </xdr:txBody>
    </xdr:sp>
    <xdr:clientData/>
  </xdr:twoCellAnchor>
  <xdr:twoCellAnchor>
    <xdr:from>
      <xdr:col>2</xdr:col>
      <xdr:colOff>427264</xdr:colOff>
      <xdr:row>24</xdr:row>
      <xdr:rowOff>20410</xdr:rowOff>
    </xdr:from>
    <xdr:to>
      <xdr:col>2</xdr:col>
      <xdr:colOff>462642</xdr:colOff>
      <xdr:row>34</xdr:row>
      <xdr:rowOff>175531</xdr:rowOff>
    </xdr:to>
    <xdr:cxnSp macro="">
      <xdr:nvCxnSpPr>
        <xdr:cNvPr id="13" name="Connector: Elbow 12">
          <a:extLst>
            <a:ext uri="{FF2B5EF4-FFF2-40B4-BE49-F238E27FC236}">
              <a16:creationId xmlns:a16="http://schemas.microsoft.com/office/drawing/2014/main" id="{66435908-9CEE-43AE-925C-3380989FD6EE}"/>
            </a:ext>
          </a:extLst>
        </xdr:cNvPr>
        <xdr:cNvCxnSpPr>
          <a:stCxn id="7" idx="1"/>
          <a:endCxn id="9" idx="1"/>
        </xdr:cNvCxnSpPr>
      </xdr:nvCxnSpPr>
      <xdr:spPr>
        <a:xfrm rot="10800000" flipV="1">
          <a:off x="1646464" y="4716235"/>
          <a:ext cx="35378" cy="2793546"/>
        </a:xfrm>
        <a:prstGeom prst="bentConnector3">
          <a:avLst>
            <a:gd name="adj1" fmla="val 2246187"/>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285750</xdr:colOff>
      <xdr:row>27</xdr:row>
      <xdr:rowOff>367392</xdr:rowOff>
    </xdr:from>
    <xdr:to>
      <xdr:col>1</xdr:col>
      <xdr:colOff>272143</xdr:colOff>
      <xdr:row>27</xdr:row>
      <xdr:rowOff>367392</xdr:rowOff>
    </xdr:to>
    <xdr:cxnSp macro="">
      <xdr:nvCxnSpPr>
        <xdr:cNvPr id="14" name="Straight Arrow Connector 13">
          <a:extLst>
            <a:ext uri="{FF2B5EF4-FFF2-40B4-BE49-F238E27FC236}">
              <a16:creationId xmlns:a16="http://schemas.microsoft.com/office/drawing/2014/main" id="{FAAD4FF5-1F53-47D8-9E58-F33B1353BB2D}"/>
            </a:ext>
          </a:extLst>
        </xdr:cNvPr>
        <xdr:cNvCxnSpPr/>
      </xdr:nvCxnSpPr>
      <xdr:spPr>
        <a:xfrm>
          <a:off x="285750" y="6139542"/>
          <a:ext cx="595993"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503464</xdr:colOff>
      <xdr:row>23</xdr:row>
      <xdr:rowOff>40821</xdr:rowOff>
    </xdr:from>
    <xdr:to>
      <xdr:col>4</xdr:col>
      <xdr:colOff>503464</xdr:colOff>
      <xdr:row>36</xdr:row>
      <xdr:rowOff>122464</xdr:rowOff>
    </xdr:to>
    <xdr:cxnSp macro="">
      <xdr:nvCxnSpPr>
        <xdr:cNvPr id="15" name="Straight Connector 14">
          <a:extLst>
            <a:ext uri="{FF2B5EF4-FFF2-40B4-BE49-F238E27FC236}">
              <a16:creationId xmlns:a16="http://schemas.microsoft.com/office/drawing/2014/main" id="{7F96A9FF-BDB3-40A4-9C99-2D493CA9FBC2}"/>
            </a:ext>
          </a:extLst>
        </xdr:cNvPr>
        <xdr:cNvCxnSpPr/>
      </xdr:nvCxnSpPr>
      <xdr:spPr>
        <a:xfrm flipH="1">
          <a:off x="2941864" y="4403271"/>
          <a:ext cx="0" cy="343444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587829</xdr:colOff>
      <xdr:row>24</xdr:row>
      <xdr:rowOff>27215</xdr:rowOff>
    </xdr:from>
    <xdr:to>
      <xdr:col>4</xdr:col>
      <xdr:colOff>544285</xdr:colOff>
      <xdr:row>24</xdr:row>
      <xdr:rowOff>29935</xdr:rowOff>
    </xdr:to>
    <xdr:cxnSp macro="">
      <xdr:nvCxnSpPr>
        <xdr:cNvPr id="16" name="Straight Arrow Connector 15">
          <a:extLst>
            <a:ext uri="{FF2B5EF4-FFF2-40B4-BE49-F238E27FC236}">
              <a16:creationId xmlns:a16="http://schemas.microsoft.com/office/drawing/2014/main" id="{7856859A-D983-41A1-A207-FDDB3997AC58}"/>
            </a:ext>
          </a:extLst>
        </xdr:cNvPr>
        <xdr:cNvCxnSpPr/>
      </xdr:nvCxnSpPr>
      <xdr:spPr>
        <a:xfrm flipV="1">
          <a:off x="2416629" y="4723040"/>
          <a:ext cx="566056" cy="272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549729</xdr:colOff>
      <xdr:row>27</xdr:row>
      <xdr:rowOff>386441</xdr:rowOff>
    </xdr:from>
    <xdr:to>
      <xdr:col>4</xdr:col>
      <xdr:colOff>536121</xdr:colOff>
      <xdr:row>27</xdr:row>
      <xdr:rowOff>386441</xdr:rowOff>
    </xdr:to>
    <xdr:cxnSp macro="">
      <xdr:nvCxnSpPr>
        <xdr:cNvPr id="17" name="Straight Arrow Connector 16">
          <a:extLst>
            <a:ext uri="{FF2B5EF4-FFF2-40B4-BE49-F238E27FC236}">
              <a16:creationId xmlns:a16="http://schemas.microsoft.com/office/drawing/2014/main" id="{43D727B2-F55D-49D4-963A-82FBEEC9E61D}"/>
            </a:ext>
          </a:extLst>
        </xdr:cNvPr>
        <xdr:cNvCxnSpPr/>
      </xdr:nvCxnSpPr>
      <xdr:spPr>
        <a:xfrm>
          <a:off x="2378529" y="6158591"/>
          <a:ext cx="595992"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511629</xdr:colOff>
      <xdr:row>35</xdr:row>
      <xdr:rowOff>62591</xdr:rowOff>
    </xdr:from>
    <xdr:to>
      <xdr:col>4</xdr:col>
      <xdr:colOff>498021</xdr:colOff>
      <xdr:row>35</xdr:row>
      <xdr:rowOff>62591</xdr:rowOff>
    </xdr:to>
    <xdr:cxnSp macro="">
      <xdr:nvCxnSpPr>
        <xdr:cNvPr id="18" name="Straight Arrow Connector 17">
          <a:extLst>
            <a:ext uri="{FF2B5EF4-FFF2-40B4-BE49-F238E27FC236}">
              <a16:creationId xmlns:a16="http://schemas.microsoft.com/office/drawing/2014/main" id="{6B221314-9255-4F50-8468-8C3801920DFA}"/>
            </a:ext>
          </a:extLst>
        </xdr:cNvPr>
        <xdr:cNvCxnSpPr/>
      </xdr:nvCxnSpPr>
      <xdr:spPr>
        <a:xfrm>
          <a:off x="2340429" y="7587341"/>
          <a:ext cx="595992"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293915</xdr:colOff>
      <xdr:row>27</xdr:row>
      <xdr:rowOff>348341</xdr:rowOff>
    </xdr:from>
    <xdr:to>
      <xdr:col>2</xdr:col>
      <xdr:colOff>424541</xdr:colOff>
      <xdr:row>27</xdr:row>
      <xdr:rowOff>348341</xdr:rowOff>
    </xdr:to>
    <xdr:cxnSp macro="">
      <xdr:nvCxnSpPr>
        <xdr:cNvPr id="19" name="Straight Arrow Connector 18">
          <a:extLst>
            <a:ext uri="{FF2B5EF4-FFF2-40B4-BE49-F238E27FC236}">
              <a16:creationId xmlns:a16="http://schemas.microsoft.com/office/drawing/2014/main" id="{E797D0AC-D203-44FF-8C09-FA050FD03F5A}"/>
            </a:ext>
          </a:extLst>
        </xdr:cNvPr>
        <xdr:cNvCxnSpPr>
          <a:endCxn id="8" idx="1"/>
        </xdr:cNvCxnSpPr>
      </xdr:nvCxnSpPr>
      <xdr:spPr>
        <a:xfrm>
          <a:off x="903515" y="6120491"/>
          <a:ext cx="740226"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538843</xdr:colOff>
      <xdr:row>27</xdr:row>
      <xdr:rowOff>352425</xdr:rowOff>
    </xdr:from>
    <xdr:to>
      <xdr:col>6</xdr:col>
      <xdr:colOff>32655</xdr:colOff>
      <xdr:row>27</xdr:row>
      <xdr:rowOff>352425</xdr:rowOff>
    </xdr:to>
    <xdr:cxnSp macro="">
      <xdr:nvCxnSpPr>
        <xdr:cNvPr id="20" name="Straight Arrow Connector 19">
          <a:extLst>
            <a:ext uri="{FF2B5EF4-FFF2-40B4-BE49-F238E27FC236}">
              <a16:creationId xmlns:a16="http://schemas.microsoft.com/office/drawing/2014/main" id="{842A226D-C414-4BCA-830E-351071D5ED54}"/>
            </a:ext>
          </a:extLst>
        </xdr:cNvPr>
        <xdr:cNvCxnSpPr>
          <a:endCxn id="10" idx="1"/>
        </xdr:cNvCxnSpPr>
      </xdr:nvCxnSpPr>
      <xdr:spPr>
        <a:xfrm flipV="1">
          <a:off x="2988129" y="6121854"/>
          <a:ext cx="90895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568779</xdr:colOff>
      <xdr:row>24</xdr:row>
      <xdr:rowOff>314326</xdr:rowOff>
    </xdr:from>
    <xdr:to>
      <xdr:col>8</xdr:col>
      <xdr:colOff>593272</xdr:colOff>
      <xdr:row>32</xdr:row>
      <xdr:rowOff>140156</xdr:rowOff>
    </xdr:to>
    <xdr:cxnSp macro="">
      <xdr:nvCxnSpPr>
        <xdr:cNvPr id="21" name="Connector: Elbow 20">
          <a:extLst>
            <a:ext uri="{FF2B5EF4-FFF2-40B4-BE49-F238E27FC236}">
              <a16:creationId xmlns:a16="http://schemas.microsoft.com/office/drawing/2014/main" id="{DFF30359-D53F-4730-9F1F-3B9F987C407F}"/>
            </a:ext>
          </a:extLst>
        </xdr:cNvPr>
        <xdr:cNvCxnSpPr>
          <a:stCxn id="11" idx="1"/>
          <a:endCxn id="12" idx="1"/>
        </xdr:cNvCxnSpPr>
      </xdr:nvCxnSpPr>
      <xdr:spPr>
        <a:xfrm rot="10800000" flipV="1">
          <a:off x="5702754" y="5010151"/>
          <a:ext cx="24493" cy="2083255"/>
        </a:xfrm>
        <a:prstGeom prst="bentConnector3">
          <a:avLst>
            <a:gd name="adj1" fmla="val 1422215"/>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127905</xdr:colOff>
      <xdr:row>27</xdr:row>
      <xdr:rowOff>340178</xdr:rowOff>
    </xdr:from>
    <xdr:to>
      <xdr:col>8</xdr:col>
      <xdr:colOff>231322</xdr:colOff>
      <xdr:row>27</xdr:row>
      <xdr:rowOff>340178</xdr:rowOff>
    </xdr:to>
    <xdr:cxnSp macro="">
      <xdr:nvCxnSpPr>
        <xdr:cNvPr id="22" name="Straight Arrow Connector 21">
          <a:extLst>
            <a:ext uri="{FF2B5EF4-FFF2-40B4-BE49-F238E27FC236}">
              <a16:creationId xmlns:a16="http://schemas.microsoft.com/office/drawing/2014/main" id="{A58B12BE-3F06-467A-AED6-17E26DACDA3A}"/>
            </a:ext>
          </a:extLst>
        </xdr:cNvPr>
        <xdr:cNvCxnSpPr>
          <a:stCxn id="10" idx="3"/>
        </xdr:cNvCxnSpPr>
      </xdr:nvCxnSpPr>
      <xdr:spPr>
        <a:xfrm flipV="1">
          <a:off x="4595130" y="6112328"/>
          <a:ext cx="770167"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89806</xdr:colOff>
      <xdr:row>24</xdr:row>
      <xdr:rowOff>312965</xdr:rowOff>
    </xdr:from>
    <xdr:to>
      <xdr:col>11</xdr:col>
      <xdr:colOff>27215</xdr:colOff>
      <xdr:row>24</xdr:row>
      <xdr:rowOff>314326</xdr:rowOff>
    </xdr:to>
    <xdr:cxnSp macro="">
      <xdr:nvCxnSpPr>
        <xdr:cNvPr id="23" name="Straight Arrow Connector 22">
          <a:extLst>
            <a:ext uri="{FF2B5EF4-FFF2-40B4-BE49-F238E27FC236}">
              <a16:creationId xmlns:a16="http://schemas.microsoft.com/office/drawing/2014/main" id="{CD7600BD-B90A-4FF6-BC80-6E383BF9FB7A}"/>
            </a:ext>
          </a:extLst>
        </xdr:cNvPr>
        <xdr:cNvCxnSpPr>
          <a:stCxn id="11" idx="3"/>
        </xdr:cNvCxnSpPr>
      </xdr:nvCxnSpPr>
      <xdr:spPr>
        <a:xfrm flipV="1">
          <a:off x="6442981" y="5008790"/>
          <a:ext cx="547009" cy="136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38099</xdr:colOff>
      <xdr:row>32</xdr:row>
      <xdr:rowOff>152401</xdr:rowOff>
    </xdr:from>
    <xdr:to>
      <xdr:col>10</xdr:col>
      <xdr:colOff>587829</xdr:colOff>
      <xdr:row>32</xdr:row>
      <xdr:rowOff>153762</xdr:rowOff>
    </xdr:to>
    <xdr:cxnSp macro="">
      <xdr:nvCxnSpPr>
        <xdr:cNvPr id="24" name="Straight Arrow Connector 23">
          <a:extLst>
            <a:ext uri="{FF2B5EF4-FFF2-40B4-BE49-F238E27FC236}">
              <a16:creationId xmlns:a16="http://schemas.microsoft.com/office/drawing/2014/main" id="{8C7DC2F4-75B6-45EC-A064-993A09B341B9}"/>
            </a:ext>
          </a:extLst>
        </xdr:cNvPr>
        <xdr:cNvCxnSpPr/>
      </xdr:nvCxnSpPr>
      <xdr:spPr>
        <a:xfrm flipV="1">
          <a:off x="6391274" y="7105651"/>
          <a:ext cx="549730" cy="136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0</xdr:colOff>
      <xdr:row>23</xdr:row>
      <xdr:rowOff>0</xdr:rowOff>
    </xdr:from>
    <xdr:to>
      <xdr:col>11</xdr:col>
      <xdr:colOff>0</xdr:colOff>
      <xdr:row>36</xdr:row>
      <xdr:rowOff>81643</xdr:rowOff>
    </xdr:to>
    <xdr:cxnSp macro="">
      <xdr:nvCxnSpPr>
        <xdr:cNvPr id="25" name="Straight Connector 24">
          <a:extLst>
            <a:ext uri="{FF2B5EF4-FFF2-40B4-BE49-F238E27FC236}">
              <a16:creationId xmlns:a16="http://schemas.microsoft.com/office/drawing/2014/main" id="{47E5EB63-231E-4F0B-B4E1-1F19FF0E57CC}"/>
            </a:ext>
          </a:extLst>
        </xdr:cNvPr>
        <xdr:cNvCxnSpPr/>
      </xdr:nvCxnSpPr>
      <xdr:spPr>
        <a:xfrm flipH="1">
          <a:off x="6962775" y="4362450"/>
          <a:ext cx="0" cy="343444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16329</xdr:colOff>
      <xdr:row>27</xdr:row>
      <xdr:rowOff>288470</xdr:rowOff>
    </xdr:from>
    <xdr:to>
      <xdr:col>12</xdr:col>
      <xdr:colOff>2721</xdr:colOff>
      <xdr:row>27</xdr:row>
      <xdr:rowOff>288470</xdr:rowOff>
    </xdr:to>
    <xdr:cxnSp macro="">
      <xdr:nvCxnSpPr>
        <xdr:cNvPr id="26" name="Straight Arrow Connector 25">
          <a:extLst>
            <a:ext uri="{FF2B5EF4-FFF2-40B4-BE49-F238E27FC236}">
              <a16:creationId xmlns:a16="http://schemas.microsoft.com/office/drawing/2014/main" id="{1DF5B31F-4F69-46AA-BA4F-FB3866EB1A0F}"/>
            </a:ext>
          </a:extLst>
        </xdr:cNvPr>
        <xdr:cNvCxnSpPr/>
      </xdr:nvCxnSpPr>
      <xdr:spPr>
        <a:xfrm>
          <a:off x="6979104" y="6060620"/>
          <a:ext cx="595992"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492578</xdr:colOff>
      <xdr:row>36</xdr:row>
      <xdr:rowOff>125184</xdr:rowOff>
    </xdr:from>
    <xdr:to>
      <xdr:col>10</xdr:col>
      <xdr:colOff>381000</xdr:colOff>
      <xdr:row>55</xdr:row>
      <xdr:rowOff>108856</xdr:rowOff>
    </xdr:to>
    <xdr:sp macro="" textlink="">
      <xdr:nvSpPr>
        <xdr:cNvPr id="27" name="TextBox 26">
          <a:extLst>
            <a:ext uri="{FF2B5EF4-FFF2-40B4-BE49-F238E27FC236}">
              <a16:creationId xmlns:a16="http://schemas.microsoft.com/office/drawing/2014/main" id="{FF1AEEC4-4522-4BF2-BD48-3A7C19084648}"/>
            </a:ext>
          </a:extLst>
        </xdr:cNvPr>
        <xdr:cNvSpPr txBox="1"/>
      </xdr:nvSpPr>
      <xdr:spPr>
        <a:xfrm>
          <a:off x="4982935" y="7840434"/>
          <a:ext cx="1779815" cy="3603172"/>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Lucida Bright" panose="02040602050505020304" pitchFamily="18" charset="0"/>
              <a:ea typeface="+mn-ea"/>
              <a:cs typeface="+mn-cs"/>
            </a:rPr>
            <a:t>R</a:t>
          </a:r>
          <a:r>
            <a:rPr lang="en-US" sz="1600">
              <a:solidFill>
                <a:schemeClr val="dk1"/>
              </a:solidFill>
              <a:latin typeface="Lucida Bright" panose="02040602050505020304" pitchFamily="18" charset="0"/>
              <a:ea typeface="+mn-ea"/>
              <a:cs typeface="+mn-cs"/>
            </a:rPr>
            <a:t>A </a:t>
          </a:r>
          <a:r>
            <a:rPr lang="en-US" sz="2000">
              <a:solidFill>
                <a:schemeClr val="dk1"/>
              </a:solidFill>
              <a:latin typeface="Lucida Bright" panose="02040602050505020304" pitchFamily="18" charset="0"/>
              <a:ea typeface="+mn-ea"/>
              <a:cs typeface="+mn-cs"/>
            </a:rPr>
            <a:t>= 0.9</a:t>
          </a:r>
        </a:p>
        <a:p>
          <a:endParaRPr lang="en-US" sz="2000">
            <a:solidFill>
              <a:schemeClr val="dk1"/>
            </a:solidFill>
            <a:latin typeface="Lucida Bright" panose="02040602050505020304" pitchFamily="18" charset="0"/>
            <a:ea typeface="+mn-ea"/>
            <a:cs typeface="+mn-cs"/>
          </a:endParaRPr>
        </a:p>
        <a:p>
          <a:r>
            <a:rPr lang="en-US" sz="2000">
              <a:solidFill>
                <a:schemeClr val="dk1"/>
              </a:solidFill>
              <a:latin typeface="Lucida Bright" panose="02040602050505020304" pitchFamily="18" charset="0"/>
              <a:ea typeface="+mn-ea"/>
              <a:cs typeface="+mn-cs"/>
            </a:rPr>
            <a:t>R</a:t>
          </a:r>
          <a:r>
            <a:rPr lang="en-US" sz="1600">
              <a:solidFill>
                <a:schemeClr val="dk1"/>
              </a:solidFill>
              <a:latin typeface="Lucida Bright" panose="02040602050505020304" pitchFamily="18" charset="0"/>
              <a:ea typeface="+mn-ea"/>
              <a:cs typeface="+mn-cs"/>
            </a:rPr>
            <a:t>B </a:t>
          </a:r>
          <a:r>
            <a:rPr lang="en-US" sz="2000">
              <a:solidFill>
                <a:schemeClr val="dk1"/>
              </a:solidFill>
              <a:latin typeface="Lucida Bright" panose="02040602050505020304" pitchFamily="18" charset="0"/>
              <a:ea typeface="+mn-ea"/>
              <a:cs typeface="+mn-cs"/>
            </a:rPr>
            <a:t>= 0.8</a:t>
          </a:r>
        </a:p>
        <a:p>
          <a:endParaRPr lang="en-US" sz="2000">
            <a:solidFill>
              <a:schemeClr val="dk1"/>
            </a:solidFill>
            <a:latin typeface="Lucida Bright" panose="02040602050505020304" pitchFamily="18" charset="0"/>
            <a:ea typeface="+mn-ea"/>
            <a:cs typeface="+mn-cs"/>
          </a:endParaRPr>
        </a:p>
        <a:p>
          <a:r>
            <a:rPr lang="en-US" sz="2000">
              <a:solidFill>
                <a:schemeClr val="dk1"/>
              </a:solidFill>
              <a:latin typeface="Lucida Bright" panose="02040602050505020304" pitchFamily="18" charset="0"/>
              <a:ea typeface="+mn-ea"/>
              <a:cs typeface="+mn-cs"/>
            </a:rPr>
            <a:t>R</a:t>
          </a:r>
          <a:r>
            <a:rPr lang="en-US" sz="1600">
              <a:solidFill>
                <a:schemeClr val="dk1"/>
              </a:solidFill>
              <a:latin typeface="Lucida Bright" panose="02040602050505020304" pitchFamily="18" charset="0"/>
              <a:ea typeface="+mn-ea"/>
              <a:cs typeface="+mn-cs"/>
            </a:rPr>
            <a:t>C </a:t>
          </a:r>
          <a:r>
            <a:rPr lang="en-US" sz="2000">
              <a:solidFill>
                <a:schemeClr val="dk1"/>
              </a:solidFill>
              <a:latin typeface="Lucida Bright" panose="02040602050505020304" pitchFamily="18" charset="0"/>
              <a:ea typeface="+mn-ea"/>
              <a:cs typeface="+mn-cs"/>
            </a:rPr>
            <a:t>= 0.7</a:t>
          </a:r>
        </a:p>
        <a:p>
          <a:endParaRPr lang="en-US" sz="2000">
            <a:solidFill>
              <a:schemeClr val="dk1"/>
            </a:solidFill>
            <a:latin typeface="Lucida Bright" panose="02040602050505020304" pitchFamily="18" charset="0"/>
            <a:ea typeface="+mn-ea"/>
            <a:cs typeface="+mn-cs"/>
          </a:endParaRPr>
        </a:p>
        <a:p>
          <a:r>
            <a:rPr lang="en-US" sz="2000">
              <a:solidFill>
                <a:schemeClr val="dk1"/>
              </a:solidFill>
              <a:latin typeface="Lucida Bright" panose="02040602050505020304" pitchFamily="18" charset="0"/>
              <a:ea typeface="+mn-ea"/>
              <a:cs typeface="+mn-cs"/>
            </a:rPr>
            <a:t>R</a:t>
          </a:r>
          <a:r>
            <a:rPr lang="en-US" sz="1600">
              <a:solidFill>
                <a:schemeClr val="dk1"/>
              </a:solidFill>
              <a:latin typeface="Lucida Bright" panose="02040602050505020304" pitchFamily="18" charset="0"/>
              <a:ea typeface="+mn-ea"/>
              <a:cs typeface="+mn-cs"/>
            </a:rPr>
            <a:t>D </a:t>
          </a:r>
          <a:r>
            <a:rPr lang="en-US" sz="2000">
              <a:solidFill>
                <a:schemeClr val="dk1"/>
              </a:solidFill>
              <a:latin typeface="Lucida Bright" panose="02040602050505020304" pitchFamily="18" charset="0"/>
              <a:ea typeface="+mn-ea"/>
              <a:cs typeface="+mn-cs"/>
            </a:rPr>
            <a:t>= 0.95</a:t>
          </a:r>
        </a:p>
        <a:p>
          <a:endParaRPr lang="en-US" sz="2000">
            <a:solidFill>
              <a:schemeClr val="dk1"/>
            </a:solidFill>
            <a:latin typeface="Lucida Bright" panose="02040602050505020304" pitchFamily="18" charset="0"/>
            <a:ea typeface="+mn-ea"/>
            <a:cs typeface="+mn-cs"/>
          </a:endParaRPr>
        </a:p>
        <a:p>
          <a:r>
            <a:rPr lang="en-US" sz="2000">
              <a:solidFill>
                <a:schemeClr val="dk1"/>
              </a:solidFill>
              <a:latin typeface="Lucida Bright" panose="02040602050505020304" pitchFamily="18" charset="0"/>
              <a:ea typeface="+mn-ea"/>
              <a:cs typeface="+mn-cs"/>
            </a:rPr>
            <a:t>R</a:t>
          </a:r>
          <a:r>
            <a:rPr lang="en-US" sz="1600">
              <a:solidFill>
                <a:schemeClr val="dk1"/>
              </a:solidFill>
              <a:latin typeface="Lucida Bright" panose="02040602050505020304" pitchFamily="18" charset="0"/>
              <a:ea typeface="+mn-ea"/>
              <a:cs typeface="+mn-cs"/>
            </a:rPr>
            <a:t>E </a:t>
          </a:r>
          <a:r>
            <a:rPr lang="en-US" sz="2000">
              <a:solidFill>
                <a:schemeClr val="dk1"/>
              </a:solidFill>
              <a:latin typeface="Lucida Bright" panose="02040602050505020304" pitchFamily="18" charset="0"/>
              <a:ea typeface="+mn-ea"/>
              <a:cs typeface="+mn-cs"/>
            </a:rPr>
            <a:t>= 0.8</a:t>
          </a:r>
        </a:p>
        <a:p>
          <a:endParaRPr lang="en-US" sz="2000">
            <a:solidFill>
              <a:schemeClr val="dk1"/>
            </a:solidFill>
            <a:latin typeface="Lucida Bright" panose="02040602050505020304" pitchFamily="18" charset="0"/>
            <a:ea typeface="+mn-ea"/>
            <a:cs typeface="+mn-cs"/>
          </a:endParaRPr>
        </a:p>
        <a:p>
          <a:r>
            <a:rPr lang="en-US" sz="2000">
              <a:solidFill>
                <a:schemeClr val="dk1"/>
              </a:solidFill>
              <a:latin typeface="Lucida Bright" panose="02040602050505020304" pitchFamily="18" charset="0"/>
              <a:ea typeface="+mn-ea"/>
              <a:cs typeface="+mn-cs"/>
            </a:rPr>
            <a:t>R</a:t>
          </a:r>
          <a:r>
            <a:rPr lang="en-US" sz="1600">
              <a:solidFill>
                <a:schemeClr val="dk1"/>
              </a:solidFill>
              <a:latin typeface="Lucida Bright" panose="02040602050505020304" pitchFamily="18" charset="0"/>
              <a:ea typeface="+mn-ea"/>
              <a:cs typeface="+mn-cs"/>
            </a:rPr>
            <a:t>F </a:t>
          </a:r>
          <a:r>
            <a:rPr lang="en-US" sz="2000">
              <a:solidFill>
                <a:schemeClr val="dk1"/>
              </a:solidFill>
              <a:latin typeface="Lucida Bright" panose="02040602050505020304" pitchFamily="18" charset="0"/>
              <a:ea typeface="+mn-ea"/>
              <a:cs typeface="+mn-cs"/>
            </a:rPr>
            <a:t>= 0.9</a:t>
          </a:r>
        </a:p>
      </xdr:txBody>
    </xdr:sp>
    <xdr:clientData/>
  </xdr:twoCellAnchor>
  <xdr:twoCellAnchor>
    <xdr:from>
      <xdr:col>14</xdr:col>
      <xdr:colOff>598715</xdr:colOff>
      <xdr:row>2</xdr:row>
      <xdr:rowOff>81643</xdr:rowOff>
    </xdr:from>
    <xdr:to>
      <xdr:col>19</xdr:col>
      <xdr:colOff>244928</xdr:colOff>
      <xdr:row>6</xdr:row>
      <xdr:rowOff>108858</xdr:rowOff>
    </xdr:to>
    <xdr:sp macro="" textlink="">
      <xdr:nvSpPr>
        <xdr:cNvPr id="29" name="Rounded Rectangle 3">
          <a:extLst>
            <a:ext uri="{FF2B5EF4-FFF2-40B4-BE49-F238E27FC236}">
              <a16:creationId xmlns:a16="http://schemas.microsoft.com/office/drawing/2014/main" id="{0EC94C69-48B9-4858-A8E8-F1AF16383281}"/>
            </a:ext>
          </a:extLst>
        </xdr:cNvPr>
        <xdr:cNvSpPr/>
      </xdr:nvSpPr>
      <xdr:spPr>
        <a:xfrm>
          <a:off x="9429751" y="462643"/>
          <a:ext cx="2707820"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FF00"/>
              </a:solidFill>
              <a:latin typeface="Lucida Bright" panose="02040602050505020304" pitchFamily="18" charset="0"/>
            </a:rPr>
            <a:t>Solution</a:t>
          </a:r>
        </a:p>
      </xdr:txBody>
    </xdr:sp>
    <xdr:clientData/>
  </xdr:twoCellAnchor>
  <xdr:twoCellAnchor>
    <xdr:from>
      <xdr:col>13</xdr:col>
      <xdr:colOff>166007</xdr:colOff>
      <xdr:row>26</xdr:row>
      <xdr:rowOff>111581</xdr:rowOff>
    </xdr:from>
    <xdr:to>
      <xdr:col>23</xdr:col>
      <xdr:colOff>478972</xdr:colOff>
      <xdr:row>31</xdr:row>
      <xdr:rowOff>27215</xdr:rowOff>
    </xdr:to>
    <xdr:sp macro="" textlink="">
      <xdr:nvSpPr>
        <xdr:cNvPr id="30" name="TextBox 29">
          <a:extLst>
            <a:ext uri="{FF2B5EF4-FFF2-40B4-BE49-F238E27FC236}">
              <a16:creationId xmlns:a16="http://schemas.microsoft.com/office/drawing/2014/main" id="{E295E5F7-5E36-4257-859C-86B343BBB502}"/>
            </a:ext>
          </a:extLst>
        </xdr:cNvPr>
        <xdr:cNvSpPr txBox="1"/>
      </xdr:nvSpPr>
      <xdr:spPr>
        <a:xfrm>
          <a:off x="8384721" y="5540831"/>
          <a:ext cx="5646965" cy="1249134"/>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solidFill>
                <a:schemeClr val="bg1"/>
              </a:solidFill>
              <a:latin typeface="Lucida Bright" panose="02040602050505020304" pitchFamily="18" charset="0"/>
              <a:ea typeface="+mn-ea"/>
              <a:cs typeface="+mn-cs"/>
            </a:rPr>
            <a:t>Blanchard</a:t>
          </a:r>
          <a:r>
            <a:rPr lang="en-US" sz="800" baseline="0">
              <a:solidFill>
                <a:schemeClr val="bg1"/>
              </a:solidFill>
              <a:latin typeface="Lucida Bright" panose="02040602050505020304" pitchFamily="18" charset="0"/>
              <a:ea typeface="+mn-ea"/>
              <a:cs typeface="+mn-cs"/>
            </a:rPr>
            <a:t> 382</a:t>
          </a:r>
        </a:p>
        <a:p>
          <a:r>
            <a:rPr lang="en-US" sz="2000" baseline="0">
              <a:solidFill>
                <a:schemeClr val="dk1"/>
              </a:solidFill>
              <a:latin typeface="Lucida Bright" panose="02040602050505020304" pitchFamily="18" charset="0"/>
              <a:ea typeface="+mn-ea"/>
              <a:cs typeface="+mn-cs"/>
            </a:rPr>
            <a:t>Calculate the overall reliability of this network</a:t>
          </a:r>
          <a:endParaRPr lang="en-US" sz="2000">
            <a:solidFill>
              <a:schemeClr val="dk1"/>
            </a:solidFill>
            <a:latin typeface="Lucida Bright" panose="02040602050505020304" pitchFamily="18" charset="0"/>
            <a:ea typeface="+mn-ea"/>
            <a:cs typeface="+mn-cs"/>
          </a:endParaRPr>
        </a:p>
      </xdr:txBody>
    </xdr:sp>
    <xdr:clientData/>
  </xdr:twoCellAnchor>
  <xdr:twoCellAnchor>
    <xdr:from>
      <xdr:col>12</xdr:col>
      <xdr:colOff>489857</xdr:colOff>
      <xdr:row>39</xdr:row>
      <xdr:rowOff>32658</xdr:rowOff>
    </xdr:from>
    <xdr:to>
      <xdr:col>18</xdr:col>
      <xdr:colOff>357868</xdr:colOff>
      <xdr:row>43</xdr:row>
      <xdr:rowOff>13607</xdr:rowOff>
    </xdr:to>
    <xdr:sp macro="" textlink="">
      <xdr:nvSpPr>
        <xdr:cNvPr id="31" name="TextBox 30">
          <a:extLst>
            <a:ext uri="{FF2B5EF4-FFF2-40B4-BE49-F238E27FC236}">
              <a16:creationId xmlns:a16="http://schemas.microsoft.com/office/drawing/2014/main" id="{502DA400-FFA1-471F-9FE7-640C43055FA5}"/>
            </a:ext>
          </a:extLst>
        </xdr:cNvPr>
        <xdr:cNvSpPr txBox="1"/>
      </xdr:nvSpPr>
      <xdr:spPr>
        <a:xfrm>
          <a:off x="8096250" y="8319408"/>
          <a:ext cx="3541939" cy="742949"/>
        </a:xfrm>
        <a:prstGeom prst="rect">
          <a:avLst/>
        </a:prstGeom>
        <a:solidFill>
          <a:schemeClr val="accent6">
            <a:lumMod val="20000"/>
            <a:lumOff val="80000"/>
          </a:schemeClr>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2000">
              <a:solidFill>
                <a:schemeClr val="dk1"/>
              </a:solidFill>
              <a:latin typeface="Lucida Bright" panose="02040602050505020304" pitchFamily="18" charset="0"/>
              <a:ea typeface="+mn-ea"/>
              <a:cs typeface="+mn-cs"/>
            </a:rPr>
            <a:t>= (1 - (1-R</a:t>
          </a:r>
          <a:r>
            <a:rPr lang="en-US" sz="1600">
              <a:solidFill>
                <a:schemeClr val="dk1"/>
              </a:solidFill>
              <a:latin typeface="Lucida Bright" panose="02040602050505020304" pitchFamily="18" charset="0"/>
              <a:ea typeface="+mn-ea"/>
              <a:cs typeface="+mn-cs"/>
            </a:rPr>
            <a:t>A</a:t>
          </a:r>
          <a:r>
            <a:rPr lang="en-US" sz="2000">
              <a:solidFill>
                <a:schemeClr val="dk1"/>
              </a:solidFill>
              <a:latin typeface="Lucida Bright" panose="02040602050505020304" pitchFamily="18" charset="0"/>
              <a:ea typeface="+mn-ea"/>
              <a:cs typeface="+mn-cs"/>
            </a:rPr>
            <a:t>)</a:t>
          </a:r>
          <a:r>
            <a:rPr lang="en-US" sz="2000" baseline="0">
              <a:solidFill>
                <a:schemeClr val="dk1"/>
              </a:solidFill>
              <a:latin typeface="Lucida Bright" panose="02040602050505020304" pitchFamily="18" charset="0"/>
              <a:ea typeface="+mn-ea"/>
              <a:cs typeface="+mn-cs"/>
            </a:rPr>
            <a:t> (1-R</a:t>
          </a:r>
          <a:r>
            <a:rPr lang="en-US" sz="1600" baseline="0">
              <a:solidFill>
                <a:schemeClr val="dk1"/>
              </a:solidFill>
              <a:latin typeface="Lucida Bright" panose="02040602050505020304" pitchFamily="18" charset="0"/>
              <a:ea typeface="+mn-ea"/>
              <a:cs typeface="+mn-cs"/>
            </a:rPr>
            <a:t>B</a:t>
          </a:r>
          <a:r>
            <a:rPr lang="en-US" sz="2000" baseline="0">
              <a:solidFill>
                <a:schemeClr val="dk1"/>
              </a:solidFill>
              <a:latin typeface="Lucida Bright" panose="02040602050505020304" pitchFamily="18" charset="0"/>
              <a:ea typeface="+mn-ea"/>
              <a:cs typeface="+mn-cs"/>
            </a:rPr>
            <a:t>) (1-R</a:t>
          </a:r>
          <a:r>
            <a:rPr lang="en-US" sz="1600" baseline="0">
              <a:solidFill>
                <a:schemeClr val="dk1"/>
              </a:solidFill>
              <a:latin typeface="Lucida Bright" panose="02040602050505020304" pitchFamily="18" charset="0"/>
              <a:ea typeface="+mn-ea"/>
              <a:cs typeface="+mn-cs"/>
            </a:rPr>
            <a:t>C</a:t>
          </a:r>
          <a:r>
            <a:rPr lang="en-US" sz="2000" baseline="0">
              <a:solidFill>
                <a:schemeClr val="dk1"/>
              </a:solidFill>
              <a:latin typeface="Lucida Bright" panose="02040602050505020304" pitchFamily="18" charset="0"/>
              <a:ea typeface="+mn-ea"/>
              <a:cs typeface="+mn-cs"/>
            </a:rPr>
            <a:t>))</a:t>
          </a:r>
          <a:endParaRPr lang="en-US" sz="2000">
            <a:solidFill>
              <a:schemeClr val="dk1"/>
            </a:solidFill>
            <a:latin typeface="Lucida Bright" panose="02040602050505020304" pitchFamily="18" charset="0"/>
            <a:ea typeface="+mn-ea"/>
            <a:cs typeface="+mn-cs"/>
          </a:endParaRPr>
        </a:p>
      </xdr:txBody>
    </xdr:sp>
    <xdr:clientData/>
  </xdr:twoCellAnchor>
  <xdr:twoCellAnchor>
    <xdr:from>
      <xdr:col>20</xdr:col>
      <xdr:colOff>125185</xdr:colOff>
      <xdr:row>39</xdr:row>
      <xdr:rowOff>8167</xdr:rowOff>
    </xdr:from>
    <xdr:to>
      <xdr:col>21</xdr:col>
      <xdr:colOff>40822</xdr:colOff>
      <xdr:row>42</xdr:row>
      <xdr:rowOff>163286</xdr:rowOff>
    </xdr:to>
    <xdr:sp macro="" textlink="">
      <xdr:nvSpPr>
        <xdr:cNvPr id="32" name="TextBox 31">
          <a:extLst>
            <a:ext uri="{FF2B5EF4-FFF2-40B4-BE49-F238E27FC236}">
              <a16:creationId xmlns:a16="http://schemas.microsoft.com/office/drawing/2014/main" id="{F8AEB573-6D8A-40F8-BF3F-551B45070C79}"/>
            </a:ext>
          </a:extLst>
        </xdr:cNvPr>
        <xdr:cNvSpPr txBox="1"/>
      </xdr:nvSpPr>
      <xdr:spPr>
        <a:xfrm>
          <a:off x="12031435" y="8294917"/>
          <a:ext cx="527958" cy="726619"/>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2000" baseline="0">
              <a:solidFill>
                <a:schemeClr val="dk1"/>
              </a:solidFill>
              <a:latin typeface="Lucida Bright" panose="02040602050505020304" pitchFamily="18" charset="0"/>
              <a:ea typeface="+mn-ea"/>
              <a:cs typeface="+mn-cs"/>
            </a:rPr>
            <a:t>R</a:t>
          </a:r>
          <a:r>
            <a:rPr lang="en-US" sz="1400" baseline="0">
              <a:solidFill>
                <a:schemeClr val="dk1"/>
              </a:solidFill>
              <a:latin typeface="Lucida Bright" panose="02040602050505020304" pitchFamily="18" charset="0"/>
              <a:ea typeface="+mn-ea"/>
              <a:cs typeface="+mn-cs"/>
            </a:rPr>
            <a:t>D</a:t>
          </a:r>
          <a:endParaRPr lang="en-US" sz="1400">
            <a:solidFill>
              <a:schemeClr val="dk1"/>
            </a:solidFill>
            <a:latin typeface="Lucida Bright" panose="02040602050505020304" pitchFamily="18" charset="0"/>
            <a:ea typeface="+mn-ea"/>
            <a:cs typeface="+mn-cs"/>
          </a:endParaRPr>
        </a:p>
      </xdr:txBody>
    </xdr:sp>
    <xdr:clientData/>
  </xdr:twoCellAnchor>
  <xdr:twoCellAnchor>
    <xdr:from>
      <xdr:col>21</xdr:col>
      <xdr:colOff>269425</xdr:colOff>
      <xdr:row>39</xdr:row>
      <xdr:rowOff>24495</xdr:rowOff>
    </xdr:from>
    <xdr:to>
      <xdr:col>24</xdr:col>
      <xdr:colOff>653145</xdr:colOff>
      <xdr:row>43</xdr:row>
      <xdr:rowOff>5444</xdr:rowOff>
    </xdr:to>
    <xdr:sp macro="" textlink="">
      <xdr:nvSpPr>
        <xdr:cNvPr id="33" name="TextBox 32">
          <a:extLst>
            <a:ext uri="{FF2B5EF4-FFF2-40B4-BE49-F238E27FC236}">
              <a16:creationId xmlns:a16="http://schemas.microsoft.com/office/drawing/2014/main" id="{91F99E57-7670-494C-8BB4-9B6379435EEE}"/>
            </a:ext>
          </a:extLst>
        </xdr:cNvPr>
        <xdr:cNvSpPr txBox="1"/>
      </xdr:nvSpPr>
      <xdr:spPr>
        <a:xfrm>
          <a:off x="12787996" y="8311245"/>
          <a:ext cx="2492828" cy="742949"/>
        </a:xfrm>
        <a:prstGeom prst="rect">
          <a:avLst/>
        </a:prstGeom>
        <a:solidFill>
          <a:schemeClr val="accent6">
            <a:lumMod val="60000"/>
            <a:lumOff val="40000"/>
          </a:schemeClr>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000" baseline="0">
              <a:solidFill>
                <a:schemeClr val="dk1"/>
              </a:solidFill>
              <a:latin typeface="Lucida Bright" panose="02040602050505020304" pitchFamily="18" charset="0"/>
              <a:ea typeface="+mn-ea"/>
              <a:cs typeface="+mn-cs"/>
            </a:rPr>
            <a:t>R</a:t>
          </a:r>
          <a:r>
            <a:rPr lang="en-US" sz="1400" baseline="0">
              <a:solidFill>
                <a:schemeClr val="dk1"/>
              </a:solidFill>
              <a:latin typeface="Lucida Bright" panose="02040602050505020304" pitchFamily="18" charset="0"/>
              <a:ea typeface="+mn-ea"/>
              <a:cs typeface="+mn-cs"/>
            </a:rPr>
            <a:t>E </a:t>
          </a:r>
          <a:r>
            <a:rPr lang="en-US" sz="2000" baseline="0">
              <a:solidFill>
                <a:schemeClr val="dk1"/>
              </a:solidFill>
              <a:latin typeface="Lucida Bright" panose="02040602050505020304" pitchFamily="18" charset="0"/>
              <a:ea typeface="+mn-ea"/>
              <a:cs typeface="+mn-cs"/>
            </a:rPr>
            <a:t>+ R</a:t>
          </a:r>
          <a:r>
            <a:rPr lang="en-US" sz="1400" baseline="0">
              <a:solidFill>
                <a:schemeClr val="dk1"/>
              </a:solidFill>
              <a:latin typeface="Lucida Bright" panose="02040602050505020304" pitchFamily="18" charset="0"/>
              <a:ea typeface="+mn-ea"/>
              <a:cs typeface="+mn-cs"/>
            </a:rPr>
            <a:t>f</a:t>
          </a:r>
          <a:r>
            <a:rPr lang="en-US" sz="2000" baseline="0">
              <a:solidFill>
                <a:schemeClr val="dk1"/>
              </a:solidFill>
              <a:latin typeface="Lucida Bright" panose="02040602050505020304" pitchFamily="18" charset="0"/>
              <a:ea typeface="+mn-ea"/>
              <a:cs typeface="+mn-cs"/>
            </a:rPr>
            <a:t> - (R</a:t>
          </a:r>
          <a:r>
            <a:rPr lang="en-US" sz="1400" baseline="0">
              <a:solidFill>
                <a:schemeClr val="dk1"/>
              </a:solidFill>
              <a:latin typeface="Lucida Bright" panose="02040602050505020304" pitchFamily="18" charset="0"/>
              <a:ea typeface="+mn-ea"/>
              <a:cs typeface="+mn-cs"/>
            </a:rPr>
            <a:t>E</a:t>
          </a:r>
          <a:r>
            <a:rPr lang="en-US" sz="2000" baseline="0">
              <a:solidFill>
                <a:schemeClr val="dk1"/>
              </a:solidFill>
              <a:latin typeface="Lucida Bright" panose="02040602050505020304" pitchFamily="18" charset="0"/>
              <a:ea typeface="+mn-ea"/>
              <a:cs typeface="+mn-cs"/>
            </a:rPr>
            <a:t>*R</a:t>
          </a:r>
          <a:r>
            <a:rPr lang="en-US" sz="1400" baseline="0">
              <a:solidFill>
                <a:schemeClr val="dk1"/>
              </a:solidFill>
              <a:latin typeface="Lucida Bright" panose="02040602050505020304" pitchFamily="18" charset="0"/>
              <a:ea typeface="+mn-ea"/>
              <a:cs typeface="+mn-cs"/>
            </a:rPr>
            <a:t>F</a:t>
          </a:r>
          <a:r>
            <a:rPr lang="en-US" sz="2000" baseline="0">
              <a:solidFill>
                <a:schemeClr val="dk1"/>
              </a:solidFill>
              <a:latin typeface="Lucida Bright" panose="02040602050505020304" pitchFamily="18" charset="0"/>
              <a:ea typeface="+mn-ea"/>
              <a:cs typeface="+mn-cs"/>
            </a:rPr>
            <a:t>)</a:t>
          </a:r>
          <a:endParaRPr lang="en-US" sz="1400">
            <a:solidFill>
              <a:schemeClr val="dk1"/>
            </a:solidFill>
            <a:latin typeface="Lucida Bright" panose="02040602050505020304" pitchFamily="18" charset="0"/>
            <a:ea typeface="+mn-ea"/>
            <a:cs typeface="+mn-cs"/>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14</xdr:col>
      <xdr:colOff>136070</xdr:colOff>
      <xdr:row>10</xdr:row>
      <xdr:rowOff>68035</xdr:rowOff>
    </xdr:from>
    <xdr:to>
      <xdr:col>14</xdr:col>
      <xdr:colOff>136070</xdr:colOff>
      <xdr:row>52</xdr:row>
      <xdr:rowOff>81643</xdr:rowOff>
    </xdr:to>
    <xdr:cxnSp macro="">
      <xdr:nvCxnSpPr>
        <xdr:cNvPr id="3" name="Straight Connector 2">
          <a:extLst>
            <a:ext uri="{FF2B5EF4-FFF2-40B4-BE49-F238E27FC236}">
              <a16:creationId xmlns:a16="http://schemas.microsoft.com/office/drawing/2014/main" id="{0C2EC778-8C89-4512-A91F-8C7145932D33}"/>
            </a:ext>
          </a:extLst>
        </xdr:cNvPr>
        <xdr:cNvCxnSpPr/>
      </xdr:nvCxnSpPr>
      <xdr:spPr>
        <a:xfrm>
          <a:off x="8927645" y="1973035"/>
          <a:ext cx="0" cy="83003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14</xdr:col>
      <xdr:colOff>394608</xdr:colOff>
      <xdr:row>3</xdr:row>
      <xdr:rowOff>27214</xdr:rowOff>
    </xdr:from>
    <xdr:to>
      <xdr:col>19</xdr:col>
      <xdr:colOff>40821</xdr:colOff>
      <xdr:row>7</xdr:row>
      <xdr:rowOff>54429</xdr:rowOff>
    </xdr:to>
    <xdr:sp macro="" textlink="">
      <xdr:nvSpPr>
        <xdr:cNvPr id="4" name="Rounded Rectangle 3">
          <a:extLst>
            <a:ext uri="{FF2B5EF4-FFF2-40B4-BE49-F238E27FC236}">
              <a16:creationId xmlns:a16="http://schemas.microsoft.com/office/drawing/2014/main" id="{67E6A6EE-FB99-4536-8D42-8DBEF31D59DA}"/>
            </a:ext>
          </a:extLst>
        </xdr:cNvPr>
        <xdr:cNvSpPr/>
      </xdr:nvSpPr>
      <xdr:spPr>
        <a:xfrm>
          <a:off x="9186183" y="598714"/>
          <a:ext cx="2694213"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FF00"/>
              </a:solidFill>
              <a:latin typeface="Lucida Bright" panose="02040602050505020304" pitchFamily="18" charset="0"/>
            </a:rPr>
            <a:t>Workspace</a:t>
          </a:r>
        </a:p>
      </xdr:txBody>
    </xdr:sp>
    <xdr:clientData/>
  </xdr:twoCellAnchor>
  <xdr:twoCellAnchor>
    <xdr:from>
      <xdr:col>4</xdr:col>
      <xdr:colOff>285750</xdr:colOff>
      <xdr:row>2</xdr:row>
      <xdr:rowOff>81642</xdr:rowOff>
    </xdr:from>
    <xdr:to>
      <xdr:col>11</xdr:col>
      <xdr:colOff>489857</xdr:colOff>
      <xdr:row>6</xdr:row>
      <xdr:rowOff>157842</xdr:rowOff>
    </xdr:to>
    <xdr:sp macro="" textlink="">
      <xdr:nvSpPr>
        <xdr:cNvPr id="5" name="Rounded Rectangle 4">
          <a:extLst>
            <a:ext uri="{FF2B5EF4-FFF2-40B4-BE49-F238E27FC236}">
              <a16:creationId xmlns:a16="http://schemas.microsoft.com/office/drawing/2014/main" id="{7D41356D-6386-4DF2-9D39-171AD41E8436}"/>
            </a:ext>
          </a:extLst>
        </xdr:cNvPr>
        <xdr:cNvSpPr/>
      </xdr:nvSpPr>
      <xdr:spPr>
        <a:xfrm>
          <a:off x="2724150" y="462642"/>
          <a:ext cx="4728482"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a:solidFill>
                <a:schemeClr val="accent4">
                  <a:lumMod val="50000"/>
                </a:schemeClr>
              </a:solidFill>
              <a:latin typeface="Lucida Bright" panose="02040602050505020304" pitchFamily="18" charset="0"/>
              <a:cs typeface="FrankRuehl" panose="020E0503060101010101" pitchFamily="34" charset="-79"/>
            </a:rPr>
            <a:t>Problem 7</a:t>
          </a:r>
        </a:p>
      </xdr:txBody>
    </xdr:sp>
    <xdr:clientData/>
  </xdr:twoCellAnchor>
  <xdr:twoCellAnchor>
    <xdr:from>
      <xdr:col>1</xdr:col>
      <xdr:colOff>544285</xdr:colOff>
      <xdr:row>10</xdr:row>
      <xdr:rowOff>68039</xdr:rowOff>
    </xdr:from>
    <xdr:to>
      <xdr:col>13</xdr:col>
      <xdr:colOff>367393</xdr:colOff>
      <xdr:row>16</xdr:row>
      <xdr:rowOff>13609</xdr:rowOff>
    </xdr:to>
    <xdr:sp macro="" textlink="">
      <xdr:nvSpPr>
        <xdr:cNvPr id="6" name="TextBox 5">
          <a:extLst>
            <a:ext uri="{FF2B5EF4-FFF2-40B4-BE49-F238E27FC236}">
              <a16:creationId xmlns:a16="http://schemas.microsoft.com/office/drawing/2014/main" id="{F625956E-D33D-4ABC-9670-1949B1B462CC}"/>
            </a:ext>
          </a:extLst>
        </xdr:cNvPr>
        <xdr:cNvSpPr txBox="1"/>
      </xdr:nvSpPr>
      <xdr:spPr>
        <a:xfrm>
          <a:off x="1156606" y="1973039"/>
          <a:ext cx="7429501" cy="1061356"/>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aseline="0">
              <a:solidFill>
                <a:schemeClr val="dk1"/>
              </a:solidFill>
              <a:latin typeface="Lucida Bright" panose="02040602050505020304" pitchFamily="18" charset="0"/>
              <a:ea typeface="+mn-ea"/>
              <a:cs typeface="+mn-cs"/>
            </a:rPr>
            <a:t>Calculate the overall reliability of this network</a:t>
          </a:r>
          <a:endParaRPr lang="en-US" sz="2000">
            <a:solidFill>
              <a:schemeClr val="dk1"/>
            </a:solidFill>
            <a:latin typeface="Lucida Bright" panose="02040602050505020304" pitchFamily="18" charset="0"/>
            <a:ea typeface="+mn-ea"/>
            <a:cs typeface="+mn-cs"/>
          </a:endParaRPr>
        </a:p>
      </xdr:txBody>
    </xdr:sp>
    <xdr:clientData/>
  </xdr:twoCellAnchor>
  <xdr:twoCellAnchor>
    <xdr:from>
      <xdr:col>1</xdr:col>
      <xdr:colOff>394607</xdr:colOff>
      <xdr:row>2</xdr:row>
      <xdr:rowOff>136071</xdr:rowOff>
    </xdr:from>
    <xdr:to>
      <xdr:col>3</xdr:col>
      <xdr:colOff>489857</xdr:colOff>
      <xdr:row>7</xdr:row>
      <xdr:rowOff>68037</xdr:rowOff>
    </xdr:to>
    <xdr:sp macro="" textlink="">
      <xdr:nvSpPr>
        <xdr:cNvPr id="8" name="Left Arrow 1">
          <a:hlinkClick xmlns:r="http://schemas.openxmlformats.org/officeDocument/2006/relationships" r:id="rId1"/>
          <a:extLst>
            <a:ext uri="{FF2B5EF4-FFF2-40B4-BE49-F238E27FC236}">
              <a16:creationId xmlns:a16="http://schemas.microsoft.com/office/drawing/2014/main" id="{475BFA97-6DBB-458D-9C46-0AF17A1FC0A3}"/>
            </a:ext>
          </a:extLst>
        </xdr:cNvPr>
        <xdr:cNvSpPr/>
      </xdr:nvSpPr>
      <xdr:spPr>
        <a:xfrm>
          <a:off x="1006928" y="517071"/>
          <a:ext cx="1319893"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2</xdr:col>
      <xdr:colOff>462642</xdr:colOff>
      <xdr:row>23</xdr:row>
      <xdr:rowOff>-1</xdr:rowOff>
    </xdr:from>
    <xdr:to>
      <xdr:col>3</xdr:col>
      <xdr:colOff>571499</xdr:colOff>
      <xdr:row>24</xdr:row>
      <xdr:rowOff>381000</xdr:rowOff>
    </xdr:to>
    <xdr:sp macro="" textlink="">
      <xdr:nvSpPr>
        <xdr:cNvPr id="2" name="Rectangle 1">
          <a:extLst>
            <a:ext uri="{FF2B5EF4-FFF2-40B4-BE49-F238E27FC236}">
              <a16:creationId xmlns:a16="http://schemas.microsoft.com/office/drawing/2014/main" id="{F9556151-5C0C-4A1C-B804-9C4D6CD87DD4}"/>
            </a:ext>
          </a:extLst>
        </xdr:cNvPr>
        <xdr:cNvSpPr/>
      </xdr:nvSpPr>
      <xdr:spPr>
        <a:xfrm>
          <a:off x="1687285" y="3782785"/>
          <a:ext cx="721178" cy="721179"/>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a:solidFill>
                <a:schemeClr val="tx1"/>
              </a:solidFill>
            </a:rPr>
            <a:t>A</a:t>
          </a:r>
        </a:p>
      </xdr:txBody>
    </xdr:sp>
    <xdr:clientData/>
  </xdr:twoCellAnchor>
  <xdr:twoCellAnchor>
    <xdr:from>
      <xdr:col>2</xdr:col>
      <xdr:colOff>424541</xdr:colOff>
      <xdr:row>27</xdr:row>
      <xdr:rowOff>29935</xdr:rowOff>
    </xdr:from>
    <xdr:to>
      <xdr:col>3</xdr:col>
      <xdr:colOff>533398</xdr:colOff>
      <xdr:row>29</xdr:row>
      <xdr:rowOff>138793</xdr:rowOff>
    </xdr:to>
    <xdr:sp macro="" textlink="">
      <xdr:nvSpPr>
        <xdr:cNvPr id="9" name="Rectangle 8">
          <a:extLst>
            <a:ext uri="{FF2B5EF4-FFF2-40B4-BE49-F238E27FC236}">
              <a16:creationId xmlns:a16="http://schemas.microsoft.com/office/drawing/2014/main" id="{B810D2F0-9A4C-4256-B1F9-B88FD267F9F5}"/>
            </a:ext>
          </a:extLst>
        </xdr:cNvPr>
        <xdr:cNvSpPr/>
      </xdr:nvSpPr>
      <xdr:spPr>
        <a:xfrm>
          <a:off x="1649184" y="5227864"/>
          <a:ext cx="721178" cy="721179"/>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a:solidFill>
                <a:schemeClr val="tx1"/>
              </a:solidFill>
            </a:rPr>
            <a:t>B</a:t>
          </a:r>
        </a:p>
      </xdr:txBody>
    </xdr:sp>
    <xdr:clientData/>
  </xdr:twoCellAnchor>
  <xdr:twoCellAnchor>
    <xdr:from>
      <xdr:col>2</xdr:col>
      <xdr:colOff>427264</xdr:colOff>
      <xdr:row>33</xdr:row>
      <xdr:rowOff>5442</xdr:rowOff>
    </xdr:from>
    <xdr:to>
      <xdr:col>3</xdr:col>
      <xdr:colOff>536121</xdr:colOff>
      <xdr:row>36</xdr:row>
      <xdr:rowOff>155121</xdr:rowOff>
    </xdr:to>
    <xdr:sp macro="" textlink="">
      <xdr:nvSpPr>
        <xdr:cNvPr id="10" name="Rectangle 9">
          <a:extLst>
            <a:ext uri="{FF2B5EF4-FFF2-40B4-BE49-F238E27FC236}">
              <a16:creationId xmlns:a16="http://schemas.microsoft.com/office/drawing/2014/main" id="{67B3FEAB-F4C3-4198-B084-78568E771BC1}"/>
            </a:ext>
          </a:extLst>
        </xdr:cNvPr>
        <xdr:cNvSpPr/>
      </xdr:nvSpPr>
      <xdr:spPr>
        <a:xfrm>
          <a:off x="1651907" y="6577692"/>
          <a:ext cx="721178" cy="721179"/>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a:solidFill>
                <a:schemeClr val="tx1"/>
              </a:solidFill>
            </a:rPr>
            <a:t>C</a:t>
          </a:r>
        </a:p>
      </xdr:txBody>
    </xdr:sp>
    <xdr:clientData/>
  </xdr:twoCellAnchor>
  <xdr:twoCellAnchor>
    <xdr:from>
      <xdr:col>6</xdr:col>
      <xdr:colOff>32655</xdr:colOff>
      <xdr:row>26</xdr:row>
      <xdr:rowOff>332014</xdr:rowOff>
    </xdr:from>
    <xdr:to>
      <xdr:col>7</xdr:col>
      <xdr:colOff>127905</xdr:colOff>
      <xdr:row>29</xdr:row>
      <xdr:rowOff>100693</xdr:rowOff>
    </xdr:to>
    <xdr:sp macro="" textlink="">
      <xdr:nvSpPr>
        <xdr:cNvPr id="11" name="Rectangle 10">
          <a:extLst>
            <a:ext uri="{FF2B5EF4-FFF2-40B4-BE49-F238E27FC236}">
              <a16:creationId xmlns:a16="http://schemas.microsoft.com/office/drawing/2014/main" id="{48CC7494-674A-44BB-BA61-4B9015799311}"/>
            </a:ext>
          </a:extLst>
        </xdr:cNvPr>
        <xdr:cNvSpPr/>
      </xdr:nvSpPr>
      <xdr:spPr>
        <a:xfrm>
          <a:off x="3897084" y="5189764"/>
          <a:ext cx="721178" cy="721179"/>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a:solidFill>
                <a:schemeClr val="tx1"/>
              </a:solidFill>
            </a:rPr>
            <a:t>D</a:t>
          </a:r>
        </a:p>
      </xdr:txBody>
    </xdr:sp>
    <xdr:clientData/>
  </xdr:twoCellAnchor>
  <xdr:twoCellAnchor>
    <xdr:from>
      <xdr:col>8</xdr:col>
      <xdr:colOff>593271</xdr:colOff>
      <xdr:row>23</xdr:row>
      <xdr:rowOff>293914</xdr:rowOff>
    </xdr:from>
    <xdr:to>
      <xdr:col>10</xdr:col>
      <xdr:colOff>89806</xdr:colOff>
      <xdr:row>25</xdr:row>
      <xdr:rowOff>253093</xdr:rowOff>
    </xdr:to>
    <xdr:sp macro="" textlink="">
      <xdr:nvSpPr>
        <xdr:cNvPr id="12" name="Rectangle 11">
          <a:extLst>
            <a:ext uri="{FF2B5EF4-FFF2-40B4-BE49-F238E27FC236}">
              <a16:creationId xmlns:a16="http://schemas.microsoft.com/office/drawing/2014/main" id="{2581C386-E1A5-4DDF-A7FD-2EEA63640BD5}"/>
            </a:ext>
          </a:extLst>
        </xdr:cNvPr>
        <xdr:cNvSpPr/>
      </xdr:nvSpPr>
      <xdr:spPr>
        <a:xfrm>
          <a:off x="5750378" y="4076700"/>
          <a:ext cx="721178" cy="721179"/>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a:solidFill>
                <a:schemeClr val="tx1"/>
              </a:solidFill>
            </a:rPr>
            <a:t>E</a:t>
          </a:r>
        </a:p>
      </xdr:txBody>
    </xdr:sp>
    <xdr:clientData/>
  </xdr:twoCellAnchor>
  <xdr:twoCellAnchor>
    <xdr:from>
      <xdr:col>8</xdr:col>
      <xdr:colOff>568778</xdr:colOff>
      <xdr:row>30</xdr:row>
      <xdr:rowOff>160566</xdr:rowOff>
    </xdr:from>
    <xdr:to>
      <xdr:col>10</xdr:col>
      <xdr:colOff>65313</xdr:colOff>
      <xdr:row>34</xdr:row>
      <xdr:rowOff>119745</xdr:rowOff>
    </xdr:to>
    <xdr:sp macro="" textlink="">
      <xdr:nvSpPr>
        <xdr:cNvPr id="13" name="Rectangle 12">
          <a:extLst>
            <a:ext uri="{FF2B5EF4-FFF2-40B4-BE49-F238E27FC236}">
              <a16:creationId xmlns:a16="http://schemas.microsoft.com/office/drawing/2014/main" id="{795B883C-2A63-465B-BE02-327C164845FA}"/>
            </a:ext>
          </a:extLst>
        </xdr:cNvPr>
        <xdr:cNvSpPr/>
      </xdr:nvSpPr>
      <xdr:spPr>
        <a:xfrm>
          <a:off x="5725885" y="6161316"/>
          <a:ext cx="721178" cy="721179"/>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a:solidFill>
                <a:schemeClr val="tx1"/>
              </a:solidFill>
            </a:rPr>
            <a:t>F</a:t>
          </a:r>
        </a:p>
      </xdr:txBody>
    </xdr:sp>
    <xdr:clientData/>
  </xdr:twoCellAnchor>
  <xdr:twoCellAnchor>
    <xdr:from>
      <xdr:col>2</xdr:col>
      <xdr:colOff>427264</xdr:colOff>
      <xdr:row>24</xdr:row>
      <xdr:rowOff>20410</xdr:rowOff>
    </xdr:from>
    <xdr:to>
      <xdr:col>2</xdr:col>
      <xdr:colOff>462642</xdr:colOff>
      <xdr:row>34</xdr:row>
      <xdr:rowOff>175531</xdr:rowOff>
    </xdr:to>
    <xdr:cxnSp macro="">
      <xdr:nvCxnSpPr>
        <xdr:cNvPr id="15" name="Connector: Elbow 14">
          <a:extLst>
            <a:ext uri="{FF2B5EF4-FFF2-40B4-BE49-F238E27FC236}">
              <a16:creationId xmlns:a16="http://schemas.microsoft.com/office/drawing/2014/main" id="{A8868AE1-7142-4D6C-87A9-C73C79B86EB7}"/>
            </a:ext>
          </a:extLst>
        </xdr:cNvPr>
        <xdr:cNvCxnSpPr>
          <a:stCxn id="2" idx="1"/>
          <a:endCxn id="10" idx="1"/>
        </xdr:cNvCxnSpPr>
      </xdr:nvCxnSpPr>
      <xdr:spPr>
        <a:xfrm rot="10800000" flipV="1">
          <a:off x="1651907" y="4143374"/>
          <a:ext cx="35378" cy="2794907"/>
        </a:xfrm>
        <a:prstGeom prst="bentConnector3">
          <a:avLst>
            <a:gd name="adj1" fmla="val 2246187"/>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285750</xdr:colOff>
      <xdr:row>27</xdr:row>
      <xdr:rowOff>367392</xdr:rowOff>
    </xdr:from>
    <xdr:to>
      <xdr:col>1</xdr:col>
      <xdr:colOff>272143</xdr:colOff>
      <xdr:row>27</xdr:row>
      <xdr:rowOff>367392</xdr:rowOff>
    </xdr:to>
    <xdr:cxnSp macro="">
      <xdr:nvCxnSpPr>
        <xdr:cNvPr id="20" name="Straight Arrow Connector 19">
          <a:extLst>
            <a:ext uri="{FF2B5EF4-FFF2-40B4-BE49-F238E27FC236}">
              <a16:creationId xmlns:a16="http://schemas.microsoft.com/office/drawing/2014/main" id="{D8B7D77A-3D36-4561-9A6D-2AF001CFB82A}"/>
            </a:ext>
          </a:extLst>
        </xdr:cNvPr>
        <xdr:cNvCxnSpPr/>
      </xdr:nvCxnSpPr>
      <xdr:spPr>
        <a:xfrm>
          <a:off x="285750" y="5565321"/>
          <a:ext cx="598714"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503464</xdr:colOff>
      <xdr:row>23</xdr:row>
      <xdr:rowOff>40821</xdr:rowOff>
    </xdr:from>
    <xdr:to>
      <xdr:col>4</xdr:col>
      <xdr:colOff>503464</xdr:colOff>
      <xdr:row>36</xdr:row>
      <xdr:rowOff>122464</xdr:rowOff>
    </xdr:to>
    <xdr:cxnSp macro="">
      <xdr:nvCxnSpPr>
        <xdr:cNvPr id="22" name="Straight Connector 21">
          <a:extLst>
            <a:ext uri="{FF2B5EF4-FFF2-40B4-BE49-F238E27FC236}">
              <a16:creationId xmlns:a16="http://schemas.microsoft.com/office/drawing/2014/main" id="{687E33DE-9408-45F6-A315-AF2B427F3305}"/>
            </a:ext>
          </a:extLst>
        </xdr:cNvPr>
        <xdr:cNvCxnSpPr/>
      </xdr:nvCxnSpPr>
      <xdr:spPr>
        <a:xfrm flipH="1">
          <a:off x="2952750" y="3823607"/>
          <a:ext cx="0" cy="344260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587829</xdr:colOff>
      <xdr:row>24</xdr:row>
      <xdr:rowOff>27215</xdr:rowOff>
    </xdr:from>
    <xdr:to>
      <xdr:col>4</xdr:col>
      <xdr:colOff>544285</xdr:colOff>
      <xdr:row>24</xdr:row>
      <xdr:rowOff>29935</xdr:rowOff>
    </xdr:to>
    <xdr:cxnSp macro="">
      <xdr:nvCxnSpPr>
        <xdr:cNvPr id="23" name="Straight Arrow Connector 22">
          <a:extLst>
            <a:ext uri="{FF2B5EF4-FFF2-40B4-BE49-F238E27FC236}">
              <a16:creationId xmlns:a16="http://schemas.microsoft.com/office/drawing/2014/main" id="{22E60DCA-0F8C-47EC-9879-B807EAD6E59B}"/>
            </a:ext>
          </a:extLst>
        </xdr:cNvPr>
        <xdr:cNvCxnSpPr/>
      </xdr:nvCxnSpPr>
      <xdr:spPr>
        <a:xfrm flipV="1">
          <a:off x="2424793" y="4150179"/>
          <a:ext cx="568778" cy="272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549729</xdr:colOff>
      <xdr:row>27</xdr:row>
      <xdr:rowOff>386441</xdr:rowOff>
    </xdr:from>
    <xdr:to>
      <xdr:col>4</xdr:col>
      <xdr:colOff>536121</xdr:colOff>
      <xdr:row>27</xdr:row>
      <xdr:rowOff>386441</xdr:rowOff>
    </xdr:to>
    <xdr:cxnSp macro="">
      <xdr:nvCxnSpPr>
        <xdr:cNvPr id="24" name="Straight Arrow Connector 23">
          <a:extLst>
            <a:ext uri="{FF2B5EF4-FFF2-40B4-BE49-F238E27FC236}">
              <a16:creationId xmlns:a16="http://schemas.microsoft.com/office/drawing/2014/main" id="{073E8C22-270D-4B48-AFDA-3A005C8EC36F}"/>
            </a:ext>
          </a:extLst>
        </xdr:cNvPr>
        <xdr:cNvCxnSpPr/>
      </xdr:nvCxnSpPr>
      <xdr:spPr>
        <a:xfrm>
          <a:off x="2386693" y="5584370"/>
          <a:ext cx="598714"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511629</xdr:colOff>
      <xdr:row>35</xdr:row>
      <xdr:rowOff>62591</xdr:rowOff>
    </xdr:from>
    <xdr:to>
      <xdr:col>4</xdr:col>
      <xdr:colOff>498021</xdr:colOff>
      <xdr:row>35</xdr:row>
      <xdr:rowOff>62591</xdr:rowOff>
    </xdr:to>
    <xdr:cxnSp macro="">
      <xdr:nvCxnSpPr>
        <xdr:cNvPr id="25" name="Straight Arrow Connector 24">
          <a:extLst>
            <a:ext uri="{FF2B5EF4-FFF2-40B4-BE49-F238E27FC236}">
              <a16:creationId xmlns:a16="http://schemas.microsoft.com/office/drawing/2014/main" id="{8D2E4640-9941-47E6-9F64-992348D5E75B}"/>
            </a:ext>
          </a:extLst>
        </xdr:cNvPr>
        <xdr:cNvCxnSpPr/>
      </xdr:nvCxnSpPr>
      <xdr:spPr>
        <a:xfrm>
          <a:off x="2348593" y="7015841"/>
          <a:ext cx="598714"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293915</xdr:colOff>
      <xdr:row>27</xdr:row>
      <xdr:rowOff>348341</xdr:rowOff>
    </xdr:from>
    <xdr:to>
      <xdr:col>2</xdr:col>
      <xdr:colOff>424541</xdr:colOff>
      <xdr:row>27</xdr:row>
      <xdr:rowOff>348341</xdr:rowOff>
    </xdr:to>
    <xdr:cxnSp macro="">
      <xdr:nvCxnSpPr>
        <xdr:cNvPr id="28" name="Straight Arrow Connector 27">
          <a:extLst>
            <a:ext uri="{FF2B5EF4-FFF2-40B4-BE49-F238E27FC236}">
              <a16:creationId xmlns:a16="http://schemas.microsoft.com/office/drawing/2014/main" id="{988D8EAC-2CA4-4336-83B3-6472E8E51419}"/>
            </a:ext>
          </a:extLst>
        </xdr:cNvPr>
        <xdr:cNvCxnSpPr>
          <a:endCxn id="9" idx="1"/>
        </xdr:cNvCxnSpPr>
      </xdr:nvCxnSpPr>
      <xdr:spPr>
        <a:xfrm>
          <a:off x="906236" y="5546270"/>
          <a:ext cx="742948"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538843</xdr:colOff>
      <xdr:row>27</xdr:row>
      <xdr:rowOff>352425</xdr:rowOff>
    </xdr:from>
    <xdr:to>
      <xdr:col>6</xdr:col>
      <xdr:colOff>32655</xdr:colOff>
      <xdr:row>27</xdr:row>
      <xdr:rowOff>375555</xdr:rowOff>
    </xdr:to>
    <xdr:cxnSp macro="">
      <xdr:nvCxnSpPr>
        <xdr:cNvPr id="31" name="Straight Arrow Connector 30">
          <a:extLst>
            <a:ext uri="{FF2B5EF4-FFF2-40B4-BE49-F238E27FC236}">
              <a16:creationId xmlns:a16="http://schemas.microsoft.com/office/drawing/2014/main" id="{56CEF7E9-3D6A-476B-815F-642FCA9B6BF8}"/>
            </a:ext>
          </a:extLst>
        </xdr:cNvPr>
        <xdr:cNvCxnSpPr>
          <a:endCxn id="11" idx="1"/>
        </xdr:cNvCxnSpPr>
      </xdr:nvCxnSpPr>
      <xdr:spPr>
        <a:xfrm flipV="1">
          <a:off x="2988129" y="5550354"/>
          <a:ext cx="908955" cy="2313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568779</xdr:colOff>
      <xdr:row>24</xdr:row>
      <xdr:rowOff>314326</xdr:rowOff>
    </xdr:from>
    <xdr:to>
      <xdr:col>8</xdr:col>
      <xdr:colOff>593272</xdr:colOff>
      <xdr:row>32</xdr:row>
      <xdr:rowOff>140156</xdr:rowOff>
    </xdr:to>
    <xdr:cxnSp macro="">
      <xdr:nvCxnSpPr>
        <xdr:cNvPr id="32" name="Connector: Elbow 31">
          <a:extLst>
            <a:ext uri="{FF2B5EF4-FFF2-40B4-BE49-F238E27FC236}">
              <a16:creationId xmlns:a16="http://schemas.microsoft.com/office/drawing/2014/main" id="{77EF4C08-69A8-4FB2-8770-4E0014905A53}"/>
            </a:ext>
          </a:extLst>
        </xdr:cNvPr>
        <xdr:cNvCxnSpPr>
          <a:stCxn id="12" idx="1"/>
          <a:endCxn id="13" idx="1"/>
        </xdr:cNvCxnSpPr>
      </xdr:nvCxnSpPr>
      <xdr:spPr>
        <a:xfrm rot="10800000" flipV="1">
          <a:off x="5725886" y="4437290"/>
          <a:ext cx="24493" cy="2084616"/>
        </a:xfrm>
        <a:prstGeom prst="bentConnector3">
          <a:avLst>
            <a:gd name="adj1" fmla="val 1422215"/>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127905</xdr:colOff>
      <xdr:row>27</xdr:row>
      <xdr:rowOff>340178</xdr:rowOff>
    </xdr:from>
    <xdr:to>
      <xdr:col>8</xdr:col>
      <xdr:colOff>231322</xdr:colOff>
      <xdr:row>27</xdr:row>
      <xdr:rowOff>340178</xdr:rowOff>
    </xdr:to>
    <xdr:cxnSp macro="">
      <xdr:nvCxnSpPr>
        <xdr:cNvPr id="41" name="Straight Arrow Connector 40">
          <a:extLst>
            <a:ext uri="{FF2B5EF4-FFF2-40B4-BE49-F238E27FC236}">
              <a16:creationId xmlns:a16="http://schemas.microsoft.com/office/drawing/2014/main" id="{6DB3917A-2594-4802-8A13-CBC9184FADED}"/>
            </a:ext>
          </a:extLst>
        </xdr:cNvPr>
        <xdr:cNvCxnSpPr>
          <a:stCxn id="11" idx="3"/>
        </xdr:cNvCxnSpPr>
      </xdr:nvCxnSpPr>
      <xdr:spPr>
        <a:xfrm flipV="1">
          <a:off x="4618262" y="5538107"/>
          <a:ext cx="770167"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89806</xdr:colOff>
      <xdr:row>24</xdr:row>
      <xdr:rowOff>312965</xdr:rowOff>
    </xdr:from>
    <xdr:to>
      <xdr:col>11</xdr:col>
      <xdr:colOff>27215</xdr:colOff>
      <xdr:row>24</xdr:row>
      <xdr:rowOff>314326</xdr:rowOff>
    </xdr:to>
    <xdr:cxnSp macro="">
      <xdr:nvCxnSpPr>
        <xdr:cNvPr id="46" name="Straight Arrow Connector 45">
          <a:extLst>
            <a:ext uri="{FF2B5EF4-FFF2-40B4-BE49-F238E27FC236}">
              <a16:creationId xmlns:a16="http://schemas.microsoft.com/office/drawing/2014/main" id="{EF6B219A-58DC-47F0-BD5B-DD209D8EC223}"/>
            </a:ext>
          </a:extLst>
        </xdr:cNvPr>
        <xdr:cNvCxnSpPr>
          <a:stCxn id="12" idx="3"/>
        </xdr:cNvCxnSpPr>
      </xdr:nvCxnSpPr>
      <xdr:spPr>
        <a:xfrm flipV="1">
          <a:off x="6471556" y="4435929"/>
          <a:ext cx="549730" cy="136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38099</xdr:colOff>
      <xdr:row>32</xdr:row>
      <xdr:rowOff>152401</xdr:rowOff>
    </xdr:from>
    <xdr:to>
      <xdr:col>10</xdr:col>
      <xdr:colOff>587829</xdr:colOff>
      <xdr:row>32</xdr:row>
      <xdr:rowOff>153762</xdr:rowOff>
    </xdr:to>
    <xdr:cxnSp macro="">
      <xdr:nvCxnSpPr>
        <xdr:cNvPr id="49" name="Straight Arrow Connector 48">
          <a:extLst>
            <a:ext uri="{FF2B5EF4-FFF2-40B4-BE49-F238E27FC236}">
              <a16:creationId xmlns:a16="http://schemas.microsoft.com/office/drawing/2014/main" id="{A05AD16B-C154-4BD3-B7D2-73C4302F53E8}"/>
            </a:ext>
          </a:extLst>
        </xdr:cNvPr>
        <xdr:cNvCxnSpPr/>
      </xdr:nvCxnSpPr>
      <xdr:spPr>
        <a:xfrm flipV="1">
          <a:off x="6419849" y="6534151"/>
          <a:ext cx="549730" cy="136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0</xdr:colOff>
      <xdr:row>23</xdr:row>
      <xdr:rowOff>0</xdr:rowOff>
    </xdr:from>
    <xdr:to>
      <xdr:col>11</xdr:col>
      <xdr:colOff>0</xdr:colOff>
      <xdr:row>36</xdr:row>
      <xdr:rowOff>81643</xdr:rowOff>
    </xdr:to>
    <xdr:cxnSp macro="">
      <xdr:nvCxnSpPr>
        <xdr:cNvPr id="51" name="Straight Connector 50">
          <a:extLst>
            <a:ext uri="{FF2B5EF4-FFF2-40B4-BE49-F238E27FC236}">
              <a16:creationId xmlns:a16="http://schemas.microsoft.com/office/drawing/2014/main" id="{4FBCE017-0AE4-44E5-8451-34DD4837B38C}"/>
            </a:ext>
          </a:extLst>
        </xdr:cNvPr>
        <xdr:cNvCxnSpPr/>
      </xdr:nvCxnSpPr>
      <xdr:spPr>
        <a:xfrm flipH="1">
          <a:off x="6994071" y="3782786"/>
          <a:ext cx="0" cy="344260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16329</xdr:colOff>
      <xdr:row>27</xdr:row>
      <xdr:rowOff>288470</xdr:rowOff>
    </xdr:from>
    <xdr:to>
      <xdr:col>12</xdr:col>
      <xdr:colOff>2721</xdr:colOff>
      <xdr:row>27</xdr:row>
      <xdr:rowOff>288470</xdr:rowOff>
    </xdr:to>
    <xdr:cxnSp macro="">
      <xdr:nvCxnSpPr>
        <xdr:cNvPr id="52" name="Straight Arrow Connector 51">
          <a:extLst>
            <a:ext uri="{FF2B5EF4-FFF2-40B4-BE49-F238E27FC236}">
              <a16:creationId xmlns:a16="http://schemas.microsoft.com/office/drawing/2014/main" id="{AD86E24B-F028-4AB5-9497-AE4660655080}"/>
            </a:ext>
          </a:extLst>
        </xdr:cNvPr>
        <xdr:cNvCxnSpPr/>
      </xdr:nvCxnSpPr>
      <xdr:spPr>
        <a:xfrm>
          <a:off x="7010400" y="5486399"/>
          <a:ext cx="598714"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506183</xdr:colOff>
      <xdr:row>20</xdr:row>
      <xdr:rowOff>166006</xdr:rowOff>
    </xdr:from>
    <xdr:to>
      <xdr:col>17</xdr:col>
      <xdr:colOff>163286</xdr:colOff>
      <xdr:row>35</xdr:row>
      <xdr:rowOff>130628</xdr:rowOff>
    </xdr:to>
    <xdr:sp macro="" textlink="">
      <xdr:nvSpPr>
        <xdr:cNvPr id="53" name="TextBox 52">
          <a:extLst>
            <a:ext uri="{FF2B5EF4-FFF2-40B4-BE49-F238E27FC236}">
              <a16:creationId xmlns:a16="http://schemas.microsoft.com/office/drawing/2014/main" id="{86E88C70-D794-46A8-AC32-56D653F38F93}"/>
            </a:ext>
          </a:extLst>
        </xdr:cNvPr>
        <xdr:cNvSpPr txBox="1"/>
      </xdr:nvSpPr>
      <xdr:spPr>
        <a:xfrm>
          <a:off x="9337219" y="3948792"/>
          <a:ext cx="1494067" cy="3706586"/>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Lucida Bright" panose="02040602050505020304" pitchFamily="18" charset="0"/>
              <a:ea typeface="+mn-ea"/>
              <a:cs typeface="+mn-cs"/>
            </a:rPr>
            <a:t>R</a:t>
          </a:r>
          <a:r>
            <a:rPr lang="en-US" sz="1600">
              <a:solidFill>
                <a:schemeClr val="dk1"/>
              </a:solidFill>
              <a:latin typeface="Lucida Bright" panose="02040602050505020304" pitchFamily="18" charset="0"/>
              <a:ea typeface="+mn-ea"/>
              <a:cs typeface="+mn-cs"/>
            </a:rPr>
            <a:t>A </a:t>
          </a:r>
          <a:r>
            <a:rPr lang="en-US" sz="2000">
              <a:solidFill>
                <a:schemeClr val="dk1"/>
              </a:solidFill>
              <a:latin typeface="Lucida Bright" panose="02040602050505020304" pitchFamily="18" charset="0"/>
              <a:ea typeface="+mn-ea"/>
              <a:cs typeface="+mn-cs"/>
            </a:rPr>
            <a:t>= 0.9</a:t>
          </a:r>
        </a:p>
        <a:p>
          <a:endParaRPr lang="en-US" sz="2000">
            <a:solidFill>
              <a:schemeClr val="dk1"/>
            </a:solidFill>
            <a:latin typeface="Lucida Bright" panose="02040602050505020304" pitchFamily="18" charset="0"/>
            <a:ea typeface="+mn-ea"/>
            <a:cs typeface="+mn-cs"/>
          </a:endParaRPr>
        </a:p>
        <a:p>
          <a:r>
            <a:rPr lang="en-US" sz="2000">
              <a:solidFill>
                <a:schemeClr val="dk1"/>
              </a:solidFill>
              <a:latin typeface="Lucida Bright" panose="02040602050505020304" pitchFamily="18" charset="0"/>
              <a:ea typeface="+mn-ea"/>
              <a:cs typeface="+mn-cs"/>
            </a:rPr>
            <a:t>R</a:t>
          </a:r>
          <a:r>
            <a:rPr lang="en-US" sz="1600">
              <a:solidFill>
                <a:schemeClr val="dk1"/>
              </a:solidFill>
              <a:latin typeface="Lucida Bright" panose="02040602050505020304" pitchFamily="18" charset="0"/>
              <a:ea typeface="+mn-ea"/>
              <a:cs typeface="+mn-cs"/>
            </a:rPr>
            <a:t>B </a:t>
          </a:r>
          <a:r>
            <a:rPr lang="en-US" sz="2000">
              <a:solidFill>
                <a:schemeClr val="dk1"/>
              </a:solidFill>
              <a:latin typeface="Lucida Bright" panose="02040602050505020304" pitchFamily="18" charset="0"/>
              <a:ea typeface="+mn-ea"/>
              <a:cs typeface="+mn-cs"/>
            </a:rPr>
            <a:t>= 0.8</a:t>
          </a:r>
        </a:p>
        <a:p>
          <a:endParaRPr lang="en-US" sz="2000">
            <a:solidFill>
              <a:schemeClr val="dk1"/>
            </a:solidFill>
            <a:latin typeface="Lucida Bright" panose="02040602050505020304" pitchFamily="18" charset="0"/>
            <a:ea typeface="+mn-ea"/>
            <a:cs typeface="+mn-cs"/>
          </a:endParaRPr>
        </a:p>
        <a:p>
          <a:r>
            <a:rPr lang="en-US" sz="2000">
              <a:solidFill>
                <a:schemeClr val="dk1"/>
              </a:solidFill>
              <a:latin typeface="Lucida Bright" panose="02040602050505020304" pitchFamily="18" charset="0"/>
              <a:ea typeface="+mn-ea"/>
              <a:cs typeface="+mn-cs"/>
            </a:rPr>
            <a:t>R</a:t>
          </a:r>
          <a:r>
            <a:rPr lang="en-US" sz="1600">
              <a:solidFill>
                <a:schemeClr val="dk1"/>
              </a:solidFill>
              <a:latin typeface="Lucida Bright" panose="02040602050505020304" pitchFamily="18" charset="0"/>
              <a:ea typeface="+mn-ea"/>
              <a:cs typeface="+mn-cs"/>
            </a:rPr>
            <a:t>C </a:t>
          </a:r>
          <a:r>
            <a:rPr lang="en-US" sz="2000">
              <a:solidFill>
                <a:schemeClr val="dk1"/>
              </a:solidFill>
              <a:latin typeface="Lucida Bright" panose="02040602050505020304" pitchFamily="18" charset="0"/>
              <a:ea typeface="+mn-ea"/>
              <a:cs typeface="+mn-cs"/>
            </a:rPr>
            <a:t>= 0.7</a:t>
          </a:r>
        </a:p>
        <a:p>
          <a:endParaRPr lang="en-US" sz="2000">
            <a:solidFill>
              <a:schemeClr val="dk1"/>
            </a:solidFill>
            <a:latin typeface="Lucida Bright" panose="02040602050505020304" pitchFamily="18" charset="0"/>
            <a:ea typeface="+mn-ea"/>
            <a:cs typeface="+mn-cs"/>
          </a:endParaRPr>
        </a:p>
        <a:p>
          <a:r>
            <a:rPr lang="en-US" sz="2000">
              <a:solidFill>
                <a:schemeClr val="dk1"/>
              </a:solidFill>
              <a:latin typeface="Lucida Bright" panose="02040602050505020304" pitchFamily="18" charset="0"/>
              <a:ea typeface="+mn-ea"/>
              <a:cs typeface="+mn-cs"/>
            </a:rPr>
            <a:t>R</a:t>
          </a:r>
          <a:r>
            <a:rPr lang="en-US" sz="1600">
              <a:solidFill>
                <a:schemeClr val="dk1"/>
              </a:solidFill>
              <a:latin typeface="Lucida Bright" panose="02040602050505020304" pitchFamily="18" charset="0"/>
              <a:ea typeface="+mn-ea"/>
              <a:cs typeface="+mn-cs"/>
            </a:rPr>
            <a:t>D </a:t>
          </a:r>
          <a:r>
            <a:rPr lang="en-US" sz="2000">
              <a:solidFill>
                <a:schemeClr val="dk1"/>
              </a:solidFill>
              <a:latin typeface="Lucida Bright" panose="02040602050505020304" pitchFamily="18" charset="0"/>
              <a:ea typeface="+mn-ea"/>
              <a:cs typeface="+mn-cs"/>
            </a:rPr>
            <a:t>= 0.95</a:t>
          </a:r>
        </a:p>
        <a:p>
          <a:endParaRPr lang="en-US" sz="2000">
            <a:solidFill>
              <a:schemeClr val="dk1"/>
            </a:solidFill>
            <a:latin typeface="Lucida Bright" panose="02040602050505020304" pitchFamily="18" charset="0"/>
            <a:ea typeface="+mn-ea"/>
            <a:cs typeface="+mn-cs"/>
          </a:endParaRPr>
        </a:p>
        <a:p>
          <a:r>
            <a:rPr lang="en-US" sz="2000">
              <a:solidFill>
                <a:schemeClr val="dk1"/>
              </a:solidFill>
              <a:latin typeface="Lucida Bright" panose="02040602050505020304" pitchFamily="18" charset="0"/>
              <a:ea typeface="+mn-ea"/>
              <a:cs typeface="+mn-cs"/>
            </a:rPr>
            <a:t>R</a:t>
          </a:r>
          <a:r>
            <a:rPr lang="en-US" sz="1600">
              <a:solidFill>
                <a:schemeClr val="dk1"/>
              </a:solidFill>
              <a:latin typeface="Lucida Bright" panose="02040602050505020304" pitchFamily="18" charset="0"/>
              <a:ea typeface="+mn-ea"/>
              <a:cs typeface="+mn-cs"/>
            </a:rPr>
            <a:t>E </a:t>
          </a:r>
          <a:r>
            <a:rPr lang="en-US" sz="2000">
              <a:solidFill>
                <a:schemeClr val="dk1"/>
              </a:solidFill>
              <a:latin typeface="Lucida Bright" panose="02040602050505020304" pitchFamily="18" charset="0"/>
              <a:ea typeface="+mn-ea"/>
              <a:cs typeface="+mn-cs"/>
            </a:rPr>
            <a:t>= 0.8</a:t>
          </a:r>
        </a:p>
        <a:p>
          <a:endParaRPr lang="en-US" sz="2000">
            <a:solidFill>
              <a:schemeClr val="dk1"/>
            </a:solidFill>
            <a:latin typeface="Lucida Bright" panose="02040602050505020304" pitchFamily="18" charset="0"/>
            <a:ea typeface="+mn-ea"/>
            <a:cs typeface="+mn-cs"/>
          </a:endParaRPr>
        </a:p>
        <a:p>
          <a:r>
            <a:rPr lang="en-US" sz="2000">
              <a:solidFill>
                <a:schemeClr val="dk1"/>
              </a:solidFill>
              <a:latin typeface="Lucida Bright" panose="02040602050505020304" pitchFamily="18" charset="0"/>
              <a:ea typeface="+mn-ea"/>
              <a:cs typeface="+mn-cs"/>
            </a:rPr>
            <a:t>R</a:t>
          </a:r>
          <a:r>
            <a:rPr lang="en-US" sz="1600">
              <a:solidFill>
                <a:schemeClr val="dk1"/>
              </a:solidFill>
              <a:latin typeface="Lucida Bright" panose="02040602050505020304" pitchFamily="18" charset="0"/>
              <a:ea typeface="+mn-ea"/>
              <a:cs typeface="+mn-cs"/>
            </a:rPr>
            <a:t>F </a:t>
          </a:r>
          <a:r>
            <a:rPr lang="en-US" sz="2000">
              <a:solidFill>
                <a:schemeClr val="dk1"/>
              </a:solidFill>
              <a:latin typeface="Lucida Bright" panose="02040602050505020304" pitchFamily="18" charset="0"/>
              <a:ea typeface="+mn-ea"/>
              <a:cs typeface="+mn-cs"/>
            </a:rPr>
            <a:t>= 0.9</a:t>
          </a:r>
        </a:p>
      </xdr:txBody>
    </xdr:sp>
    <xdr:clientData/>
  </xdr:twoCellAnchor>
  <xdr:twoCellAnchor>
    <xdr:from>
      <xdr:col>21</xdr:col>
      <xdr:colOff>285750</xdr:colOff>
      <xdr:row>3</xdr:row>
      <xdr:rowOff>0</xdr:rowOff>
    </xdr:from>
    <xdr:to>
      <xdr:col>23</xdr:col>
      <xdr:colOff>476250</xdr:colOff>
      <xdr:row>7</xdr:row>
      <xdr:rowOff>81643</xdr:rowOff>
    </xdr:to>
    <xdr:sp macro="" textlink="">
      <xdr:nvSpPr>
        <xdr:cNvPr id="29" name="Rounded Rectangle 4">
          <a:hlinkClick xmlns:r="http://schemas.openxmlformats.org/officeDocument/2006/relationships" r:id="rId2"/>
          <a:extLst>
            <a:ext uri="{FF2B5EF4-FFF2-40B4-BE49-F238E27FC236}">
              <a16:creationId xmlns:a16="http://schemas.microsoft.com/office/drawing/2014/main" id="{6C1D9E02-9C6A-46D8-B08C-25B92F3BE2D3}"/>
            </a:ext>
          </a:extLst>
        </xdr:cNvPr>
        <xdr:cNvSpPr/>
      </xdr:nvSpPr>
      <xdr:spPr>
        <a:xfrm>
          <a:off x="13403036" y="571500"/>
          <a:ext cx="1578428" cy="843643"/>
        </a:xfrm>
        <a:prstGeom prst="roundRect">
          <a:avLst/>
        </a:prstGeom>
        <a:solidFill>
          <a:srgbClr val="FFC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002060"/>
              </a:solidFill>
              <a:latin typeface="Lucida Bright" panose="02040602050505020304" pitchFamily="18" charset="0"/>
            </a:rPr>
            <a:t>Check</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11</xdr:col>
      <xdr:colOff>353785</xdr:colOff>
      <xdr:row>8</xdr:row>
      <xdr:rowOff>163285</xdr:rowOff>
    </xdr:from>
    <xdr:to>
      <xdr:col>11</xdr:col>
      <xdr:colOff>353785</xdr:colOff>
      <xdr:row>47</xdr:row>
      <xdr:rowOff>176893</xdr:rowOff>
    </xdr:to>
    <xdr:cxnSp macro="">
      <xdr:nvCxnSpPr>
        <xdr:cNvPr id="2" name="Straight Connector 1">
          <a:extLst>
            <a:ext uri="{FF2B5EF4-FFF2-40B4-BE49-F238E27FC236}">
              <a16:creationId xmlns:a16="http://schemas.microsoft.com/office/drawing/2014/main" id="{366E7DE1-3EED-4394-870F-0D267DCF8CE8}"/>
            </a:ext>
          </a:extLst>
        </xdr:cNvPr>
        <xdr:cNvCxnSpPr/>
      </xdr:nvCxnSpPr>
      <xdr:spPr>
        <a:xfrm>
          <a:off x="7347856" y="1687285"/>
          <a:ext cx="0" cy="83003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4</xdr:col>
      <xdr:colOff>285750</xdr:colOff>
      <xdr:row>2</xdr:row>
      <xdr:rowOff>81642</xdr:rowOff>
    </xdr:from>
    <xdr:to>
      <xdr:col>11</xdr:col>
      <xdr:colOff>489857</xdr:colOff>
      <xdr:row>6</xdr:row>
      <xdr:rowOff>157842</xdr:rowOff>
    </xdr:to>
    <xdr:sp macro="" textlink="">
      <xdr:nvSpPr>
        <xdr:cNvPr id="4" name="Rounded Rectangle 4">
          <a:extLst>
            <a:ext uri="{FF2B5EF4-FFF2-40B4-BE49-F238E27FC236}">
              <a16:creationId xmlns:a16="http://schemas.microsoft.com/office/drawing/2014/main" id="{2EB22AC8-3708-4523-B319-8A1E749C3933}"/>
            </a:ext>
          </a:extLst>
        </xdr:cNvPr>
        <xdr:cNvSpPr/>
      </xdr:nvSpPr>
      <xdr:spPr>
        <a:xfrm>
          <a:off x="2724150" y="462642"/>
          <a:ext cx="4728482"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rgbClr val="8E0000"/>
              </a:solidFill>
              <a:latin typeface="Lucida Bright" panose="02040602050505020304" pitchFamily="18" charset="0"/>
              <a:cs typeface="FrankRuehl" panose="020E0503060101010101" pitchFamily="34" charset="-79"/>
            </a:rPr>
            <a:t>Check</a:t>
          </a:r>
          <a:r>
            <a:rPr lang="en-US" sz="3200" b="0">
              <a:solidFill>
                <a:schemeClr val="accent4">
                  <a:lumMod val="50000"/>
                </a:schemeClr>
              </a:solidFill>
              <a:latin typeface="Lucida Bright" panose="02040602050505020304" pitchFamily="18" charset="0"/>
              <a:cs typeface="FrankRuehl" panose="020E0503060101010101" pitchFamily="34" charset="-79"/>
            </a:rPr>
            <a:t> Problem 4</a:t>
          </a:r>
        </a:p>
      </xdr:txBody>
    </xdr:sp>
    <xdr:clientData/>
  </xdr:twoCellAnchor>
  <xdr:twoCellAnchor>
    <xdr:from>
      <xdr:col>1</xdr:col>
      <xdr:colOff>503464</xdr:colOff>
      <xdr:row>10</xdr:row>
      <xdr:rowOff>163287</xdr:rowOff>
    </xdr:from>
    <xdr:to>
      <xdr:col>10</xdr:col>
      <xdr:colOff>449036</xdr:colOff>
      <xdr:row>20</xdr:row>
      <xdr:rowOff>190500</xdr:rowOff>
    </xdr:to>
    <xdr:sp macro="" textlink="">
      <xdr:nvSpPr>
        <xdr:cNvPr id="5" name="TextBox 4">
          <a:extLst>
            <a:ext uri="{FF2B5EF4-FFF2-40B4-BE49-F238E27FC236}">
              <a16:creationId xmlns:a16="http://schemas.microsoft.com/office/drawing/2014/main" id="{D78D7095-94EB-4082-B618-4A816676197A}"/>
            </a:ext>
          </a:extLst>
        </xdr:cNvPr>
        <xdr:cNvSpPr txBox="1"/>
      </xdr:nvSpPr>
      <xdr:spPr>
        <a:xfrm>
          <a:off x="1115785" y="2068287"/>
          <a:ext cx="5715001" cy="1904999"/>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solidFill>
                <a:schemeClr val="bg1"/>
              </a:solidFill>
              <a:latin typeface="Lucida Bright" panose="02040602050505020304" pitchFamily="18" charset="0"/>
              <a:ea typeface="+mn-ea"/>
              <a:cs typeface="+mn-cs"/>
            </a:rPr>
            <a:t>Montgomery</a:t>
          </a:r>
          <a:r>
            <a:rPr lang="en-US" sz="800" baseline="0">
              <a:solidFill>
                <a:schemeClr val="bg1"/>
              </a:solidFill>
              <a:latin typeface="Lucida Bright" panose="02040602050505020304" pitchFamily="18" charset="0"/>
              <a:ea typeface="+mn-ea"/>
              <a:cs typeface="+mn-cs"/>
            </a:rPr>
            <a:t> 442</a:t>
          </a:r>
        </a:p>
        <a:p>
          <a:r>
            <a:rPr lang="en-US" sz="2000" baseline="0">
              <a:solidFill>
                <a:schemeClr val="dk1"/>
              </a:solidFill>
              <a:latin typeface="Lucida Bright" panose="02040602050505020304" pitchFamily="18" charset="0"/>
              <a:ea typeface="+mn-ea"/>
              <a:cs typeface="+mn-cs"/>
            </a:rPr>
            <a:t>The MTBF for mechanical component is </a:t>
          </a:r>
          <a:r>
            <a:rPr lang="en-US" sz="2000" b="1" baseline="0">
              <a:solidFill>
                <a:srgbClr val="8E0000"/>
              </a:solidFill>
              <a:latin typeface="Lucida Bright" panose="02040602050505020304" pitchFamily="18" charset="0"/>
              <a:ea typeface="+mn-ea"/>
              <a:cs typeface="+mn-cs"/>
            </a:rPr>
            <a:t>200</a:t>
          </a:r>
          <a:r>
            <a:rPr lang="en-US" sz="2000" baseline="0">
              <a:solidFill>
                <a:schemeClr val="dk1"/>
              </a:solidFill>
              <a:latin typeface="Lucida Bright" panose="02040602050505020304" pitchFamily="18" charset="0"/>
              <a:ea typeface="+mn-ea"/>
              <a:cs typeface="+mn-cs"/>
            </a:rPr>
            <a:t> hours. The MTTR for this component is </a:t>
          </a:r>
          <a:r>
            <a:rPr lang="en-US" sz="2000" b="1" baseline="0">
              <a:solidFill>
                <a:srgbClr val="8E0000"/>
              </a:solidFill>
              <a:latin typeface="Lucida Bright" panose="02040602050505020304" pitchFamily="18" charset="0"/>
              <a:ea typeface="+mn-ea"/>
              <a:cs typeface="+mn-cs"/>
            </a:rPr>
            <a:t>5</a:t>
          </a:r>
          <a:r>
            <a:rPr lang="en-US" sz="2000" baseline="0">
              <a:solidFill>
                <a:schemeClr val="dk1"/>
              </a:solidFill>
              <a:latin typeface="Lucida Bright" panose="02040602050505020304" pitchFamily="18" charset="0"/>
              <a:ea typeface="+mn-ea"/>
              <a:cs typeface="+mn-cs"/>
            </a:rPr>
            <a:t> hours. </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Calculate the availability: A(t)</a:t>
          </a:r>
          <a:endParaRPr lang="en-US" sz="2000">
            <a:solidFill>
              <a:schemeClr val="dk1"/>
            </a:solidFill>
            <a:latin typeface="Lucida Bright" panose="02040602050505020304" pitchFamily="18" charset="0"/>
            <a:ea typeface="+mn-ea"/>
            <a:cs typeface="+mn-cs"/>
          </a:endParaRPr>
        </a:p>
      </xdr:txBody>
    </xdr:sp>
    <xdr:clientData/>
  </xdr:twoCellAnchor>
  <xdr:twoCellAnchor>
    <xdr:from>
      <xdr:col>1</xdr:col>
      <xdr:colOff>353786</xdr:colOff>
      <xdr:row>3</xdr:row>
      <xdr:rowOff>0</xdr:rowOff>
    </xdr:from>
    <xdr:to>
      <xdr:col>3</xdr:col>
      <xdr:colOff>449036</xdr:colOff>
      <xdr:row>7</xdr:row>
      <xdr:rowOff>122466</xdr:rowOff>
    </xdr:to>
    <xdr:sp macro="" textlink="">
      <xdr:nvSpPr>
        <xdr:cNvPr id="6" name="Left Arrow 1">
          <a:hlinkClick xmlns:r="http://schemas.openxmlformats.org/officeDocument/2006/relationships" r:id="rId1"/>
          <a:extLst>
            <a:ext uri="{FF2B5EF4-FFF2-40B4-BE49-F238E27FC236}">
              <a16:creationId xmlns:a16="http://schemas.microsoft.com/office/drawing/2014/main" id="{3A70DA43-868A-49DF-A8ED-98F05B089627}"/>
            </a:ext>
          </a:extLst>
        </xdr:cNvPr>
        <xdr:cNvSpPr/>
      </xdr:nvSpPr>
      <xdr:spPr>
        <a:xfrm>
          <a:off x="963386" y="571500"/>
          <a:ext cx="1314450"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15</xdr:col>
      <xdr:colOff>54429</xdr:colOff>
      <xdr:row>2</xdr:row>
      <xdr:rowOff>81643</xdr:rowOff>
    </xdr:from>
    <xdr:to>
      <xdr:col>19</xdr:col>
      <xdr:colOff>312963</xdr:colOff>
      <xdr:row>6</xdr:row>
      <xdr:rowOff>108858</xdr:rowOff>
    </xdr:to>
    <xdr:sp macro="" textlink="">
      <xdr:nvSpPr>
        <xdr:cNvPr id="7" name="Rounded Rectangle 3">
          <a:extLst>
            <a:ext uri="{FF2B5EF4-FFF2-40B4-BE49-F238E27FC236}">
              <a16:creationId xmlns:a16="http://schemas.microsoft.com/office/drawing/2014/main" id="{44307A3A-C928-4EF1-89ED-3945A8D50C5D}"/>
            </a:ext>
          </a:extLst>
        </xdr:cNvPr>
        <xdr:cNvSpPr/>
      </xdr:nvSpPr>
      <xdr:spPr>
        <a:xfrm>
          <a:off x="9497786" y="462643"/>
          <a:ext cx="2707820"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FF00"/>
              </a:solidFill>
              <a:latin typeface="Lucida Bright" panose="02040602050505020304" pitchFamily="18" charset="0"/>
            </a:rPr>
            <a:t>Solution</a:t>
          </a:r>
        </a:p>
      </xdr:txBody>
    </xdr:sp>
    <xdr:clientData/>
  </xdr:twoCellAnchor>
  <xdr:twoCellAnchor>
    <xdr:from>
      <xdr:col>12</xdr:col>
      <xdr:colOff>125184</xdr:colOff>
      <xdr:row>10</xdr:row>
      <xdr:rowOff>179616</xdr:rowOff>
    </xdr:from>
    <xdr:to>
      <xdr:col>21</xdr:col>
      <xdr:colOff>503463</xdr:colOff>
      <xdr:row>15</xdr:row>
      <xdr:rowOff>136071</xdr:rowOff>
    </xdr:to>
    <xdr:sp macro="" textlink="">
      <xdr:nvSpPr>
        <xdr:cNvPr id="8" name="TextBox 7">
          <a:extLst>
            <a:ext uri="{FF2B5EF4-FFF2-40B4-BE49-F238E27FC236}">
              <a16:creationId xmlns:a16="http://schemas.microsoft.com/office/drawing/2014/main" id="{E32E1C43-A730-4DC8-951C-C05111A91F01}"/>
            </a:ext>
          </a:extLst>
        </xdr:cNvPr>
        <xdr:cNvSpPr txBox="1"/>
      </xdr:nvSpPr>
      <xdr:spPr>
        <a:xfrm>
          <a:off x="7731577" y="2084616"/>
          <a:ext cx="5889172" cy="881741"/>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2000">
              <a:solidFill>
                <a:schemeClr val="dk1"/>
              </a:solidFill>
              <a:latin typeface="Lucida Bright" panose="02040602050505020304" pitchFamily="18" charset="0"/>
              <a:ea typeface="+mn-ea"/>
              <a:cs typeface="+mn-cs"/>
            </a:rPr>
            <a:t>A(t)</a:t>
          </a:r>
          <a:r>
            <a:rPr lang="en-US" sz="2000" baseline="0">
              <a:solidFill>
                <a:schemeClr val="dk1"/>
              </a:solidFill>
              <a:latin typeface="Lucida Bright" panose="02040602050505020304" pitchFamily="18" charset="0"/>
              <a:ea typeface="+mn-ea"/>
              <a:cs typeface="+mn-cs"/>
            </a:rPr>
            <a:t> = MTBF/(MTBF + MTTR) =</a:t>
          </a:r>
          <a:endParaRPr lang="en-US" sz="2000">
            <a:solidFill>
              <a:schemeClr val="dk1"/>
            </a:solidFill>
            <a:latin typeface="Lucida Bright" panose="02040602050505020304" pitchFamily="18" charset="0"/>
            <a:ea typeface="+mn-ea"/>
            <a:cs typeface="+mn-cs"/>
          </a:endParaRPr>
        </a:p>
      </xdr:txBody>
    </xdr:sp>
    <xdr:clientData/>
  </xdr:twoCellAnchor>
  <xdr:twoCellAnchor>
    <xdr:from>
      <xdr:col>12</xdr:col>
      <xdr:colOff>231321</xdr:colOff>
      <xdr:row>17</xdr:row>
      <xdr:rowOff>176894</xdr:rowOff>
    </xdr:from>
    <xdr:to>
      <xdr:col>21</xdr:col>
      <xdr:colOff>503464</xdr:colOff>
      <xdr:row>21</xdr:row>
      <xdr:rowOff>394608</xdr:rowOff>
    </xdr:to>
    <xdr:sp macro="" textlink="">
      <xdr:nvSpPr>
        <xdr:cNvPr id="9" name="TextBox 8">
          <a:extLst>
            <a:ext uri="{FF2B5EF4-FFF2-40B4-BE49-F238E27FC236}">
              <a16:creationId xmlns:a16="http://schemas.microsoft.com/office/drawing/2014/main" id="{BC877F12-678E-4E4E-9C35-002B2825FD97}"/>
            </a:ext>
          </a:extLst>
        </xdr:cNvPr>
        <xdr:cNvSpPr txBox="1"/>
      </xdr:nvSpPr>
      <xdr:spPr>
        <a:xfrm>
          <a:off x="7837714" y="3388180"/>
          <a:ext cx="5783036" cy="1129392"/>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Lucida Bright" panose="02040602050505020304" pitchFamily="18" charset="0"/>
              <a:ea typeface="+mn-ea"/>
              <a:cs typeface="+mn-cs"/>
            </a:rPr>
            <a:t>This</a:t>
          </a:r>
          <a:r>
            <a:rPr lang="en-US" sz="2000" baseline="0">
              <a:solidFill>
                <a:schemeClr val="dk1"/>
              </a:solidFill>
              <a:latin typeface="Lucida Bright" panose="02040602050505020304" pitchFamily="18" charset="0"/>
              <a:ea typeface="+mn-ea"/>
              <a:cs typeface="+mn-cs"/>
            </a:rPr>
            <a:t> is the steady state availability of a repairable system at time t. </a:t>
          </a:r>
          <a:endParaRPr lang="en-US" sz="2000">
            <a:solidFill>
              <a:schemeClr val="dk1"/>
            </a:solidFill>
            <a:latin typeface="Lucida Bright" panose="02040602050505020304" pitchFamily="18" charset="0"/>
            <a:ea typeface="+mn-ea"/>
            <a:cs typeface="+mn-cs"/>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14</xdr:col>
      <xdr:colOff>136070</xdr:colOff>
      <xdr:row>10</xdr:row>
      <xdr:rowOff>68035</xdr:rowOff>
    </xdr:from>
    <xdr:to>
      <xdr:col>14</xdr:col>
      <xdr:colOff>136070</xdr:colOff>
      <xdr:row>49</xdr:row>
      <xdr:rowOff>81643</xdr:rowOff>
    </xdr:to>
    <xdr:cxnSp macro="">
      <xdr:nvCxnSpPr>
        <xdr:cNvPr id="3" name="Straight Connector 2">
          <a:extLst>
            <a:ext uri="{FF2B5EF4-FFF2-40B4-BE49-F238E27FC236}">
              <a16:creationId xmlns:a16="http://schemas.microsoft.com/office/drawing/2014/main" id="{70707CF7-DDB3-4833-B0E6-B8C8DEC1AE33}"/>
            </a:ext>
          </a:extLst>
        </xdr:cNvPr>
        <xdr:cNvCxnSpPr/>
      </xdr:nvCxnSpPr>
      <xdr:spPr>
        <a:xfrm>
          <a:off x="8927645" y="1973035"/>
          <a:ext cx="0" cy="83003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14</xdr:col>
      <xdr:colOff>394608</xdr:colOff>
      <xdr:row>3</xdr:row>
      <xdr:rowOff>27214</xdr:rowOff>
    </xdr:from>
    <xdr:to>
      <xdr:col>19</xdr:col>
      <xdr:colOff>40821</xdr:colOff>
      <xdr:row>7</xdr:row>
      <xdr:rowOff>54429</xdr:rowOff>
    </xdr:to>
    <xdr:sp macro="" textlink="">
      <xdr:nvSpPr>
        <xdr:cNvPr id="4" name="Rounded Rectangle 3">
          <a:extLst>
            <a:ext uri="{FF2B5EF4-FFF2-40B4-BE49-F238E27FC236}">
              <a16:creationId xmlns:a16="http://schemas.microsoft.com/office/drawing/2014/main" id="{BBAC9503-08BA-4F29-8841-A7C26AB0F115}"/>
            </a:ext>
          </a:extLst>
        </xdr:cNvPr>
        <xdr:cNvSpPr/>
      </xdr:nvSpPr>
      <xdr:spPr>
        <a:xfrm>
          <a:off x="9186183" y="598714"/>
          <a:ext cx="2694213"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FF00"/>
              </a:solidFill>
              <a:latin typeface="Lucida Bright" panose="02040602050505020304" pitchFamily="18" charset="0"/>
            </a:rPr>
            <a:t>Workspace</a:t>
          </a:r>
        </a:p>
      </xdr:txBody>
    </xdr:sp>
    <xdr:clientData/>
  </xdr:twoCellAnchor>
  <xdr:twoCellAnchor>
    <xdr:from>
      <xdr:col>4</xdr:col>
      <xdr:colOff>285750</xdr:colOff>
      <xdr:row>2</xdr:row>
      <xdr:rowOff>81642</xdr:rowOff>
    </xdr:from>
    <xdr:to>
      <xdr:col>11</xdr:col>
      <xdr:colOff>489857</xdr:colOff>
      <xdr:row>6</xdr:row>
      <xdr:rowOff>157842</xdr:rowOff>
    </xdr:to>
    <xdr:sp macro="" textlink="">
      <xdr:nvSpPr>
        <xdr:cNvPr id="5" name="Rounded Rectangle 4">
          <a:extLst>
            <a:ext uri="{FF2B5EF4-FFF2-40B4-BE49-F238E27FC236}">
              <a16:creationId xmlns:a16="http://schemas.microsoft.com/office/drawing/2014/main" id="{30F1C7AB-B298-4C6D-885F-28DB0308D450}"/>
            </a:ext>
          </a:extLst>
        </xdr:cNvPr>
        <xdr:cNvSpPr/>
      </xdr:nvSpPr>
      <xdr:spPr>
        <a:xfrm>
          <a:off x="2724150" y="462642"/>
          <a:ext cx="4728482"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a:solidFill>
                <a:schemeClr val="accent4">
                  <a:lumMod val="50000"/>
                </a:schemeClr>
              </a:solidFill>
              <a:latin typeface="Lucida Bright" panose="02040602050505020304" pitchFamily="18" charset="0"/>
              <a:cs typeface="FrankRuehl" panose="020E0503060101010101" pitchFamily="34" charset="-79"/>
            </a:rPr>
            <a:t>Problem 4</a:t>
          </a:r>
        </a:p>
      </xdr:txBody>
    </xdr:sp>
    <xdr:clientData/>
  </xdr:twoCellAnchor>
  <xdr:twoCellAnchor>
    <xdr:from>
      <xdr:col>1</xdr:col>
      <xdr:colOff>503464</xdr:colOff>
      <xdr:row>10</xdr:row>
      <xdr:rowOff>163287</xdr:rowOff>
    </xdr:from>
    <xdr:to>
      <xdr:col>13</xdr:col>
      <xdr:colOff>326572</xdr:colOff>
      <xdr:row>20</xdr:row>
      <xdr:rowOff>258535</xdr:rowOff>
    </xdr:to>
    <xdr:sp macro="" textlink="">
      <xdr:nvSpPr>
        <xdr:cNvPr id="6" name="TextBox 5">
          <a:extLst>
            <a:ext uri="{FF2B5EF4-FFF2-40B4-BE49-F238E27FC236}">
              <a16:creationId xmlns:a16="http://schemas.microsoft.com/office/drawing/2014/main" id="{404C1967-5B8E-48E9-8065-8D35FA9A70E7}"/>
            </a:ext>
          </a:extLst>
        </xdr:cNvPr>
        <xdr:cNvSpPr txBox="1"/>
      </xdr:nvSpPr>
      <xdr:spPr>
        <a:xfrm>
          <a:off x="1115785" y="2068287"/>
          <a:ext cx="7429501" cy="1973034"/>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aseline="0">
              <a:solidFill>
                <a:schemeClr val="dk1"/>
              </a:solidFill>
              <a:latin typeface="Lucida Bright" panose="02040602050505020304" pitchFamily="18" charset="0"/>
              <a:ea typeface="+mn-ea"/>
              <a:cs typeface="+mn-cs"/>
            </a:rPr>
            <a:t>The MTBF for mechanical component is 200 hours. The MTTR for this component is 5 hours. </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Calculate the availability A(t).</a:t>
          </a:r>
          <a:endParaRPr lang="en-US" sz="2000">
            <a:solidFill>
              <a:schemeClr val="dk1"/>
            </a:solidFill>
            <a:latin typeface="Lucida Bright" panose="02040602050505020304" pitchFamily="18" charset="0"/>
            <a:ea typeface="+mn-ea"/>
            <a:cs typeface="+mn-cs"/>
          </a:endParaRPr>
        </a:p>
      </xdr:txBody>
    </xdr:sp>
    <xdr:clientData/>
  </xdr:twoCellAnchor>
  <xdr:twoCellAnchor>
    <xdr:from>
      <xdr:col>1</xdr:col>
      <xdr:colOff>353786</xdr:colOff>
      <xdr:row>3</xdr:row>
      <xdr:rowOff>0</xdr:rowOff>
    </xdr:from>
    <xdr:to>
      <xdr:col>3</xdr:col>
      <xdr:colOff>449036</xdr:colOff>
      <xdr:row>7</xdr:row>
      <xdr:rowOff>122466</xdr:rowOff>
    </xdr:to>
    <xdr:sp macro="" textlink="">
      <xdr:nvSpPr>
        <xdr:cNvPr id="8" name="Left Arrow 1">
          <a:hlinkClick xmlns:r="http://schemas.openxmlformats.org/officeDocument/2006/relationships" r:id="rId1"/>
          <a:extLst>
            <a:ext uri="{FF2B5EF4-FFF2-40B4-BE49-F238E27FC236}">
              <a16:creationId xmlns:a16="http://schemas.microsoft.com/office/drawing/2014/main" id="{3B08F30D-2E93-4722-8328-767C9D33A1AD}"/>
            </a:ext>
          </a:extLst>
        </xdr:cNvPr>
        <xdr:cNvSpPr/>
      </xdr:nvSpPr>
      <xdr:spPr>
        <a:xfrm>
          <a:off x="966107" y="571500"/>
          <a:ext cx="1319893"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20</xdr:col>
      <xdr:colOff>0</xdr:colOff>
      <xdr:row>3</xdr:row>
      <xdr:rowOff>0</xdr:rowOff>
    </xdr:from>
    <xdr:to>
      <xdr:col>22</xdr:col>
      <xdr:colOff>353785</xdr:colOff>
      <xdr:row>7</xdr:row>
      <xdr:rowOff>81643</xdr:rowOff>
    </xdr:to>
    <xdr:sp macro="" textlink="">
      <xdr:nvSpPr>
        <xdr:cNvPr id="7" name="Rounded Rectangle 4">
          <a:hlinkClick xmlns:r="http://schemas.openxmlformats.org/officeDocument/2006/relationships" r:id="rId2"/>
          <a:extLst>
            <a:ext uri="{FF2B5EF4-FFF2-40B4-BE49-F238E27FC236}">
              <a16:creationId xmlns:a16="http://schemas.microsoft.com/office/drawing/2014/main" id="{3924ACF2-A046-4AA4-9BC8-5A8A54A3CFDE}"/>
            </a:ext>
          </a:extLst>
        </xdr:cNvPr>
        <xdr:cNvSpPr/>
      </xdr:nvSpPr>
      <xdr:spPr>
        <a:xfrm>
          <a:off x="12504964" y="571500"/>
          <a:ext cx="1578428" cy="843643"/>
        </a:xfrm>
        <a:prstGeom prst="roundRect">
          <a:avLst/>
        </a:prstGeom>
        <a:solidFill>
          <a:srgbClr val="FFC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002060"/>
              </a:solidFill>
              <a:latin typeface="Lucida Bright" panose="02040602050505020304" pitchFamily="18" charset="0"/>
            </a:rPr>
            <a:t>Check</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11</xdr:col>
      <xdr:colOff>367392</xdr:colOff>
      <xdr:row>9</xdr:row>
      <xdr:rowOff>136071</xdr:rowOff>
    </xdr:from>
    <xdr:to>
      <xdr:col>11</xdr:col>
      <xdr:colOff>367392</xdr:colOff>
      <xdr:row>52</xdr:row>
      <xdr:rowOff>149679</xdr:rowOff>
    </xdr:to>
    <xdr:cxnSp macro="">
      <xdr:nvCxnSpPr>
        <xdr:cNvPr id="2" name="Straight Connector 1">
          <a:extLst>
            <a:ext uri="{FF2B5EF4-FFF2-40B4-BE49-F238E27FC236}">
              <a16:creationId xmlns:a16="http://schemas.microsoft.com/office/drawing/2014/main" id="{E1E1D282-7F13-4DE3-9C88-156CDEA008C4}"/>
            </a:ext>
          </a:extLst>
        </xdr:cNvPr>
        <xdr:cNvCxnSpPr/>
      </xdr:nvCxnSpPr>
      <xdr:spPr>
        <a:xfrm>
          <a:off x="7361463" y="1850571"/>
          <a:ext cx="0" cy="83003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4</xdr:col>
      <xdr:colOff>285750</xdr:colOff>
      <xdr:row>2</xdr:row>
      <xdr:rowOff>81642</xdr:rowOff>
    </xdr:from>
    <xdr:to>
      <xdr:col>11</xdr:col>
      <xdr:colOff>489857</xdr:colOff>
      <xdr:row>6</xdr:row>
      <xdr:rowOff>157842</xdr:rowOff>
    </xdr:to>
    <xdr:sp macro="" textlink="">
      <xdr:nvSpPr>
        <xdr:cNvPr id="4" name="Rounded Rectangle 4">
          <a:extLst>
            <a:ext uri="{FF2B5EF4-FFF2-40B4-BE49-F238E27FC236}">
              <a16:creationId xmlns:a16="http://schemas.microsoft.com/office/drawing/2014/main" id="{A1A300F5-B409-448F-B254-F5B852F9E222}"/>
            </a:ext>
          </a:extLst>
        </xdr:cNvPr>
        <xdr:cNvSpPr/>
      </xdr:nvSpPr>
      <xdr:spPr>
        <a:xfrm>
          <a:off x="2724150" y="462642"/>
          <a:ext cx="4728482"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rgbClr val="8E0000"/>
              </a:solidFill>
              <a:latin typeface="Lucida Bright" panose="02040602050505020304" pitchFamily="18" charset="0"/>
              <a:cs typeface="FrankRuehl" panose="020E0503060101010101" pitchFamily="34" charset="-79"/>
            </a:rPr>
            <a:t>Check</a:t>
          </a:r>
          <a:r>
            <a:rPr lang="en-US" sz="3200" b="0">
              <a:solidFill>
                <a:schemeClr val="accent4">
                  <a:lumMod val="50000"/>
                </a:schemeClr>
              </a:solidFill>
              <a:latin typeface="Lucida Bright" panose="02040602050505020304" pitchFamily="18" charset="0"/>
              <a:cs typeface="FrankRuehl" panose="020E0503060101010101" pitchFamily="34" charset="-79"/>
            </a:rPr>
            <a:t> Problem 5</a:t>
          </a:r>
        </a:p>
      </xdr:txBody>
    </xdr:sp>
    <xdr:clientData/>
  </xdr:twoCellAnchor>
  <xdr:twoCellAnchor>
    <xdr:from>
      <xdr:col>1</xdr:col>
      <xdr:colOff>503464</xdr:colOff>
      <xdr:row>10</xdr:row>
      <xdr:rowOff>136071</xdr:rowOff>
    </xdr:from>
    <xdr:to>
      <xdr:col>10</xdr:col>
      <xdr:colOff>408214</xdr:colOff>
      <xdr:row>18</xdr:row>
      <xdr:rowOff>40821</xdr:rowOff>
    </xdr:to>
    <xdr:sp macro="" textlink="">
      <xdr:nvSpPr>
        <xdr:cNvPr id="5" name="TextBox 4">
          <a:extLst>
            <a:ext uri="{FF2B5EF4-FFF2-40B4-BE49-F238E27FC236}">
              <a16:creationId xmlns:a16="http://schemas.microsoft.com/office/drawing/2014/main" id="{55B27C16-7136-4BCC-A2D3-8B8EA7C38CF2}"/>
            </a:ext>
          </a:extLst>
        </xdr:cNvPr>
        <xdr:cNvSpPr txBox="1"/>
      </xdr:nvSpPr>
      <xdr:spPr>
        <a:xfrm>
          <a:off x="1115785" y="2041071"/>
          <a:ext cx="5674179" cy="1401536"/>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solidFill>
                <a:schemeClr val="bg1"/>
              </a:solidFill>
              <a:latin typeface="Lucida Bright" panose="02040602050505020304" pitchFamily="18" charset="0"/>
              <a:ea typeface="+mn-ea"/>
              <a:cs typeface="+mn-cs"/>
            </a:rPr>
            <a:t>Oconnor 2.9</a:t>
          </a:r>
        </a:p>
        <a:p>
          <a:r>
            <a:rPr lang="en-US" sz="2000">
              <a:solidFill>
                <a:schemeClr val="dk1"/>
              </a:solidFill>
              <a:latin typeface="Lucida Bright" panose="02040602050505020304" pitchFamily="18" charset="0"/>
              <a:ea typeface="+mn-ea"/>
              <a:cs typeface="+mn-cs"/>
            </a:rPr>
            <a:t>What</a:t>
          </a:r>
          <a:r>
            <a:rPr lang="en-US" sz="2000" baseline="0">
              <a:solidFill>
                <a:schemeClr val="dk1"/>
              </a:solidFill>
              <a:latin typeface="Lucida Bright" panose="02040602050505020304" pitchFamily="18" charset="0"/>
              <a:ea typeface="+mn-ea"/>
              <a:cs typeface="+mn-cs"/>
            </a:rPr>
            <a:t> is the probability of having no more than 20 failures if n =100 , and p = 0.14?</a:t>
          </a:r>
          <a:endParaRPr lang="en-US" sz="2000">
            <a:solidFill>
              <a:schemeClr val="dk1"/>
            </a:solidFill>
            <a:latin typeface="Lucida Bright" panose="02040602050505020304" pitchFamily="18" charset="0"/>
            <a:ea typeface="+mn-ea"/>
            <a:cs typeface="+mn-cs"/>
          </a:endParaRPr>
        </a:p>
      </xdr:txBody>
    </xdr:sp>
    <xdr:clientData/>
  </xdr:twoCellAnchor>
  <xdr:twoCellAnchor>
    <xdr:from>
      <xdr:col>1</xdr:col>
      <xdr:colOff>285750</xdr:colOff>
      <xdr:row>2</xdr:row>
      <xdr:rowOff>68036</xdr:rowOff>
    </xdr:from>
    <xdr:to>
      <xdr:col>3</xdr:col>
      <xdr:colOff>381000</xdr:colOff>
      <xdr:row>7</xdr:row>
      <xdr:rowOff>2</xdr:rowOff>
    </xdr:to>
    <xdr:sp macro="" textlink="">
      <xdr:nvSpPr>
        <xdr:cNvPr id="6" name="Left Arrow 1">
          <a:hlinkClick xmlns:r="http://schemas.openxmlformats.org/officeDocument/2006/relationships" r:id="rId1"/>
          <a:extLst>
            <a:ext uri="{FF2B5EF4-FFF2-40B4-BE49-F238E27FC236}">
              <a16:creationId xmlns:a16="http://schemas.microsoft.com/office/drawing/2014/main" id="{6B873BCA-182C-4BB0-9655-3522CA850E2C}"/>
            </a:ext>
          </a:extLst>
        </xdr:cNvPr>
        <xdr:cNvSpPr/>
      </xdr:nvSpPr>
      <xdr:spPr>
        <a:xfrm>
          <a:off x="895350" y="449036"/>
          <a:ext cx="1314450"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15</xdr:col>
      <xdr:colOff>0</xdr:colOff>
      <xdr:row>2</xdr:row>
      <xdr:rowOff>95250</xdr:rowOff>
    </xdr:from>
    <xdr:to>
      <xdr:col>19</xdr:col>
      <xdr:colOff>258534</xdr:colOff>
      <xdr:row>6</xdr:row>
      <xdr:rowOff>122465</xdr:rowOff>
    </xdr:to>
    <xdr:sp macro="" textlink="">
      <xdr:nvSpPr>
        <xdr:cNvPr id="8" name="Rounded Rectangle 3">
          <a:extLst>
            <a:ext uri="{FF2B5EF4-FFF2-40B4-BE49-F238E27FC236}">
              <a16:creationId xmlns:a16="http://schemas.microsoft.com/office/drawing/2014/main" id="{F64245C5-E0CD-4D1C-99F7-EDB137FEF61C}"/>
            </a:ext>
          </a:extLst>
        </xdr:cNvPr>
        <xdr:cNvSpPr/>
      </xdr:nvSpPr>
      <xdr:spPr>
        <a:xfrm>
          <a:off x="9443357" y="476250"/>
          <a:ext cx="2707820"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Solution</a:t>
          </a:r>
        </a:p>
      </xdr:txBody>
    </xdr:sp>
    <xdr:clientData/>
  </xdr:twoCellAnchor>
  <xdr:twoCellAnchor>
    <xdr:from>
      <xdr:col>12</xdr:col>
      <xdr:colOff>329294</xdr:colOff>
      <xdr:row>13</xdr:row>
      <xdr:rowOff>0</xdr:rowOff>
    </xdr:from>
    <xdr:to>
      <xdr:col>13</xdr:col>
      <xdr:colOff>598715</xdr:colOff>
      <xdr:row>17</xdr:row>
      <xdr:rowOff>0</xdr:rowOff>
    </xdr:to>
    <xdr:sp macro="" textlink="">
      <xdr:nvSpPr>
        <xdr:cNvPr id="9" name="TextBox 8">
          <a:extLst>
            <a:ext uri="{FF2B5EF4-FFF2-40B4-BE49-F238E27FC236}">
              <a16:creationId xmlns:a16="http://schemas.microsoft.com/office/drawing/2014/main" id="{28F0A4A1-B50F-416F-98CF-97211D539EC4}"/>
            </a:ext>
          </a:extLst>
        </xdr:cNvPr>
        <xdr:cNvSpPr txBox="1"/>
      </xdr:nvSpPr>
      <xdr:spPr>
        <a:xfrm>
          <a:off x="7935687" y="2476500"/>
          <a:ext cx="881742" cy="734786"/>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lang="en-US" sz="2800">
              <a:solidFill>
                <a:schemeClr val="dk1"/>
              </a:solidFill>
              <a:latin typeface="Lucida Bright" panose="02040602050505020304" pitchFamily="18" charset="0"/>
              <a:ea typeface="+mn-ea"/>
              <a:cs typeface="+mn-cs"/>
            </a:rPr>
            <a:t>P</a:t>
          </a:r>
          <a:r>
            <a:rPr lang="en-US" sz="1800">
              <a:solidFill>
                <a:schemeClr val="dk1"/>
              </a:solidFill>
              <a:latin typeface="Lucida Bright" panose="02040602050505020304" pitchFamily="18" charset="0"/>
              <a:ea typeface="+mn-ea"/>
              <a:cs typeface="+mn-cs"/>
            </a:rPr>
            <a:t>20 =</a:t>
          </a:r>
        </a:p>
      </xdr:txBody>
    </xdr:sp>
    <xdr:clientData/>
  </xdr:twoCellAnchor>
  <xdr:twoCellAnchor>
    <xdr:from>
      <xdr:col>16</xdr:col>
      <xdr:colOff>149678</xdr:colOff>
      <xdr:row>12</xdr:row>
      <xdr:rowOff>149680</xdr:rowOff>
    </xdr:from>
    <xdr:to>
      <xdr:col>23</xdr:col>
      <xdr:colOff>544286</xdr:colOff>
      <xdr:row>17</xdr:row>
      <xdr:rowOff>0</xdr:rowOff>
    </xdr:to>
    <xdr:sp macro="" textlink="">
      <xdr:nvSpPr>
        <xdr:cNvPr id="10" name="TextBox 9">
          <a:extLst>
            <a:ext uri="{FF2B5EF4-FFF2-40B4-BE49-F238E27FC236}">
              <a16:creationId xmlns:a16="http://schemas.microsoft.com/office/drawing/2014/main" id="{A642F794-D5CF-4081-A790-64F675315EE5}"/>
            </a:ext>
          </a:extLst>
        </xdr:cNvPr>
        <xdr:cNvSpPr txBox="1"/>
      </xdr:nvSpPr>
      <xdr:spPr>
        <a:xfrm>
          <a:off x="10205357" y="2435680"/>
          <a:ext cx="4844143" cy="775606"/>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lang="en-US" sz="2000" b="1">
              <a:solidFill>
                <a:srgbClr val="8E0000"/>
              </a:solidFill>
              <a:latin typeface="Lucida Bright" panose="02040602050505020304" pitchFamily="18" charset="0"/>
              <a:ea typeface="+mn-ea"/>
              <a:cs typeface="+mn-cs"/>
            </a:rPr>
            <a:t>Path:</a:t>
          </a:r>
          <a:r>
            <a:rPr lang="en-US" sz="2000" b="1" baseline="0">
              <a:solidFill>
                <a:srgbClr val="8E0000"/>
              </a:solidFill>
              <a:latin typeface="Lucida Bright" panose="02040602050505020304" pitchFamily="18" charset="0"/>
              <a:ea typeface="+mn-ea"/>
              <a:cs typeface="+mn-cs"/>
            </a:rPr>
            <a:t> </a:t>
          </a:r>
          <a:r>
            <a:rPr lang="en-US" sz="2000" b="1" baseline="0">
              <a:solidFill>
                <a:srgbClr val="002060"/>
              </a:solidFill>
              <a:latin typeface="Lucida Bright" panose="02040602050505020304" pitchFamily="18" charset="0"/>
              <a:ea typeface="+mn-ea"/>
              <a:cs typeface="+mn-cs"/>
            </a:rPr>
            <a:t>Formulas to More Functions to Statistical to BINOM.DIST</a:t>
          </a:r>
          <a:endParaRPr lang="en-US" sz="2000" b="1">
            <a:solidFill>
              <a:srgbClr val="002060"/>
            </a:solidFill>
            <a:latin typeface="Lucida Bright" panose="02040602050505020304" pitchFamily="18" charset="0"/>
            <a:ea typeface="+mn-ea"/>
            <a:cs typeface="+mn-cs"/>
          </a:endParaRPr>
        </a:p>
      </xdr:txBody>
    </xdr:sp>
    <xdr:clientData/>
  </xdr:twoCellAnchor>
  <xdr:twoCellAnchor>
    <xdr:from>
      <xdr:col>12</xdr:col>
      <xdr:colOff>288472</xdr:colOff>
      <xdr:row>7</xdr:row>
      <xdr:rowOff>125187</xdr:rowOff>
    </xdr:from>
    <xdr:to>
      <xdr:col>20</xdr:col>
      <xdr:colOff>234044</xdr:colOff>
      <xdr:row>12</xdr:row>
      <xdr:rowOff>57151</xdr:rowOff>
    </xdr:to>
    <xdr:sp macro="" textlink="">
      <xdr:nvSpPr>
        <xdr:cNvPr id="11" name="TextBox 10">
          <a:extLst>
            <a:ext uri="{FF2B5EF4-FFF2-40B4-BE49-F238E27FC236}">
              <a16:creationId xmlns:a16="http://schemas.microsoft.com/office/drawing/2014/main" id="{8D396B90-C48F-47B7-89AD-EA0945477BD0}"/>
            </a:ext>
          </a:extLst>
        </xdr:cNvPr>
        <xdr:cNvSpPr txBox="1"/>
      </xdr:nvSpPr>
      <xdr:spPr>
        <a:xfrm>
          <a:off x="7894865" y="1458687"/>
          <a:ext cx="4844143" cy="884464"/>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lang="en-US" sz="2000" b="1" baseline="0">
              <a:solidFill>
                <a:srgbClr val="002060"/>
              </a:solidFill>
              <a:latin typeface="Lucida Bright" panose="02040602050505020304" pitchFamily="18" charset="0"/>
              <a:ea typeface="+mn-ea"/>
              <a:cs typeface="+mn-cs"/>
            </a:rPr>
            <a:t>Using BINOM.DIST</a:t>
          </a:r>
          <a:endParaRPr lang="en-US" sz="2000" b="1">
            <a:solidFill>
              <a:srgbClr val="002060"/>
            </a:solidFill>
            <a:latin typeface="Lucida Bright" panose="02040602050505020304" pitchFamily="18" charset="0"/>
            <a:ea typeface="+mn-ea"/>
            <a:cs typeface="+mn-cs"/>
          </a:endParaRPr>
        </a:p>
      </xdr:txBody>
    </xdr:sp>
    <xdr:clientData/>
  </xdr:twoCellAnchor>
  <xdr:twoCellAnchor>
    <xdr:from>
      <xdr:col>12</xdr:col>
      <xdr:colOff>359229</xdr:colOff>
      <xdr:row>18</xdr:row>
      <xdr:rowOff>100695</xdr:rowOff>
    </xdr:from>
    <xdr:to>
      <xdr:col>20</xdr:col>
      <xdr:colOff>304801</xdr:colOff>
      <xdr:row>21</xdr:row>
      <xdr:rowOff>263981</xdr:rowOff>
    </xdr:to>
    <xdr:sp macro="" textlink="">
      <xdr:nvSpPr>
        <xdr:cNvPr id="12" name="TextBox 11">
          <a:extLst>
            <a:ext uri="{FF2B5EF4-FFF2-40B4-BE49-F238E27FC236}">
              <a16:creationId xmlns:a16="http://schemas.microsoft.com/office/drawing/2014/main" id="{56B33D7D-7A44-42AA-8EFA-2F38322A1864}"/>
            </a:ext>
          </a:extLst>
        </xdr:cNvPr>
        <xdr:cNvSpPr txBox="1"/>
      </xdr:nvSpPr>
      <xdr:spPr>
        <a:xfrm>
          <a:off x="7965622" y="3502481"/>
          <a:ext cx="4844143" cy="884464"/>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lang="en-US" sz="2000" b="1" baseline="0">
              <a:solidFill>
                <a:srgbClr val="002060"/>
              </a:solidFill>
              <a:latin typeface="Lucida Bright" panose="02040602050505020304" pitchFamily="18" charset="0"/>
              <a:ea typeface="+mn-ea"/>
              <a:cs typeface="+mn-cs"/>
            </a:rPr>
            <a:t>Using Normal Approximation</a:t>
          </a:r>
          <a:endParaRPr lang="en-US" sz="2000" b="1">
            <a:solidFill>
              <a:srgbClr val="002060"/>
            </a:solidFill>
            <a:latin typeface="Lucida Bright" panose="02040602050505020304" pitchFamily="18" charset="0"/>
            <a:ea typeface="+mn-ea"/>
            <a:cs typeface="+mn-cs"/>
          </a:endParaRPr>
        </a:p>
      </xdr:txBody>
    </xdr:sp>
    <xdr:clientData/>
  </xdr:twoCellAnchor>
  <xdr:twoCellAnchor>
    <xdr:from>
      <xdr:col>12</xdr:col>
      <xdr:colOff>5443</xdr:colOff>
      <xdr:row>22</xdr:row>
      <xdr:rowOff>185058</xdr:rowOff>
    </xdr:from>
    <xdr:to>
      <xdr:col>20</xdr:col>
      <xdr:colOff>566057</xdr:colOff>
      <xdr:row>45</xdr:row>
      <xdr:rowOff>21772</xdr:rowOff>
    </xdr:to>
    <mc:AlternateContent xmlns:mc="http://schemas.openxmlformats.org/markup-compatibility/2006" xmlns:a14="http://schemas.microsoft.com/office/drawing/2010/main">
      <mc:Choice Requires="a14">
        <xdr:sp macro="" textlink="">
          <xdr:nvSpPr>
            <xdr:cNvPr id="13" name="TextBox 12">
              <a:extLst>
                <a:ext uri="{FF2B5EF4-FFF2-40B4-BE49-F238E27FC236}">
                  <a16:creationId xmlns:a16="http://schemas.microsoft.com/office/drawing/2014/main" id="{A05C2763-7C6C-49AA-A4FD-93D5CDB8A68D}"/>
                </a:ext>
              </a:extLst>
            </xdr:cNvPr>
            <xdr:cNvSpPr txBox="1"/>
          </xdr:nvSpPr>
          <xdr:spPr>
            <a:xfrm>
              <a:off x="7745186" y="4669972"/>
              <a:ext cx="5524500" cy="5094514"/>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l-GR" sz="2000" b="1">
                  <a:solidFill>
                    <a:schemeClr val="tx1"/>
                  </a:solidFill>
                  <a:latin typeface="Times New Roman" panose="02020603050405020304" pitchFamily="18" charset="0"/>
                  <a:ea typeface="+mn-ea"/>
                  <a:cs typeface="Times New Roman" panose="02020603050405020304" pitchFamily="18" charset="0"/>
                </a:rPr>
                <a:t>μ</a:t>
              </a:r>
              <a:r>
                <a:rPr lang="en-US" sz="2000" b="1">
                  <a:solidFill>
                    <a:schemeClr val="tx1"/>
                  </a:solidFill>
                  <a:latin typeface="Lucida Bright" panose="02040602050505020304" pitchFamily="18" charset="0"/>
                  <a:ea typeface="+mn-ea"/>
                  <a:cs typeface="Times New Roman" panose="02020603050405020304" pitchFamily="18" charset="0"/>
                </a:rPr>
                <a:t> = np = </a:t>
              </a:r>
              <a:r>
                <a:rPr lang="en-US" sz="2000" b="1">
                  <a:solidFill>
                    <a:schemeClr val="accent6">
                      <a:lumMod val="50000"/>
                    </a:schemeClr>
                  </a:solidFill>
                  <a:latin typeface="Lucida Bright" panose="02040602050505020304" pitchFamily="18" charset="0"/>
                  <a:ea typeface="+mn-ea"/>
                  <a:cs typeface="Times New Roman" panose="02020603050405020304" pitchFamily="18" charset="0"/>
                </a:rPr>
                <a:t>14</a:t>
              </a:r>
            </a:p>
            <a:p>
              <a:pPr algn="l"/>
              <a:endParaRPr lang="en-US" sz="2400" b="1">
                <a:solidFill>
                  <a:schemeClr val="tx1"/>
                </a:solidFill>
                <a:latin typeface="Lucida Bright" panose="02040602050505020304" pitchFamily="18" charset="0"/>
                <a:ea typeface="+mn-ea"/>
                <a:cs typeface="Times New Roman" panose="02020603050405020304" pitchFamily="18" charset="0"/>
              </a:endParaRPr>
            </a:p>
            <a:p>
              <a:pPr algn="l"/>
              <a:endParaRPr lang="en-US" sz="2400" b="1">
                <a:solidFill>
                  <a:schemeClr val="tx1"/>
                </a:solidFill>
                <a:latin typeface="Lucida Bright" panose="02040602050505020304" pitchFamily="18" charset="0"/>
                <a:ea typeface="+mn-ea"/>
                <a:cs typeface="Times New Roman" panose="02020603050405020304" pitchFamily="18" charset="0"/>
              </a:endParaRPr>
            </a:p>
            <a:p>
              <a:pPr algn="l"/>
              <a:r>
                <a:rPr lang="en-US" sz="2400" b="1">
                  <a:solidFill>
                    <a:schemeClr val="tx1"/>
                  </a:solidFill>
                  <a:latin typeface="Lucida Bright" panose="02040602050505020304" pitchFamily="18" charset="0"/>
                  <a:ea typeface="+mn-ea"/>
                  <a:cs typeface="Times New Roman" panose="02020603050405020304" pitchFamily="18" charset="0"/>
                </a:rPr>
                <a:t>σ = </a:t>
              </a:r>
              <a14:m>
                <m:oMath xmlns:m="http://schemas.openxmlformats.org/officeDocument/2006/math">
                  <m:sSup>
                    <m:sSupPr>
                      <m:ctrlPr>
                        <a:rPr lang="en-US" sz="2400" b="1" i="1">
                          <a:solidFill>
                            <a:schemeClr val="tx1"/>
                          </a:solidFill>
                          <a:latin typeface="Cambria Math" panose="02040503050406030204" pitchFamily="18" charset="0"/>
                          <a:ea typeface="+mn-ea"/>
                          <a:cs typeface="Times New Roman" panose="02020603050405020304" pitchFamily="18" charset="0"/>
                        </a:rPr>
                      </m:ctrlPr>
                    </m:sSupPr>
                    <m:e>
                      <m:r>
                        <a:rPr lang="en-US" sz="2400" b="1" i="1">
                          <a:solidFill>
                            <a:schemeClr val="tx1"/>
                          </a:solidFill>
                          <a:latin typeface="Cambria Math" panose="02040503050406030204" pitchFamily="18" charset="0"/>
                          <a:ea typeface="+mn-ea"/>
                          <a:cs typeface="Times New Roman" panose="02020603050405020304" pitchFamily="18" charset="0"/>
                        </a:rPr>
                        <m:t>(</m:t>
                      </m:r>
                      <m:r>
                        <a:rPr lang="en-US" sz="2400" b="1" i="1">
                          <a:solidFill>
                            <a:schemeClr val="tx1"/>
                          </a:solidFill>
                          <a:latin typeface="Cambria Math" panose="02040503050406030204" pitchFamily="18" charset="0"/>
                          <a:ea typeface="+mn-ea"/>
                          <a:cs typeface="Times New Roman" panose="02020603050405020304" pitchFamily="18" charset="0"/>
                        </a:rPr>
                        <m:t>𝒏𝒑𝒒</m:t>
                      </m:r>
                      <m:r>
                        <a:rPr lang="en-US" sz="2400" b="1" i="1">
                          <a:solidFill>
                            <a:schemeClr val="tx1"/>
                          </a:solidFill>
                          <a:latin typeface="Cambria Math" panose="02040503050406030204" pitchFamily="18" charset="0"/>
                          <a:ea typeface="+mn-ea"/>
                          <a:cs typeface="Times New Roman" panose="02020603050405020304" pitchFamily="18" charset="0"/>
                        </a:rPr>
                        <m:t>)</m:t>
                      </m:r>
                    </m:e>
                    <m:sup>
                      <m:r>
                        <a:rPr lang="en-US" sz="2400" b="1" i="1">
                          <a:solidFill>
                            <a:schemeClr val="tx1"/>
                          </a:solidFill>
                          <a:latin typeface="Cambria Math" panose="02040503050406030204" pitchFamily="18" charset="0"/>
                          <a:ea typeface="+mn-ea"/>
                          <a:cs typeface="Times New Roman" panose="02020603050405020304" pitchFamily="18" charset="0"/>
                        </a:rPr>
                        <m:t>𝟎</m:t>
                      </m:r>
                      <m:r>
                        <a:rPr lang="en-US" sz="2400" b="1" i="1">
                          <a:solidFill>
                            <a:schemeClr val="tx1"/>
                          </a:solidFill>
                          <a:latin typeface="Cambria Math" panose="02040503050406030204" pitchFamily="18" charset="0"/>
                          <a:ea typeface="+mn-ea"/>
                          <a:cs typeface="Times New Roman" panose="02020603050405020304" pitchFamily="18" charset="0"/>
                        </a:rPr>
                        <m:t>.</m:t>
                      </m:r>
                      <m:r>
                        <a:rPr lang="en-US" sz="2400" b="1" i="1">
                          <a:solidFill>
                            <a:schemeClr val="tx1"/>
                          </a:solidFill>
                          <a:latin typeface="Cambria Math" panose="02040503050406030204" pitchFamily="18" charset="0"/>
                          <a:ea typeface="+mn-ea"/>
                          <a:cs typeface="Times New Roman" panose="02020603050405020304" pitchFamily="18" charset="0"/>
                        </a:rPr>
                        <m:t>𝟓</m:t>
                      </m:r>
                    </m:sup>
                  </m:sSup>
                </m:oMath>
              </a14:m>
              <a:r>
                <a:rPr lang="en-US" sz="1100" b="0" i="0" u="none" strike="noStrike">
                  <a:solidFill>
                    <a:schemeClr val="dk1"/>
                  </a:solidFill>
                  <a:effectLst/>
                  <a:latin typeface="+mn-lt"/>
                  <a:ea typeface="+mn-ea"/>
                  <a:cs typeface="+mn-cs"/>
                </a:rPr>
                <a:t> </a:t>
              </a:r>
              <a:r>
                <a:rPr lang="en-US" sz="2400"/>
                <a:t> = </a:t>
              </a:r>
              <a:r>
                <a:rPr lang="en-US" sz="2000" b="1">
                  <a:solidFill>
                    <a:schemeClr val="accent6">
                      <a:lumMod val="50000"/>
                    </a:schemeClr>
                  </a:solidFill>
                  <a:latin typeface="Lucida Bright" panose="02040602050505020304" pitchFamily="18" charset="0"/>
                </a:rPr>
                <a:t>3.4699</a:t>
              </a:r>
            </a:p>
            <a:p>
              <a:pPr algn="l"/>
              <a:endParaRPr lang="en-US" sz="2400"/>
            </a:p>
            <a:p>
              <a:pPr algn="l"/>
              <a:r>
                <a:rPr lang="en-US" sz="2400" b="1">
                  <a:solidFill>
                    <a:schemeClr val="tx1"/>
                  </a:solidFill>
                  <a:latin typeface="Lucida Bright" panose="02040602050505020304" pitchFamily="18" charset="0"/>
                  <a:ea typeface="+mn-ea"/>
                  <a:cs typeface="+mn-cs"/>
                </a:rPr>
                <a:t>q = 1- p = </a:t>
              </a:r>
              <a:r>
                <a:rPr lang="en-US" sz="2000" b="1">
                  <a:solidFill>
                    <a:schemeClr val="accent6">
                      <a:lumMod val="50000"/>
                    </a:schemeClr>
                  </a:solidFill>
                  <a:latin typeface="Lucida Bright" panose="02040602050505020304" pitchFamily="18" charset="0"/>
                  <a:ea typeface="+mn-ea"/>
                  <a:cs typeface="+mn-cs"/>
                </a:rPr>
                <a:t>0.8600</a:t>
              </a:r>
            </a:p>
            <a:p>
              <a:pPr algn="l"/>
              <a:endParaRPr lang="en-US" sz="2400" b="1">
                <a:solidFill>
                  <a:schemeClr val="tx1"/>
                </a:solidFill>
                <a:latin typeface="Lucida Bright" panose="02040602050505020304" pitchFamily="18" charset="0"/>
                <a:ea typeface="+mn-ea"/>
                <a:cs typeface="+mn-cs"/>
              </a:endParaRPr>
            </a:p>
            <a:p>
              <a:pPr algn="l"/>
              <a:endParaRPr lang="en-US" sz="2400" b="1">
                <a:solidFill>
                  <a:schemeClr val="tx1"/>
                </a:solidFill>
                <a:latin typeface="Lucida Bright" panose="02040602050505020304" pitchFamily="18" charset="0"/>
                <a:ea typeface="+mn-ea"/>
                <a:cs typeface="+mn-cs"/>
              </a:endParaRPr>
            </a:p>
            <a:p>
              <a:pPr algn="l"/>
              <a:r>
                <a:rPr lang="en-US" sz="2400" b="1">
                  <a:solidFill>
                    <a:schemeClr val="tx1"/>
                  </a:solidFill>
                  <a:latin typeface="Lucida Bright" panose="02040602050505020304" pitchFamily="18" charset="0"/>
                  <a:ea typeface="+mn-ea"/>
                  <a:cs typeface="+mn-cs"/>
                </a:rPr>
                <a:t>z = (x -</a:t>
              </a:r>
              <a:r>
                <a:rPr lang="el-GR" sz="2400" b="1">
                  <a:solidFill>
                    <a:schemeClr val="tx1"/>
                  </a:solidFill>
                  <a:latin typeface="Times New Roman" panose="02020603050405020304" pitchFamily="18" charset="0"/>
                  <a:ea typeface="+mn-ea"/>
                  <a:cs typeface="Times New Roman" panose="02020603050405020304" pitchFamily="18" charset="0"/>
                </a:rPr>
                <a:t>μ</a:t>
              </a:r>
              <a:r>
                <a:rPr lang="en-US" sz="2400" b="1">
                  <a:solidFill>
                    <a:schemeClr val="tx1"/>
                  </a:solidFill>
                  <a:latin typeface="Times New Roman" panose="02020603050405020304" pitchFamily="18" charset="0"/>
                  <a:ea typeface="+mn-ea"/>
                  <a:cs typeface="Times New Roman" panose="02020603050405020304" pitchFamily="18" charset="0"/>
                </a:rPr>
                <a:t>)/</a:t>
              </a:r>
              <a:r>
                <a:rPr lang="el-GR" sz="2400" b="1">
                  <a:solidFill>
                    <a:schemeClr val="tx1"/>
                  </a:solidFill>
                  <a:latin typeface="Calibri" panose="020F0502020204030204" pitchFamily="34" charset="0"/>
                  <a:ea typeface="+mn-ea"/>
                  <a:cs typeface="Calibri" panose="020F0502020204030204" pitchFamily="34" charset="0"/>
                </a:rPr>
                <a:t>σ</a:t>
              </a:r>
              <a:r>
                <a:rPr lang="en-US" sz="2400" b="1">
                  <a:solidFill>
                    <a:schemeClr val="tx1"/>
                  </a:solidFill>
                  <a:latin typeface="Calibri" panose="020F0502020204030204" pitchFamily="34" charset="0"/>
                  <a:ea typeface="+mn-ea"/>
                  <a:cs typeface="Calibri" panose="020F0502020204030204" pitchFamily="34" charset="0"/>
                </a:rPr>
                <a:t> = </a:t>
              </a:r>
              <a:r>
                <a:rPr lang="en-US" sz="2000" b="1">
                  <a:solidFill>
                    <a:schemeClr val="accent6">
                      <a:lumMod val="50000"/>
                    </a:schemeClr>
                  </a:solidFill>
                  <a:latin typeface="Lucida Bright" panose="02040602050505020304" pitchFamily="18" charset="0"/>
                  <a:ea typeface="+mn-ea"/>
                  <a:cs typeface="Calibri" panose="020F0502020204030204" pitchFamily="34" charset="0"/>
                </a:rPr>
                <a:t>1.73</a:t>
              </a:r>
              <a:endParaRPr lang="en-US" sz="2000" b="1">
                <a:solidFill>
                  <a:schemeClr val="accent6">
                    <a:lumMod val="50000"/>
                  </a:schemeClr>
                </a:solidFill>
                <a:latin typeface="Lucida Bright" panose="02040602050505020304" pitchFamily="18" charset="0"/>
                <a:ea typeface="+mn-ea"/>
                <a:cs typeface="+mn-cs"/>
              </a:endParaRPr>
            </a:p>
            <a:p>
              <a:pPr algn="l"/>
              <a:endParaRPr lang="en-US" sz="2400" b="1">
                <a:solidFill>
                  <a:schemeClr val="tx1"/>
                </a:solidFill>
                <a:latin typeface="Lucida Bright" panose="02040602050505020304" pitchFamily="18" charset="0"/>
                <a:ea typeface="+mn-ea"/>
                <a:cs typeface="+mn-cs"/>
              </a:endParaRPr>
            </a:p>
            <a:p>
              <a:pPr algn="l"/>
              <a:r>
                <a:rPr lang="en-US" sz="2400" b="1">
                  <a:solidFill>
                    <a:schemeClr val="tx1"/>
                  </a:solidFill>
                  <a:latin typeface="Lucida Bright" panose="02040602050505020304" pitchFamily="18" charset="0"/>
                  <a:ea typeface="+mn-ea"/>
                  <a:cs typeface="+mn-cs"/>
                </a:rPr>
                <a:t>P(20)</a:t>
              </a:r>
              <a:r>
                <a:rPr lang="en-US" sz="2400" b="1" baseline="0">
                  <a:solidFill>
                    <a:schemeClr val="tx1"/>
                  </a:solidFill>
                  <a:latin typeface="Lucida Bright" panose="02040602050505020304" pitchFamily="18" charset="0"/>
                  <a:ea typeface="+mn-ea"/>
                  <a:cs typeface="+mn-cs"/>
                </a:rPr>
                <a:t> = NORMSDIST(z,1) = </a:t>
              </a:r>
              <a:r>
                <a:rPr lang="en-US" sz="2000" b="1" baseline="0">
                  <a:solidFill>
                    <a:schemeClr val="accent6">
                      <a:lumMod val="50000"/>
                    </a:schemeClr>
                  </a:solidFill>
                  <a:latin typeface="Lucida Bright" panose="02040602050505020304" pitchFamily="18" charset="0"/>
                  <a:ea typeface="+mn-ea"/>
                  <a:cs typeface="+mn-cs"/>
                </a:rPr>
                <a:t>0.9554</a:t>
              </a:r>
              <a:endParaRPr lang="en-US" sz="2000" b="1">
                <a:solidFill>
                  <a:schemeClr val="accent6">
                    <a:lumMod val="50000"/>
                  </a:schemeClr>
                </a:solidFill>
                <a:latin typeface="Lucida Bright" panose="02040602050505020304" pitchFamily="18" charset="0"/>
                <a:ea typeface="+mn-ea"/>
                <a:cs typeface="+mn-cs"/>
              </a:endParaRPr>
            </a:p>
          </xdr:txBody>
        </xdr:sp>
      </mc:Choice>
      <mc:Fallback xmlns="">
        <xdr:sp macro="" textlink="">
          <xdr:nvSpPr>
            <xdr:cNvPr id="13" name="TextBox 12">
              <a:extLst>
                <a:ext uri="{FF2B5EF4-FFF2-40B4-BE49-F238E27FC236}">
                  <a16:creationId xmlns:a16="http://schemas.microsoft.com/office/drawing/2014/main" id="{A05C2763-7C6C-49AA-A4FD-93D5CDB8A68D}"/>
                </a:ext>
              </a:extLst>
            </xdr:cNvPr>
            <xdr:cNvSpPr txBox="1"/>
          </xdr:nvSpPr>
          <xdr:spPr>
            <a:xfrm>
              <a:off x="7745186" y="4669972"/>
              <a:ext cx="5524500" cy="5094514"/>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l-GR" sz="2000" b="1">
                  <a:solidFill>
                    <a:schemeClr val="tx1"/>
                  </a:solidFill>
                  <a:latin typeface="Times New Roman" panose="02020603050405020304" pitchFamily="18" charset="0"/>
                  <a:ea typeface="+mn-ea"/>
                  <a:cs typeface="Times New Roman" panose="02020603050405020304" pitchFamily="18" charset="0"/>
                </a:rPr>
                <a:t>μ</a:t>
              </a:r>
              <a:r>
                <a:rPr lang="en-US" sz="2000" b="1">
                  <a:solidFill>
                    <a:schemeClr val="tx1"/>
                  </a:solidFill>
                  <a:latin typeface="Lucida Bright" panose="02040602050505020304" pitchFamily="18" charset="0"/>
                  <a:ea typeface="+mn-ea"/>
                  <a:cs typeface="Times New Roman" panose="02020603050405020304" pitchFamily="18" charset="0"/>
                </a:rPr>
                <a:t> = np = </a:t>
              </a:r>
              <a:r>
                <a:rPr lang="en-US" sz="2000" b="1">
                  <a:solidFill>
                    <a:schemeClr val="accent6">
                      <a:lumMod val="50000"/>
                    </a:schemeClr>
                  </a:solidFill>
                  <a:latin typeface="Lucida Bright" panose="02040602050505020304" pitchFamily="18" charset="0"/>
                  <a:ea typeface="+mn-ea"/>
                  <a:cs typeface="Times New Roman" panose="02020603050405020304" pitchFamily="18" charset="0"/>
                </a:rPr>
                <a:t>14</a:t>
              </a:r>
            </a:p>
            <a:p>
              <a:pPr algn="l"/>
              <a:endParaRPr lang="en-US" sz="2400" b="1">
                <a:solidFill>
                  <a:schemeClr val="tx1"/>
                </a:solidFill>
                <a:latin typeface="Lucida Bright" panose="02040602050505020304" pitchFamily="18" charset="0"/>
                <a:ea typeface="+mn-ea"/>
                <a:cs typeface="Times New Roman" panose="02020603050405020304" pitchFamily="18" charset="0"/>
              </a:endParaRPr>
            </a:p>
            <a:p>
              <a:pPr algn="l"/>
              <a:endParaRPr lang="en-US" sz="2400" b="1">
                <a:solidFill>
                  <a:schemeClr val="tx1"/>
                </a:solidFill>
                <a:latin typeface="Lucida Bright" panose="02040602050505020304" pitchFamily="18" charset="0"/>
                <a:ea typeface="+mn-ea"/>
                <a:cs typeface="Times New Roman" panose="02020603050405020304" pitchFamily="18" charset="0"/>
              </a:endParaRPr>
            </a:p>
            <a:p>
              <a:pPr algn="l"/>
              <a:r>
                <a:rPr lang="en-US" sz="2400" b="1">
                  <a:solidFill>
                    <a:schemeClr val="tx1"/>
                  </a:solidFill>
                  <a:latin typeface="Lucida Bright" panose="02040602050505020304" pitchFamily="18" charset="0"/>
                  <a:ea typeface="+mn-ea"/>
                  <a:cs typeface="Times New Roman" panose="02020603050405020304" pitchFamily="18" charset="0"/>
                </a:rPr>
                <a:t>σ = </a:t>
              </a:r>
              <a:r>
                <a:rPr lang="en-US" sz="2400" b="1" i="0">
                  <a:solidFill>
                    <a:schemeClr val="tx1"/>
                  </a:solidFill>
                  <a:latin typeface="Cambria Math" panose="02040503050406030204" pitchFamily="18" charset="0"/>
                  <a:ea typeface="+mn-ea"/>
                  <a:cs typeface="Times New Roman" panose="02020603050405020304" pitchFamily="18" charset="0"/>
                </a:rPr>
                <a:t>〖(𝒏𝒑𝒒)〗^(𝟎.𝟓)</a:t>
              </a:r>
              <a:r>
                <a:rPr lang="en-US" sz="1100" b="0" i="0" u="none" strike="noStrike">
                  <a:solidFill>
                    <a:schemeClr val="dk1"/>
                  </a:solidFill>
                  <a:effectLst/>
                  <a:latin typeface="+mn-lt"/>
                  <a:ea typeface="+mn-ea"/>
                  <a:cs typeface="+mn-cs"/>
                </a:rPr>
                <a:t> </a:t>
              </a:r>
              <a:r>
                <a:rPr lang="en-US" sz="2400"/>
                <a:t> = </a:t>
              </a:r>
              <a:r>
                <a:rPr lang="en-US" sz="2000" b="1">
                  <a:solidFill>
                    <a:schemeClr val="accent6">
                      <a:lumMod val="50000"/>
                    </a:schemeClr>
                  </a:solidFill>
                  <a:latin typeface="Lucida Bright" panose="02040602050505020304" pitchFamily="18" charset="0"/>
                </a:rPr>
                <a:t>3.4699</a:t>
              </a:r>
            </a:p>
            <a:p>
              <a:pPr algn="l"/>
              <a:endParaRPr lang="en-US" sz="2400"/>
            </a:p>
            <a:p>
              <a:pPr algn="l"/>
              <a:r>
                <a:rPr lang="en-US" sz="2400" b="1">
                  <a:solidFill>
                    <a:schemeClr val="tx1"/>
                  </a:solidFill>
                  <a:latin typeface="Lucida Bright" panose="02040602050505020304" pitchFamily="18" charset="0"/>
                  <a:ea typeface="+mn-ea"/>
                  <a:cs typeface="+mn-cs"/>
                </a:rPr>
                <a:t>q = 1- p = </a:t>
              </a:r>
              <a:r>
                <a:rPr lang="en-US" sz="2000" b="1">
                  <a:solidFill>
                    <a:schemeClr val="accent6">
                      <a:lumMod val="50000"/>
                    </a:schemeClr>
                  </a:solidFill>
                  <a:latin typeface="Lucida Bright" panose="02040602050505020304" pitchFamily="18" charset="0"/>
                  <a:ea typeface="+mn-ea"/>
                  <a:cs typeface="+mn-cs"/>
                </a:rPr>
                <a:t>0.8600</a:t>
              </a:r>
            </a:p>
            <a:p>
              <a:pPr algn="l"/>
              <a:endParaRPr lang="en-US" sz="2400" b="1">
                <a:solidFill>
                  <a:schemeClr val="tx1"/>
                </a:solidFill>
                <a:latin typeface="Lucida Bright" panose="02040602050505020304" pitchFamily="18" charset="0"/>
                <a:ea typeface="+mn-ea"/>
                <a:cs typeface="+mn-cs"/>
              </a:endParaRPr>
            </a:p>
            <a:p>
              <a:pPr algn="l"/>
              <a:endParaRPr lang="en-US" sz="2400" b="1">
                <a:solidFill>
                  <a:schemeClr val="tx1"/>
                </a:solidFill>
                <a:latin typeface="Lucida Bright" panose="02040602050505020304" pitchFamily="18" charset="0"/>
                <a:ea typeface="+mn-ea"/>
                <a:cs typeface="+mn-cs"/>
              </a:endParaRPr>
            </a:p>
            <a:p>
              <a:pPr algn="l"/>
              <a:r>
                <a:rPr lang="en-US" sz="2400" b="1">
                  <a:solidFill>
                    <a:schemeClr val="tx1"/>
                  </a:solidFill>
                  <a:latin typeface="Lucida Bright" panose="02040602050505020304" pitchFamily="18" charset="0"/>
                  <a:ea typeface="+mn-ea"/>
                  <a:cs typeface="+mn-cs"/>
                </a:rPr>
                <a:t>z = (x -</a:t>
              </a:r>
              <a:r>
                <a:rPr lang="el-GR" sz="2400" b="1">
                  <a:solidFill>
                    <a:schemeClr val="tx1"/>
                  </a:solidFill>
                  <a:latin typeface="Times New Roman" panose="02020603050405020304" pitchFamily="18" charset="0"/>
                  <a:ea typeface="+mn-ea"/>
                  <a:cs typeface="Times New Roman" panose="02020603050405020304" pitchFamily="18" charset="0"/>
                </a:rPr>
                <a:t>μ</a:t>
              </a:r>
              <a:r>
                <a:rPr lang="en-US" sz="2400" b="1">
                  <a:solidFill>
                    <a:schemeClr val="tx1"/>
                  </a:solidFill>
                  <a:latin typeface="Times New Roman" panose="02020603050405020304" pitchFamily="18" charset="0"/>
                  <a:ea typeface="+mn-ea"/>
                  <a:cs typeface="Times New Roman" panose="02020603050405020304" pitchFamily="18" charset="0"/>
                </a:rPr>
                <a:t>)/</a:t>
              </a:r>
              <a:r>
                <a:rPr lang="el-GR" sz="2400" b="1">
                  <a:solidFill>
                    <a:schemeClr val="tx1"/>
                  </a:solidFill>
                  <a:latin typeface="Calibri" panose="020F0502020204030204" pitchFamily="34" charset="0"/>
                  <a:ea typeface="+mn-ea"/>
                  <a:cs typeface="Calibri" panose="020F0502020204030204" pitchFamily="34" charset="0"/>
                </a:rPr>
                <a:t>σ</a:t>
              </a:r>
              <a:r>
                <a:rPr lang="en-US" sz="2400" b="1">
                  <a:solidFill>
                    <a:schemeClr val="tx1"/>
                  </a:solidFill>
                  <a:latin typeface="Calibri" panose="020F0502020204030204" pitchFamily="34" charset="0"/>
                  <a:ea typeface="+mn-ea"/>
                  <a:cs typeface="Calibri" panose="020F0502020204030204" pitchFamily="34" charset="0"/>
                </a:rPr>
                <a:t> = </a:t>
              </a:r>
              <a:r>
                <a:rPr lang="en-US" sz="2000" b="1">
                  <a:solidFill>
                    <a:schemeClr val="accent6">
                      <a:lumMod val="50000"/>
                    </a:schemeClr>
                  </a:solidFill>
                  <a:latin typeface="Lucida Bright" panose="02040602050505020304" pitchFamily="18" charset="0"/>
                  <a:ea typeface="+mn-ea"/>
                  <a:cs typeface="Calibri" panose="020F0502020204030204" pitchFamily="34" charset="0"/>
                </a:rPr>
                <a:t>1.73</a:t>
              </a:r>
              <a:endParaRPr lang="en-US" sz="2000" b="1">
                <a:solidFill>
                  <a:schemeClr val="accent6">
                    <a:lumMod val="50000"/>
                  </a:schemeClr>
                </a:solidFill>
                <a:latin typeface="Lucida Bright" panose="02040602050505020304" pitchFamily="18" charset="0"/>
                <a:ea typeface="+mn-ea"/>
                <a:cs typeface="+mn-cs"/>
              </a:endParaRPr>
            </a:p>
            <a:p>
              <a:pPr algn="l"/>
              <a:endParaRPr lang="en-US" sz="2400" b="1">
                <a:solidFill>
                  <a:schemeClr val="tx1"/>
                </a:solidFill>
                <a:latin typeface="Lucida Bright" panose="02040602050505020304" pitchFamily="18" charset="0"/>
                <a:ea typeface="+mn-ea"/>
                <a:cs typeface="+mn-cs"/>
              </a:endParaRPr>
            </a:p>
            <a:p>
              <a:pPr algn="l"/>
              <a:r>
                <a:rPr lang="en-US" sz="2400" b="1">
                  <a:solidFill>
                    <a:schemeClr val="tx1"/>
                  </a:solidFill>
                  <a:latin typeface="Lucida Bright" panose="02040602050505020304" pitchFamily="18" charset="0"/>
                  <a:ea typeface="+mn-ea"/>
                  <a:cs typeface="+mn-cs"/>
                </a:rPr>
                <a:t>P(20)</a:t>
              </a:r>
              <a:r>
                <a:rPr lang="en-US" sz="2400" b="1" baseline="0">
                  <a:solidFill>
                    <a:schemeClr val="tx1"/>
                  </a:solidFill>
                  <a:latin typeface="Lucida Bright" panose="02040602050505020304" pitchFamily="18" charset="0"/>
                  <a:ea typeface="+mn-ea"/>
                  <a:cs typeface="+mn-cs"/>
                </a:rPr>
                <a:t> = NORMSDIST(z,1) = </a:t>
              </a:r>
              <a:r>
                <a:rPr lang="en-US" sz="2000" b="1" baseline="0">
                  <a:solidFill>
                    <a:schemeClr val="accent6">
                      <a:lumMod val="50000"/>
                    </a:schemeClr>
                  </a:solidFill>
                  <a:latin typeface="Lucida Bright" panose="02040602050505020304" pitchFamily="18" charset="0"/>
                  <a:ea typeface="+mn-ea"/>
                  <a:cs typeface="+mn-cs"/>
                </a:rPr>
                <a:t>0.9554</a:t>
              </a:r>
              <a:endParaRPr lang="en-US" sz="2000" b="1">
                <a:solidFill>
                  <a:schemeClr val="accent6">
                    <a:lumMod val="50000"/>
                  </a:schemeClr>
                </a:solidFill>
                <a:latin typeface="Lucida Bright" panose="02040602050505020304" pitchFamily="18" charset="0"/>
                <a:ea typeface="+mn-ea"/>
                <a:cs typeface="+mn-cs"/>
              </a:endParaRPr>
            </a:p>
          </xdr:txBody>
        </xdr:sp>
      </mc:Fallback>
    </mc:AlternateContent>
    <xdr:clientData/>
  </xdr:twoCellAnchor>
</xdr:wsDr>
</file>

<file path=xl/drawings/drawing16.xml><?xml version="1.0" encoding="utf-8"?>
<xdr:wsDr xmlns:xdr="http://schemas.openxmlformats.org/drawingml/2006/spreadsheetDrawing" xmlns:a="http://schemas.openxmlformats.org/drawingml/2006/main">
  <xdr:twoCellAnchor>
    <xdr:from>
      <xdr:col>14</xdr:col>
      <xdr:colOff>136070</xdr:colOff>
      <xdr:row>10</xdr:row>
      <xdr:rowOff>68035</xdr:rowOff>
    </xdr:from>
    <xdr:to>
      <xdr:col>14</xdr:col>
      <xdr:colOff>136070</xdr:colOff>
      <xdr:row>49</xdr:row>
      <xdr:rowOff>81643</xdr:rowOff>
    </xdr:to>
    <xdr:cxnSp macro="">
      <xdr:nvCxnSpPr>
        <xdr:cNvPr id="3" name="Straight Connector 2">
          <a:extLst>
            <a:ext uri="{FF2B5EF4-FFF2-40B4-BE49-F238E27FC236}">
              <a16:creationId xmlns:a16="http://schemas.microsoft.com/office/drawing/2014/main" id="{A919BD78-7D5B-4D7F-935D-FEF39D55D199}"/>
            </a:ext>
          </a:extLst>
        </xdr:cNvPr>
        <xdr:cNvCxnSpPr/>
      </xdr:nvCxnSpPr>
      <xdr:spPr>
        <a:xfrm>
          <a:off x="8927645" y="1973035"/>
          <a:ext cx="0" cy="83003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14</xdr:col>
      <xdr:colOff>394608</xdr:colOff>
      <xdr:row>3</xdr:row>
      <xdr:rowOff>27214</xdr:rowOff>
    </xdr:from>
    <xdr:to>
      <xdr:col>19</xdr:col>
      <xdr:colOff>40821</xdr:colOff>
      <xdr:row>7</xdr:row>
      <xdr:rowOff>54429</xdr:rowOff>
    </xdr:to>
    <xdr:sp macro="" textlink="">
      <xdr:nvSpPr>
        <xdr:cNvPr id="4" name="Rounded Rectangle 3">
          <a:extLst>
            <a:ext uri="{FF2B5EF4-FFF2-40B4-BE49-F238E27FC236}">
              <a16:creationId xmlns:a16="http://schemas.microsoft.com/office/drawing/2014/main" id="{B5608E58-0434-4550-B35E-C9BFBD7E1E8E}"/>
            </a:ext>
          </a:extLst>
        </xdr:cNvPr>
        <xdr:cNvSpPr/>
      </xdr:nvSpPr>
      <xdr:spPr>
        <a:xfrm>
          <a:off x="9186183" y="598714"/>
          <a:ext cx="2694213"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FF00"/>
              </a:solidFill>
              <a:latin typeface="Lucida Bright" panose="02040602050505020304" pitchFamily="18" charset="0"/>
            </a:rPr>
            <a:t>Workspace</a:t>
          </a:r>
        </a:p>
      </xdr:txBody>
    </xdr:sp>
    <xdr:clientData/>
  </xdr:twoCellAnchor>
  <xdr:twoCellAnchor>
    <xdr:from>
      <xdr:col>4</xdr:col>
      <xdr:colOff>285750</xdr:colOff>
      <xdr:row>2</xdr:row>
      <xdr:rowOff>81642</xdr:rowOff>
    </xdr:from>
    <xdr:to>
      <xdr:col>11</xdr:col>
      <xdr:colOff>489857</xdr:colOff>
      <xdr:row>6</xdr:row>
      <xdr:rowOff>157842</xdr:rowOff>
    </xdr:to>
    <xdr:sp macro="" textlink="">
      <xdr:nvSpPr>
        <xdr:cNvPr id="5" name="Rounded Rectangle 4">
          <a:extLst>
            <a:ext uri="{FF2B5EF4-FFF2-40B4-BE49-F238E27FC236}">
              <a16:creationId xmlns:a16="http://schemas.microsoft.com/office/drawing/2014/main" id="{B65C29EF-702D-4360-BF5A-1FE7ACF92D8F}"/>
            </a:ext>
          </a:extLst>
        </xdr:cNvPr>
        <xdr:cNvSpPr/>
      </xdr:nvSpPr>
      <xdr:spPr>
        <a:xfrm>
          <a:off x="2724150" y="462642"/>
          <a:ext cx="4728482"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a:solidFill>
                <a:schemeClr val="accent4">
                  <a:lumMod val="50000"/>
                </a:schemeClr>
              </a:solidFill>
              <a:latin typeface="Lucida Bright" panose="02040602050505020304" pitchFamily="18" charset="0"/>
              <a:cs typeface="FrankRuehl" panose="020E0503060101010101" pitchFamily="34" charset="-79"/>
            </a:rPr>
            <a:t>Problem 5</a:t>
          </a:r>
        </a:p>
      </xdr:txBody>
    </xdr:sp>
    <xdr:clientData/>
  </xdr:twoCellAnchor>
  <xdr:twoCellAnchor>
    <xdr:from>
      <xdr:col>1</xdr:col>
      <xdr:colOff>503464</xdr:colOff>
      <xdr:row>10</xdr:row>
      <xdr:rowOff>163287</xdr:rowOff>
    </xdr:from>
    <xdr:to>
      <xdr:col>13</xdr:col>
      <xdr:colOff>326572</xdr:colOff>
      <xdr:row>20</xdr:row>
      <xdr:rowOff>244929</xdr:rowOff>
    </xdr:to>
    <xdr:sp macro="" textlink="">
      <xdr:nvSpPr>
        <xdr:cNvPr id="6" name="TextBox 5">
          <a:extLst>
            <a:ext uri="{FF2B5EF4-FFF2-40B4-BE49-F238E27FC236}">
              <a16:creationId xmlns:a16="http://schemas.microsoft.com/office/drawing/2014/main" id="{DA79FBAC-7FD6-4158-A1EE-24F6DEC9A900}"/>
            </a:ext>
          </a:extLst>
        </xdr:cNvPr>
        <xdr:cNvSpPr txBox="1"/>
      </xdr:nvSpPr>
      <xdr:spPr>
        <a:xfrm>
          <a:off x="1113064" y="2068287"/>
          <a:ext cx="7395483" cy="1967592"/>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2000">
            <a:solidFill>
              <a:sysClr val="windowText" lastClr="000000"/>
            </a:solidFill>
            <a:latin typeface="Lucida Bright" panose="02040602050505020304" pitchFamily="18" charset="0"/>
            <a:ea typeface="+mn-ea"/>
            <a:cs typeface="+mn-cs"/>
          </a:endParaRPr>
        </a:p>
        <a:p>
          <a:r>
            <a:rPr lang="en-US" sz="2000">
              <a:solidFill>
                <a:schemeClr val="dk1"/>
              </a:solidFill>
              <a:latin typeface="Lucida Bright" panose="02040602050505020304" pitchFamily="18" charset="0"/>
              <a:ea typeface="+mn-ea"/>
              <a:cs typeface="+mn-cs"/>
            </a:rPr>
            <a:t>What</a:t>
          </a:r>
          <a:r>
            <a:rPr lang="en-US" sz="2000" baseline="0">
              <a:solidFill>
                <a:schemeClr val="dk1"/>
              </a:solidFill>
              <a:latin typeface="Lucida Bright" panose="02040602050505020304" pitchFamily="18" charset="0"/>
              <a:ea typeface="+mn-ea"/>
              <a:cs typeface="+mn-cs"/>
            </a:rPr>
            <a:t> is the probability of having no more than 20 failures if n =100 , and p = 0.14?</a:t>
          </a:r>
          <a:endParaRPr lang="en-US" sz="2000">
            <a:solidFill>
              <a:schemeClr val="dk1"/>
            </a:solidFill>
            <a:latin typeface="Lucida Bright" panose="02040602050505020304" pitchFamily="18" charset="0"/>
            <a:ea typeface="+mn-ea"/>
            <a:cs typeface="+mn-cs"/>
          </a:endParaRPr>
        </a:p>
      </xdr:txBody>
    </xdr:sp>
    <xdr:clientData/>
  </xdr:twoCellAnchor>
  <xdr:twoCellAnchor>
    <xdr:from>
      <xdr:col>1</xdr:col>
      <xdr:colOff>285750</xdr:colOff>
      <xdr:row>2</xdr:row>
      <xdr:rowOff>68036</xdr:rowOff>
    </xdr:from>
    <xdr:to>
      <xdr:col>3</xdr:col>
      <xdr:colOff>381000</xdr:colOff>
      <xdr:row>7</xdr:row>
      <xdr:rowOff>2</xdr:rowOff>
    </xdr:to>
    <xdr:sp macro="" textlink="">
      <xdr:nvSpPr>
        <xdr:cNvPr id="9" name="Left Arrow 1">
          <a:hlinkClick xmlns:r="http://schemas.openxmlformats.org/officeDocument/2006/relationships" r:id="rId1"/>
          <a:extLst>
            <a:ext uri="{FF2B5EF4-FFF2-40B4-BE49-F238E27FC236}">
              <a16:creationId xmlns:a16="http://schemas.microsoft.com/office/drawing/2014/main" id="{8375D124-178C-4286-80FA-9C4108310EC5}"/>
            </a:ext>
          </a:extLst>
        </xdr:cNvPr>
        <xdr:cNvSpPr/>
      </xdr:nvSpPr>
      <xdr:spPr>
        <a:xfrm>
          <a:off x="898071" y="449036"/>
          <a:ext cx="1319893"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20</xdr:col>
      <xdr:colOff>0</xdr:colOff>
      <xdr:row>3</xdr:row>
      <xdr:rowOff>0</xdr:rowOff>
    </xdr:from>
    <xdr:to>
      <xdr:col>22</xdr:col>
      <xdr:colOff>353785</xdr:colOff>
      <xdr:row>7</xdr:row>
      <xdr:rowOff>81643</xdr:rowOff>
    </xdr:to>
    <xdr:sp macro="" textlink="">
      <xdr:nvSpPr>
        <xdr:cNvPr id="8" name="Rounded Rectangle 4">
          <a:hlinkClick xmlns:r="http://schemas.openxmlformats.org/officeDocument/2006/relationships" r:id="rId2"/>
          <a:extLst>
            <a:ext uri="{FF2B5EF4-FFF2-40B4-BE49-F238E27FC236}">
              <a16:creationId xmlns:a16="http://schemas.microsoft.com/office/drawing/2014/main" id="{1C4D4B7B-7163-44DE-A88F-72214FCB03E4}"/>
            </a:ext>
          </a:extLst>
        </xdr:cNvPr>
        <xdr:cNvSpPr/>
      </xdr:nvSpPr>
      <xdr:spPr>
        <a:xfrm>
          <a:off x="12504964" y="571500"/>
          <a:ext cx="1578428" cy="843643"/>
        </a:xfrm>
        <a:prstGeom prst="roundRect">
          <a:avLst/>
        </a:prstGeom>
        <a:solidFill>
          <a:srgbClr val="FFC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002060"/>
              </a:solidFill>
              <a:latin typeface="Lucida Bright" panose="02040602050505020304" pitchFamily="18" charset="0"/>
            </a:rPr>
            <a:t>Check</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12</xdr:col>
      <xdr:colOff>449034</xdr:colOff>
      <xdr:row>9</xdr:row>
      <xdr:rowOff>68035</xdr:rowOff>
    </xdr:from>
    <xdr:to>
      <xdr:col>12</xdr:col>
      <xdr:colOff>449034</xdr:colOff>
      <xdr:row>48</xdr:row>
      <xdr:rowOff>81643</xdr:rowOff>
    </xdr:to>
    <xdr:cxnSp macro="">
      <xdr:nvCxnSpPr>
        <xdr:cNvPr id="2" name="Straight Connector 1">
          <a:extLst>
            <a:ext uri="{FF2B5EF4-FFF2-40B4-BE49-F238E27FC236}">
              <a16:creationId xmlns:a16="http://schemas.microsoft.com/office/drawing/2014/main" id="{A5F26FAD-CEA0-469A-B2C5-5127AFA7F366}"/>
            </a:ext>
          </a:extLst>
        </xdr:cNvPr>
        <xdr:cNvCxnSpPr/>
      </xdr:nvCxnSpPr>
      <xdr:spPr>
        <a:xfrm>
          <a:off x="8055427" y="1782535"/>
          <a:ext cx="0" cy="83003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4</xdr:col>
      <xdr:colOff>285750</xdr:colOff>
      <xdr:row>2</xdr:row>
      <xdr:rowOff>81642</xdr:rowOff>
    </xdr:from>
    <xdr:to>
      <xdr:col>11</xdr:col>
      <xdr:colOff>489857</xdr:colOff>
      <xdr:row>6</xdr:row>
      <xdr:rowOff>157842</xdr:rowOff>
    </xdr:to>
    <xdr:sp macro="" textlink="">
      <xdr:nvSpPr>
        <xdr:cNvPr id="4" name="Rounded Rectangle 4">
          <a:extLst>
            <a:ext uri="{FF2B5EF4-FFF2-40B4-BE49-F238E27FC236}">
              <a16:creationId xmlns:a16="http://schemas.microsoft.com/office/drawing/2014/main" id="{A5D08ABC-87F9-414F-978B-8E3FC05A4791}"/>
            </a:ext>
          </a:extLst>
        </xdr:cNvPr>
        <xdr:cNvSpPr/>
      </xdr:nvSpPr>
      <xdr:spPr>
        <a:xfrm>
          <a:off x="2724150" y="462642"/>
          <a:ext cx="4728482"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rgbClr val="8E0000"/>
              </a:solidFill>
              <a:latin typeface="Lucida Bright" panose="02040602050505020304" pitchFamily="18" charset="0"/>
              <a:cs typeface="FrankRuehl" panose="020E0503060101010101" pitchFamily="34" charset="-79"/>
            </a:rPr>
            <a:t>Check</a:t>
          </a:r>
          <a:r>
            <a:rPr lang="en-US" sz="3200" b="0">
              <a:solidFill>
                <a:schemeClr val="accent4">
                  <a:lumMod val="50000"/>
                </a:schemeClr>
              </a:solidFill>
              <a:latin typeface="Lucida Bright" panose="02040602050505020304" pitchFamily="18" charset="0"/>
              <a:cs typeface="FrankRuehl" panose="020E0503060101010101" pitchFamily="34" charset="-79"/>
            </a:rPr>
            <a:t> Problem 3</a:t>
          </a:r>
        </a:p>
      </xdr:txBody>
    </xdr:sp>
    <xdr:clientData/>
  </xdr:twoCellAnchor>
  <xdr:twoCellAnchor>
    <xdr:from>
      <xdr:col>0</xdr:col>
      <xdr:colOff>299358</xdr:colOff>
      <xdr:row>10</xdr:row>
      <xdr:rowOff>163286</xdr:rowOff>
    </xdr:from>
    <xdr:to>
      <xdr:col>12</xdr:col>
      <xdr:colOff>1</xdr:colOff>
      <xdr:row>23</xdr:row>
      <xdr:rowOff>258535</xdr:rowOff>
    </xdr:to>
    <xdr:sp macro="" textlink="">
      <xdr:nvSpPr>
        <xdr:cNvPr id="5" name="TextBox 4">
          <a:extLst>
            <a:ext uri="{FF2B5EF4-FFF2-40B4-BE49-F238E27FC236}">
              <a16:creationId xmlns:a16="http://schemas.microsoft.com/office/drawing/2014/main" id="{02719086-FB8A-4C6E-91D1-B2017DE2AF7F}"/>
            </a:ext>
          </a:extLst>
        </xdr:cNvPr>
        <xdr:cNvSpPr txBox="1"/>
      </xdr:nvSpPr>
      <xdr:spPr>
        <a:xfrm>
          <a:off x="299358" y="2068286"/>
          <a:ext cx="7307036" cy="3047999"/>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solidFill>
                <a:schemeClr val="bg1"/>
              </a:solidFill>
              <a:latin typeface="Lucida Bright" panose="02040602050505020304" pitchFamily="18" charset="0"/>
              <a:ea typeface="+mn-ea"/>
              <a:cs typeface="+mn-cs"/>
            </a:rPr>
            <a:t>Oconnor 2.8</a:t>
          </a:r>
        </a:p>
        <a:p>
          <a:r>
            <a:rPr lang="en-US" sz="2000">
              <a:solidFill>
                <a:schemeClr val="dk1"/>
              </a:solidFill>
              <a:latin typeface="Lucida Bright" panose="02040602050505020304" pitchFamily="18" charset="0"/>
              <a:ea typeface="+mn-ea"/>
              <a:cs typeface="+mn-cs"/>
            </a:rPr>
            <a:t>The</a:t>
          </a:r>
          <a:r>
            <a:rPr lang="en-US" sz="2000" baseline="0">
              <a:solidFill>
                <a:schemeClr val="dk1"/>
              </a:solidFill>
              <a:latin typeface="Lucida Bright" panose="02040602050505020304" pitchFamily="18" charset="0"/>
              <a:ea typeface="+mn-ea"/>
              <a:cs typeface="+mn-cs"/>
            </a:rPr>
            <a:t> life of an incandescent lamp is normally distributed, with mean</a:t>
          </a:r>
          <a:r>
            <a:rPr lang="en-US" sz="2000" b="1" baseline="0">
              <a:solidFill>
                <a:srgbClr val="8E0000"/>
              </a:solidFill>
              <a:latin typeface="Lucida Bright" panose="02040602050505020304" pitchFamily="18" charset="0"/>
              <a:ea typeface="+mn-ea"/>
              <a:cs typeface="+mn-cs"/>
            </a:rPr>
            <a:t> 1,200 </a:t>
          </a:r>
          <a:r>
            <a:rPr lang="en-US" sz="2000" baseline="0">
              <a:solidFill>
                <a:schemeClr val="dk1"/>
              </a:solidFill>
              <a:latin typeface="Lucida Bright" panose="02040602050505020304" pitchFamily="18" charset="0"/>
              <a:ea typeface="+mn-ea"/>
              <a:cs typeface="+mn-cs"/>
            </a:rPr>
            <a:t>hours and standard  deviation of </a:t>
          </a:r>
          <a:r>
            <a:rPr lang="en-US" sz="2000" b="1" baseline="0">
              <a:solidFill>
                <a:srgbClr val="8E0000"/>
              </a:solidFill>
              <a:latin typeface="Lucida Bright" panose="02040602050505020304" pitchFamily="18" charset="0"/>
              <a:ea typeface="+mn-ea"/>
              <a:cs typeface="+mn-cs"/>
            </a:rPr>
            <a:t>200</a:t>
          </a:r>
          <a:r>
            <a:rPr lang="en-US" sz="2000" baseline="0">
              <a:solidFill>
                <a:schemeClr val="dk1"/>
              </a:solidFill>
              <a:latin typeface="Lucida Bright" panose="02040602050505020304" pitchFamily="18" charset="0"/>
              <a:ea typeface="+mn-ea"/>
              <a:cs typeface="+mn-cs"/>
            </a:rPr>
            <a:t> hours.</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What is the probability that a lamp will last at least </a:t>
          </a:r>
          <a:r>
            <a:rPr lang="en-US" sz="2000" b="1" baseline="0">
              <a:solidFill>
                <a:srgbClr val="8E0000"/>
              </a:solidFill>
              <a:latin typeface="Lucida Bright" panose="02040602050505020304" pitchFamily="18" charset="0"/>
              <a:ea typeface="+mn-ea"/>
              <a:cs typeface="+mn-cs"/>
            </a:rPr>
            <a:t>800</a:t>
          </a:r>
          <a:r>
            <a:rPr lang="en-US" sz="2000" baseline="0">
              <a:solidFill>
                <a:schemeClr val="dk1"/>
              </a:solidFill>
              <a:latin typeface="Lucida Bright" panose="02040602050505020304" pitchFamily="18" charset="0"/>
              <a:ea typeface="+mn-ea"/>
              <a:cs typeface="+mn-cs"/>
            </a:rPr>
            <a:t> hours?</a:t>
          </a:r>
        </a:p>
        <a:p>
          <a:endParaRPr lang="en-US" sz="2000" baseline="0">
            <a:solidFill>
              <a:schemeClr val="dk1"/>
            </a:solidFill>
            <a:latin typeface="Lucida Bright" panose="02040602050505020304" pitchFamily="18" charset="0"/>
            <a:ea typeface="+mn-ea"/>
            <a:cs typeface="+mn-cs"/>
          </a:endParaRPr>
        </a:p>
      </xdr:txBody>
    </xdr:sp>
    <xdr:clientData/>
  </xdr:twoCellAnchor>
  <xdr:twoCellAnchor>
    <xdr:from>
      <xdr:col>1</xdr:col>
      <xdr:colOff>367394</xdr:colOff>
      <xdr:row>3</xdr:row>
      <xdr:rowOff>13607</xdr:rowOff>
    </xdr:from>
    <xdr:to>
      <xdr:col>3</xdr:col>
      <xdr:colOff>462644</xdr:colOff>
      <xdr:row>7</xdr:row>
      <xdr:rowOff>136073</xdr:rowOff>
    </xdr:to>
    <xdr:sp macro="" textlink="">
      <xdr:nvSpPr>
        <xdr:cNvPr id="6" name="Left Arrow 1">
          <a:hlinkClick xmlns:r="http://schemas.openxmlformats.org/officeDocument/2006/relationships" r:id="rId1"/>
          <a:extLst>
            <a:ext uri="{FF2B5EF4-FFF2-40B4-BE49-F238E27FC236}">
              <a16:creationId xmlns:a16="http://schemas.microsoft.com/office/drawing/2014/main" id="{F0B4BF43-778C-42F6-8932-3781C3F5EE4E}"/>
            </a:ext>
          </a:extLst>
        </xdr:cNvPr>
        <xdr:cNvSpPr/>
      </xdr:nvSpPr>
      <xdr:spPr>
        <a:xfrm>
          <a:off x="976994" y="585107"/>
          <a:ext cx="1314450"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13</xdr:col>
      <xdr:colOff>149679</xdr:colOff>
      <xdr:row>2</xdr:row>
      <xdr:rowOff>13607</xdr:rowOff>
    </xdr:from>
    <xdr:to>
      <xdr:col>17</xdr:col>
      <xdr:colOff>408213</xdr:colOff>
      <xdr:row>6</xdr:row>
      <xdr:rowOff>40822</xdr:rowOff>
    </xdr:to>
    <xdr:sp macro="" textlink="">
      <xdr:nvSpPr>
        <xdr:cNvPr id="8" name="Rounded Rectangle 3">
          <a:extLst>
            <a:ext uri="{FF2B5EF4-FFF2-40B4-BE49-F238E27FC236}">
              <a16:creationId xmlns:a16="http://schemas.microsoft.com/office/drawing/2014/main" id="{C3793F69-0714-46BC-AFE9-5DD9142672DF}"/>
            </a:ext>
          </a:extLst>
        </xdr:cNvPr>
        <xdr:cNvSpPr/>
      </xdr:nvSpPr>
      <xdr:spPr>
        <a:xfrm>
          <a:off x="8368393" y="394607"/>
          <a:ext cx="2707820"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FF00"/>
              </a:solidFill>
              <a:latin typeface="Lucida Bright" panose="02040602050505020304" pitchFamily="18" charset="0"/>
            </a:rPr>
            <a:t>Solution</a:t>
          </a:r>
        </a:p>
      </xdr:txBody>
    </xdr:sp>
    <xdr:clientData/>
  </xdr:twoCellAnchor>
  <xdr:twoCellAnchor>
    <xdr:from>
      <xdr:col>13</xdr:col>
      <xdr:colOff>231322</xdr:colOff>
      <xdr:row>8</xdr:row>
      <xdr:rowOff>13608</xdr:rowOff>
    </xdr:from>
    <xdr:to>
      <xdr:col>26</xdr:col>
      <xdr:colOff>122465</xdr:colOff>
      <xdr:row>10</xdr:row>
      <xdr:rowOff>149680</xdr:rowOff>
    </xdr:to>
    <xdr:sp macro="" textlink="">
      <xdr:nvSpPr>
        <xdr:cNvPr id="9" name="TextBox 8">
          <a:extLst>
            <a:ext uri="{FF2B5EF4-FFF2-40B4-BE49-F238E27FC236}">
              <a16:creationId xmlns:a16="http://schemas.microsoft.com/office/drawing/2014/main" id="{F6582CE0-6143-433F-91B4-2EDEEAEFC5B3}"/>
            </a:ext>
          </a:extLst>
        </xdr:cNvPr>
        <xdr:cNvSpPr txBox="1"/>
      </xdr:nvSpPr>
      <xdr:spPr>
        <a:xfrm>
          <a:off x="8450036" y="1537608"/>
          <a:ext cx="8245929" cy="517072"/>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ysClr val="windowText" lastClr="000000"/>
              </a:solidFill>
              <a:latin typeface="Lucida Bright" panose="02040602050505020304" pitchFamily="18" charset="0"/>
              <a:ea typeface="+mn-ea"/>
              <a:cs typeface="+mn-cs"/>
            </a:rPr>
            <a:t>at least 800</a:t>
          </a:r>
          <a:r>
            <a:rPr lang="en-US" sz="2000" baseline="0">
              <a:solidFill>
                <a:sysClr val="windowText" lastClr="000000"/>
              </a:solidFill>
              <a:latin typeface="Lucida Bright" panose="02040602050505020304" pitchFamily="18" charset="0"/>
              <a:ea typeface="+mn-ea"/>
              <a:cs typeface="+mn-cs"/>
            </a:rPr>
            <a:t> hours - means 800 hrs or more </a:t>
          </a:r>
          <a:endParaRPr lang="en-US" sz="2000">
            <a:solidFill>
              <a:sysClr val="windowText" lastClr="000000"/>
            </a:solidFill>
            <a:latin typeface="Lucida Bright" panose="02040602050505020304" pitchFamily="18" charset="0"/>
            <a:ea typeface="+mn-ea"/>
            <a:cs typeface="+mn-cs"/>
          </a:endParaRPr>
        </a:p>
      </xdr:txBody>
    </xdr:sp>
    <xdr:clientData/>
  </xdr:twoCellAnchor>
  <xdr:twoCellAnchor editAs="oneCell">
    <xdr:from>
      <xdr:col>14</xdr:col>
      <xdr:colOff>598714</xdr:colOff>
      <xdr:row>18</xdr:row>
      <xdr:rowOff>2</xdr:rowOff>
    </xdr:from>
    <xdr:to>
      <xdr:col>23</xdr:col>
      <xdr:colOff>149679</xdr:colOff>
      <xdr:row>33</xdr:row>
      <xdr:rowOff>16624</xdr:rowOff>
    </xdr:to>
    <xdr:pic>
      <xdr:nvPicPr>
        <xdr:cNvPr id="10" name="Picture 9" descr="The Normal Distribution">
          <a:extLst>
            <a:ext uri="{FF2B5EF4-FFF2-40B4-BE49-F238E27FC236}">
              <a16:creationId xmlns:a16="http://schemas.microsoft.com/office/drawing/2014/main" id="{90FED431-DBA1-4B15-8A9C-CD353A8C34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429750" y="3401788"/>
          <a:ext cx="5225143" cy="37585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19</xdr:col>
      <xdr:colOff>421821</xdr:colOff>
      <xdr:row>20</xdr:row>
      <xdr:rowOff>95250</xdr:rowOff>
    </xdr:from>
    <xdr:to>
      <xdr:col>19</xdr:col>
      <xdr:colOff>421821</xdr:colOff>
      <xdr:row>30</xdr:row>
      <xdr:rowOff>54429</xdr:rowOff>
    </xdr:to>
    <xdr:cxnSp macro="">
      <xdr:nvCxnSpPr>
        <xdr:cNvPr id="13" name="Straight Connector 12">
          <a:extLst>
            <a:ext uri="{FF2B5EF4-FFF2-40B4-BE49-F238E27FC236}">
              <a16:creationId xmlns:a16="http://schemas.microsoft.com/office/drawing/2014/main" id="{5C8512D7-AF34-4FE7-8BD1-5C7FF6DF8DD5}"/>
            </a:ext>
          </a:extLst>
        </xdr:cNvPr>
        <xdr:cNvCxnSpPr/>
      </xdr:nvCxnSpPr>
      <xdr:spPr>
        <a:xfrm>
          <a:off x="12314464" y="3878036"/>
          <a:ext cx="0" cy="274864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217715</xdr:colOff>
      <xdr:row>21</xdr:row>
      <xdr:rowOff>136072</xdr:rowOff>
    </xdr:from>
    <xdr:to>
      <xdr:col>20</xdr:col>
      <xdr:colOff>217715</xdr:colOff>
      <xdr:row>30</xdr:row>
      <xdr:rowOff>68036</xdr:rowOff>
    </xdr:to>
    <xdr:cxnSp macro="">
      <xdr:nvCxnSpPr>
        <xdr:cNvPr id="14" name="Straight Connector 13">
          <a:extLst>
            <a:ext uri="{FF2B5EF4-FFF2-40B4-BE49-F238E27FC236}">
              <a16:creationId xmlns:a16="http://schemas.microsoft.com/office/drawing/2014/main" id="{129BD3C3-C172-4AF3-AF2E-B8D1A6244CD2}"/>
            </a:ext>
          </a:extLst>
        </xdr:cNvPr>
        <xdr:cNvCxnSpPr/>
      </xdr:nvCxnSpPr>
      <xdr:spPr>
        <a:xfrm>
          <a:off x="12722679" y="4259036"/>
          <a:ext cx="0" cy="23812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20</xdr:col>
      <xdr:colOff>272156</xdr:colOff>
      <xdr:row>21</xdr:row>
      <xdr:rowOff>382436</xdr:rowOff>
    </xdr:from>
    <xdr:to>
      <xdr:col>22</xdr:col>
      <xdr:colOff>3313</xdr:colOff>
      <xdr:row>30</xdr:row>
      <xdr:rowOff>15030</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3">
          <xdr14:nvContentPartPr>
            <xdr14:cNvPr id="26" name="Ink 25">
              <a:extLst>
                <a:ext uri="{FF2B5EF4-FFF2-40B4-BE49-F238E27FC236}">
                  <a16:creationId xmlns:a16="http://schemas.microsoft.com/office/drawing/2014/main" id="{65C6BA4E-F7E3-461D-A947-D08E2A71A67D}"/>
                </a:ext>
              </a:extLst>
            </xdr14:cNvPr>
            <xdr14:cNvContentPartPr/>
          </xdr14:nvContentPartPr>
          <xdr14:nvPr macro=""/>
          <xdr14:xfrm>
            <a:off x="12777120" y="4505400"/>
            <a:ext cx="955800" cy="2081880"/>
          </xdr14:xfrm>
        </xdr:contentPart>
      </mc:Choice>
      <mc:Fallback xmlns="">
        <xdr:pic>
          <xdr:nvPicPr>
            <xdr:cNvPr id="26" name="Ink 25">
              <a:extLst>
                <a:ext uri="{FF2B5EF4-FFF2-40B4-BE49-F238E27FC236}">
                  <a16:creationId xmlns:a16="http://schemas.microsoft.com/office/drawing/2014/main" id="{65C6BA4E-F7E3-461D-A947-D08E2A71A67D}"/>
                </a:ext>
              </a:extLst>
            </xdr:cNvPr>
            <xdr:cNvPicPr/>
          </xdr:nvPicPr>
          <xdr:blipFill>
            <a:blip xmlns:r="http://schemas.openxmlformats.org/officeDocument/2006/relationships" r:embed="rId4"/>
            <a:stretch>
              <a:fillRect/>
            </a:stretch>
          </xdr:blipFill>
          <xdr:spPr>
            <a:xfrm>
              <a:off x="12759120" y="4397760"/>
              <a:ext cx="991440" cy="2297520"/>
            </a:xfrm>
            <a:prstGeom prst="rect">
              <a:avLst/>
            </a:prstGeom>
          </xdr:spPr>
        </xdr:pic>
      </mc:Fallback>
    </mc:AlternateContent>
    <xdr:clientData/>
  </xdr:twoCellAnchor>
  <xdr:twoCellAnchor editAs="oneCell">
    <xdr:from>
      <xdr:col>20</xdr:col>
      <xdr:colOff>271076</xdr:colOff>
      <xdr:row>23</xdr:row>
      <xdr:rowOff>339930</xdr:rowOff>
    </xdr:from>
    <xdr:to>
      <xdr:col>22</xdr:col>
      <xdr:colOff>312193</xdr:colOff>
      <xdr:row>30</xdr:row>
      <xdr:rowOff>8550</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5">
          <xdr14:nvContentPartPr>
            <xdr14:cNvPr id="34" name="Ink 33">
              <a:extLst>
                <a:ext uri="{FF2B5EF4-FFF2-40B4-BE49-F238E27FC236}">
                  <a16:creationId xmlns:a16="http://schemas.microsoft.com/office/drawing/2014/main" id="{B1F53598-DA8F-434F-9455-3A4FDB02C7BE}"/>
                </a:ext>
              </a:extLst>
            </xdr14:cNvPr>
            <xdr14:cNvContentPartPr/>
          </xdr14:nvContentPartPr>
          <xdr14:nvPr macro=""/>
          <xdr14:xfrm>
            <a:off x="12776040" y="5197680"/>
            <a:ext cx="1265760" cy="1383120"/>
          </xdr14:xfrm>
        </xdr:contentPart>
      </mc:Choice>
      <mc:Fallback xmlns="">
        <xdr:pic>
          <xdr:nvPicPr>
            <xdr:cNvPr id="34" name="Ink 33">
              <a:extLst>
                <a:ext uri="{FF2B5EF4-FFF2-40B4-BE49-F238E27FC236}">
                  <a16:creationId xmlns:a16="http://schemas.microsoft.com/office/drawing/2014/main" id="{B1F53598-DA8F-434F-9455-3A4FDB02C7BE}"/>
                </a:ext>
              </a:extLst>
            </xdr:cNvPr>
            <xdr:cNvPicPr/>
          </xdr:nvPicPr>
          <xdr:blipFill>
            <a:blip xmlns:r="http://schemas.openxmlformats.org/officeDocument/2006/relationships" r:embed="rId6"/>
            <a:stretch>
              <a:fillRect/>
            </a:stretch>
          </xdr:blipFill>
          <xdr:spPr>
            <a:xfrm>
              <a:off x="12758045" y="5089680"/>
              <a:ext cx="1301390" cy="1598760"/>
            </a:xfrm>
            <a:prstGeom prst="rect">
              <a:avLst/>
            </a:prstGeom>
          </xdr:spPr>
        </xdr:pic>
      </mc:Fallback>
    </mc:AlternateContent>
    <xdr:clientData/>
  </xdr:twoCellAnchor>
  <xdr:twoCellAnchor editAs="oneCell">
    <xdr:from>
      <xdr:col>20</xdr:col>
      <xdr:colOff>258116</xdr:colOff>
      <xdr:row>21</xdr:row>
      <xdr:rowOff>380996</xdr:rowOff>
    </xdr:from>
    <xdr:to>
      <xdr:col>22</xdr:col>
      <xdr:colOff>501193</xdr:colOff>
      <xdr:row>30</xdr:row>
      <xdr:rowOff>27270</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7">
          <xdr14:nvContentPartPr>
            <xdr14:cNvPr id="37" name="Ink 36">
              <a:extLst>
                <a:ext uri="{FF2B5EF4-FFF2-40B4-BE49-F238E27FC236}">
                  <a16:creationId xmlns:a16="http://schemas.microsoft.com/office/drawing/2014/main" id="{CCB01B19-D305-4FBB-A071-CC26A6F08729}"/>
                </a:ext>
              </a:extLst>
            </xdr14:cNvPr>
            <xdr14:cNvContentPartPr/>
          </xdr14:nvContentPartPr>
          <xdr14:nvPr macro=""/>
          <xdr14:xfrm>
            <a:off x="12763080" y="4503960"/>
            <a:ext cx="1467720" cy="2095560"/>
          </xdr14:xfrm>
        </xdr:contentPart>
      </mc:Choice>
      <mc:Fallback xmlns="">
        <xdr:pic>
          <xdr:nvPicPr>
            <xdr:cNvPr id="37" name="Ink 36">
              <a:extLst>
                <a:ext uri="{FF2B5EF4-FFF2-40B4-BE49-F238E27FC236}">
                  <a16:creationId xmlns:a16="http://schemas.microsoft.com/office/drawing/2014/main" id="{CCB01B19-D305-4FBB-A071-CC26A6F08729}"/>
                </a:ext>
              </a:extLst>
            </xdr:cNvPr>
            <xdr:cNvPicPr/>
          </xdr:nvPicPr>
          <xdr:blipFill>
            <a:blip xmlns:r="http://schemas.openxmlformats.org/officeDocument/2006/relationships" r:embed="rId8"/>
            <a:stretch>
              <a:fillRect/>
            </a:stretch>
          </xdr:blipFill>
          <xdr:spPr>
            <a:xfrm>
              <a:off x="12745084" y="4395960"/>
              <a:ext cx="1503351" cy="2311200"/>
            </a:xfrm>
            <a:prstGeom prst="rect">
              <a:avLst/>
            </a:prstGeom>
          </xdr:spPr>
        </xdr:pic>
      </mc:Fallback>
    </mc:AlternateContent>
    <xdr:clientData/>
  </xdr:twoCellAnchor>
  <xdr:twoCellAnchor editAs="oneCell">
    <xdr:from>
      <xdr:col>20</xdr:col>
      <xdr:colOff>332276</xdr:colOff>
      <xdr:row>29</xdr:row>
      <xdr:rowOff>80250</xdr:rowOff>
    </xdr:from>
    <xdr:to>
      <xdr:col>22</xdr:col>
      <xdr:colOff>544393</xdr:colOff>
      <xdr:row>30</xdr:row>
      <xdr:rowOff>40950</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9">
          <xdr14:nvContentPartPr>
            <xdr14:cNvPr id="38" name="Ink 37">
              <a:extLst>
                <a:ext uri="{FF2B5EF4-FFF2-40B4-BE49-F238E27FC236}">
                  <a16:creationId xmlns:a16="http://schemas.microsoft.com/office/drawing/2014/main" id="{141FB960-AA4F-4BB1-852D-45AF24332F86}"/>
                </a:ext>
              </a:extLst>
            </xdr14:cNvPr>
            <xdr14:cNvContentPartPr/>
          </xdr14:nvContentPartPr>
          <xdr14:nvPr macro=""/>
          <xdr14:xfrm>
            <a:off x="12837240" y="6462000"/>
            <a:ext cx="1436760" cy="151200"/>
          </xdr14:xfrm>
        </xdr:contentPart>
      </mc:Choice>
      <mc:Fallback xmlns="">
        <xdr:pic>
          <xdr:nvPicPr>
            <xdr:cNvPr id="38" name="Ink 37">
              <a:extLst>
                <a:ext uri="{FF2B5EF4-FFF2-40B4-BE49-F238E27FC236}">
                  <a16:creationId xmlns:a16="http://schemas.microsoft.com/office/drawing/2014/main" id="{141FB960-AA4F-4BB1-852D-45AF24332F86}"/>
                </a:ext>
              </a:extLst>
            </xdr:cNvPr>
            <xdr:cNvPicPr/>
          </xdr:nvPicPr>
          <xdr:blipFill>
            <a:blip xmlns:r="http://schemas.openxmlformats.org/officeDocument/2006/relationships" r:embed="rId10"/>
            <a:stretch>
              <a:fillRect/>
            </a:stretch>
          </xdr:blipFill>
          <xdr:spPr>
            <a:xfrm>
              <a:off x="12819240" y="6354000"/>
              <a:ext cx="1472400" cy="366840"/>
            </a:xfrm>
            <a:prstGeom prst="rect">
              <a:avLst/>
            </a:prstGeom>
          </xdr:spPr>
        </xdr:pic>
      </mc:Fallback>
    </mc:AlternateContent>
    <xdr:clientData/>
  </xdr:twoCellAnchor>
  <xdr:twoCellAnchor editAs="oneCell">
    <xdr:from>
      <xdr:col>20</xdr:col>
      <xdr:colOff>244796</xdr:colOff>
      <xdr:row>29</xdr:row>
      <xdr:rowOff>148290</xdr:rowOff>
    </xdr:from>
    <xdr:to>
      <xdr:col>22</xdr:col>
      <xdr:colOff>607393</xdr:colOff>
      <xdr:row>30</xdr:row>
      <xdr:rowOff>69030</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11">
          <xdr14:nvContentPartPr>
            <xdr14:cNvPr id="41" name="Ink 40">
              <a:extLst>
                <a:ext uri="{FF2B5EF4-FFF2-40B4-BE49-F238E27FC236}">
                  <a16:creationId xmlns:a16="http://schemas.microsoft.com/office/drawing/2014/main" id="{9B056E14-F709-48CF-B412-8DA2BD640820}"/>
                </a:ext>
              </a:extLst>
            </xdr14:cNvPr>
            <xdr14:cNvContentPartPr/>
          </xdr14:nvContentPartPr>
          <xdr14:nvPr macro=""/>
          <xdr14:xfrm>
            <a:off x="12749760" y="6530040"/>
            <a:ext cx="1587240" cy="111240"/>
          </xdr14:xfrm>
        </xdr:contentPart>
      </mc:Choice>
      <mc:Fallback xmlns="">
        <xdr:pic>
          <xdr:nvPicPr>
            <xdr:cNvPr id="41" name="Ink 40">
              <a:extLst>
                <a:ext uri="{FF2B5EF4-FFF2-40B4-BE49-F238E27FC236}">
                  <a16:creationId xmlns:a16="http://schemas.microsoft.com/office/drawing/2014/main" id="{9B056E14-F709-48CF-B412-8DA2BD640820}"/>
                </a:ext>
              </a:extLst>
            </xdr:cNvPr>
            <xdr:cNvPicPr/>
          </xdr:nvPicPr>
          <xdr:blipFill>
            <a:blip xmlns:r="http://schemas.openxmlformats.org/officeDocument/2006/relationships" r:embed="rId12"/>
            <a:stretch>
              <a:fillRect/>
            </a:stretch>
          </xdr:blipFill>
          <xdr:spPr>
            <a:xfrm>
              <a:off x="12731760" y="6422051"/>
              <a:ext cx="1622880" cy="327580"/>
            </a:xfrm>
            <a:prstGeom prst="rect">
              <a:avLst/>
            </a:prstGeom>
          </xdr:spPr>
        </xdr:pic>
      </mc:Fallback>
    </mc:AlternateContent>
    <xdr:clientData/>
  </xdr:twoCellAnchor>
  <xdr:twoCellAnchor editAs="oneCell">
    <xdr:from>
      <xdr:col>20</xdr:col>
      <xdr:colOff>272156</xdr:colOff>
      <xdr:row>29</xdr:row>
      <xdr:rowOff>189330</xdr:rowOff>
    </xdr:from>
    <xdr:to>
      <xdr:col>22</xdr:col>
      <xdr:colOff>97273</xdr:colOff>
      <xdr:row>30</xdr:row>
      <xdr:rowOff>40950</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13">
          <xdr14:nvContentPartPr>
            <xdr14:cNvPr id="42" name="Ink 41">
              <a:extLst>
                <a:ext uri="{FF2B5EF4-FFF2-40B4-BE49-F238E27FC236}">
                  <a16:creationId xmlns:a16="http://schemas.microsoft.com/office/drawing/2014/main" id="{6A6626CB-838C-4887-8C5A-13B5D01E7793}"/>
                </a:ext>
              </a:extLst>
            </xdr14:cNvPr>
            <xdr14:cNvContentPartPr/>
          </xdr14:nvContentPartPr>
          <xdr14:nvPr macro=""/>
          <xdr14:xfrm>
            <a:off x="12777120" y="6571080"/>
            <a:ext cx="1049760" cy="42120"/>
          </xdr14:xfrm>
        </xdr:contentPart>
      </mc:Choice>
      <mc:Fallback xmlns="">
        <xdr:pic>
          <xdr:nvPicPr>
            <xdr:cNvPr id="42" name="Ink 41">
              <a:extLst>
                <a:ext uri="{FF2B5EF4-FFF2-40B4-BE49-F238E27FC236}">
                  <a16:creationId xmlns:a16="http://schemas.microsoft.com/office/drawing/2014/main" id="{6A6626CB-838C-4887-8C5A-13B5D01E7793}"/>
                </a:ext>
              </a:extLst>
            </xdr:cNvPr>
            <xdr:cNvPicPr/>
          </xdr:nvPicPr>
          <xdr:blipFill>
            <a:blip xmlns:r="http://schemas.openxmlformats.org/officeDocument/2006/relationships" r:embed="rId14"/>
            <a:stretch>
              <a:fillRect/>
            </a:stretch>
          </xdr:blipFill>
          <xdr:spPr>
            <a:xfrm>
              <a:off x="12759120" y="6463440"/>
              <a:ext cx="1085400" cy="257760"/>
            </a:xfrm>
            <a:prstGeom prst="rect">
              <a:avLst/>
            </a:prstGeom>
          </xdr:spPr>
        </xdr:pic>
      </mc:Fallback>
    </mc:AlternateContent>
    <xdr:clientData/>
  </xdr:twoCellAnchor>
  <xdr:twoCellAnchor editAs="oneCell">
    <xdr:from>
      <xdr:col>20</xdr:col>
      <xdr:colOff>244796</xdr:colOff>
      <xdr:row>29</xdr:row>
      <xdr:rowOff>189330</xdr:rowOff>
    </xdr:from>
    <xdr:to>
      <xdr:col>22</xdr:col>
      <xdr:colOff>562393</xdr:colOff>
      <xdr:row>30</xdr:row>
      <xdr:rowOff>69030</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15">
          <xdr14:nvContentPartPr>
            <xdr14:cNvPr id="45" name="Ink 44">
              <a:extLst>
                <a:ext uri="{FF2B5EF4-FFF2-40B4-BE49-F238E27FC236}">
                  <a16:creationId xmlns:a16="http://schemas.microsoft.com/office/drawing/2014/main" id="{B54B83BE-D31D-49A1-8800-62B333B4E6C3}"/>
                </a:ext>
              </a:extLst>
            </xdr14:cNvPr>
            <xdr14:cNvContentPartPr/>
          </xdr14:nvContentPartPr>
          <xdr14:nvPr macro=""/>
          <xdr14:xfrm>
            <a:off x="12749760" y="6571080"/>
            <a:ext cx="1542240" cy="70200"/>
          </xdr14:xfrm>
        </xdr:contentPart>
      </mc:Choice>
      <mc:Fallback xmlns="">
        <xdr:pic>
          <xdr:nvPicPr>
            <xdr:cNvPr id="45" name="Ink 44">
              <a:extLst>
                <a:ext uri="{FF2B5EF4-FFF2-40B4-BE49-F238E27FC236}">
                  <a16:creationId xmlns:a16="http://schemas.microsoft.com/office/drawing/2014/main" id="{B54B83BE-D31D-49A1-8800-62B333B4E6C3}"/>
                </a:ext>
              </a:extLst>
            </xdr:cNvPr>
            <xdr:cNvPicPr/>
          </xdr:nvPicPr>
          <xdr:blipFill>
            <a:blip xmlns:r="http://schemas.openxmlformats.org/officeDocument/2006/relationships" r:embed="rId16"/>
            <a:stretch>
              <a:fillRect/>
            </a:stretch>
          </xdr:blipFill>
          <xdr:spPr>
            <a:xfrm>
              <a:off x="12731760" y="6463080"/>
              <a:ext cx="1577880" cy="285840"/>
            </a:xfrm>
            <a:prstGeom prst="rect">
              <a:avLst/>
            </a:prstGeom>
          </xdr:spPr>
        </xdr:pic>
      </mc:Fallback>
    </mc:AlternateContent>
    <xdr:clientData/>
  </xdr:twoCellAnchor>
  <xdr:twoCellAnchor editAs="oneCell">
    <xdr:from>
      <xdr:col>20</xdr:col>
      <xdr:colOff>305276</xdr:colOff>
      <xdr:row>29</xdr:row>
      <xdr:rowOff>81330</xdr:rowOff>
    </xdr:from>
    <xdr:to>
      <xdr:col>22</xdr:col>
      <xdr:colOff>419473</xdr:colOff>
      <xdr:row>30</xdr:row>
      <xdr:rowOff>42030</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17">
          <xdr14:nvContentPartPr>
            <xdr14:cNvPr id="48" name="Ink 47">
              <a:extLst>
                <a:ext uri="{FF2B5EF4-FFF2-40B4-BE49-F238E27FC236}">
                  <a16:creationId xmlns:a16="http://schemas.microsoft.com/office/drawing/2014/main" id="{D3E3063E-86C5-4821-8515-6F61A25BCD51}"/>
                </a:ext>
              </a:extLst>
            </xdr14:cNvPr>
            <xdr14:cNvContentPartPr/>
          </xdr14:nvContentPartPr>
          <xdr14:nvPr macro=""/>
          <xdr14:xfrm>
            <a:off x="12810240" y="6463080"/>
            <a:ext cx="1338840" cy="151200"/>
          </xdr14:xfrm>
        </xdr:contentPart>
      </mc:Choice>
      <mc:Fallback xmlns="">
        <xdr:pic>
          <xdr:nvPicPr>
            <xdr:cNvPr id="48" name="Ink 47">
              <a:extLst>
                <a:ext uri="{FF2B5EF4-FFF2-40B4-BE49-F238E27FC236}">
                  <a16:creationId xmlns:a16="http://schemas.microsoft.com/office/drawing/2014/main" id="{D3E3063E-86C5-4821-8515-6F61A25BCD51}"/>
                </a:ext>
              </a:extLst>
            </xdr:cNvPr>
            <xdr:cNvPicPr/>
          </xdr:nvPicPr>
          <xdr:blipFill>
            <a:blip xmlns:r="http://schemas.openxmlformats.org/officeDocument/2006/relationships" r:embed="rId18"/>
            <a:stretch>
              <a:fillRect/>
            </a:stretch>
          </xdr:blipFill>
          <xdr:spPr>
            <a:xfrm>
              <a:off x="12792600" y="6355183"/>
              <a:ext cx="1374480" cy="367355"/>
            </a:xfrm>
            <a:prstGeom prst="rect">
              <a:avLst/>
            </a:prstGeom>
          </xdr:spPr>
        </xdr:pic>
      </mc:Fallback>
    </mc:AlternateContent>
    <xdr:clientData/>
  </xdr:twoCellAnchor>
  <xdr:twoCellAnchor editAs="oneCell">
    <xdr:from>
      <xdr:col>20</xdr:col>
      <xdr:colOff>231116</xdr:colOff>
      <xdr:row>21</xdr:row>
      <xdr:rowOff>205676</xdr:rowOff>
    </xdr:from>
    <xdr:to>
      <xdr:col>20</xdr:col>
      <xdr:colOff>311756</xdr:colOff>
      <xdr:row>21</xdr:row>
      <xdr:rowOff>380996</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19">
          <xdr14:nvContentPartPr>
            <xdr14:cNvPr id="49" name="Ink 48">
              <a:extLst>
                <a:ext uri="{FF2B5EF4-FFF2-40B4-BE49-F238E27FC236}">
                  <a16:creationId xmlns:a16="http://schemas.microsoft.com/office/drawing/2014/main" id="{3614787F-2D61-4562-906E-F1C7AF07367A}"/>
                </a:ext>
              </a:extLst>
            </xdr14:cNvPr>
            <xdr14:cNvContentPartPr/>
          </xdr14:nvContentPartPr>
          <xdr14:nvPr macro=""/>
          <xdr14:xfrm>
            <a:off x="12736080" y="4328640"/>
            <a:ext cx="80640" cy="175320"/>
          </xdr14:xfrm>
        </xdr:contentPart>
      </mc:Choice>
      <mc:Fallback xmlns="">
        <xdr:pic>
          <xdr:nvPicPr>
            <xdr:cNvPr id="49" name="Ink 48">
              <a:extLst>
                <a:ext uri="{FF2B5EF4-FFF2-40B4-BE49-F238E27FC236}">
                  <a16:creationId xmlns:a16="http://schemas.microsoft.com/office/drawing/2014/main" id="{3614787F-2D61-4562-906E-F1C7AF07367A}"/>
                </a:ext>
              </a:extLst>
            </xdr:cNvPr>
            <xdr:cNvPicPr/>
          </xdr:nvPicPr>
          <xdr:blipFill>
            <a:blip xmlns:r="http://schemas.openxmlformats.org/officeDocument/2006/relationships" r:embed="rId20"/>
            <a:stretch>
              <a:fillRect/>
            </a:stretch>
          </xdr:blipFill>
          <xdr:spPr>
            <a:xfrm>
              <a:off x="12718440" y="4221000"/>
              <a:ext cx="116280" cy="390960"/>
            </a:xfrm>
            <a:prstGeom prst="rect">
              <a:avLst/>
            </a:prstGeom>
          </xdr:spPr>
        </xdr:pic>
      </mc:Fallback>
    </mc:AlternateContent>
    <xdr:clientData/>
  </xdr:twoCellAnchor>
  <xdr:twoCellAnchor editAs="oneCell">
    <xdr:from>
      <xdr:col>20</xdr:col>
      <xdr:colOff>258836</xdr:colOff>
      <xdr:row>21</xdr:row>
      <xdr:rowOff>247796</xdr:rowOff>
    </xdr:from>
    <xdr:to>
      <xdr:col>20</xdr:col>
      <xdr:colOff>312836</xdr:colOff>
      <xdr:row>21</xdr:row>
      <xdr:rowOff>394316</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21">
          <xdr14:nvContentPartPr>
            <xdr14:cNvPr id="52" name="Ink 51">
              <a:extLst>
                <a:ext uri="{FF2B5EF4-FFF2-40B4-BE49-F238E27FC236}">
                  <a16:creationId xmlns:a16="http://schemas.microsoft.com/office/drawing/2014/main" id="{E2AAF0CC-4153-4EF5-BF0F-2E643072392D}"/>
                </a:ext>
              </a:extLst>
            </xdr14:cNvPr>
            <xdr14:cNvContentPartPr/>
          </xdr14:nvContentPartPr>
          <xdr14:nvPr macro=""/>
          <xdr14:xfrm>
            <a:off x="12763800" y="4370760"/>
            <a:ext cx="54000" cy="146520"/>
          </xdr14:xfrm>
        </xdr:contentPart>
      </mc:Choice>
      <mc:Fallback xmlns="">
        <xdr:pic>
          <xdr:nvPicPr>
            <xdr:cNvPr id="52" name="Ink 51">
              <a:extLst>
                <a:ext uri="{FF2B5EF4-FFF2-40B4-BE49-F238E27FC236}">
                  <a16:creationId xmlns:a16="http://schemas.microsoft.com/office/drawing/2014/main" id="{E2AAF0CC-4153-4EF5-BF0F-2E643072392D}"/>
                </a:ext>
              </a:extLst>
            </xdr:cNvPr>
            <xdr:cNvPicPr/>
          </xdr:nvPicPr>
          <xdr:blipFill>
            <a:blip xmlns:r="http://schemas.openxmlformats.org/officeDocument/2006/relationships" r:embed="rId22"/>
            <a:stretch>
              <a:fillRect/>
            </a:stretch>
          </xdr:blipFill>
          <xdr:spPr>
            <a:xfrm>
              <a:off x="12746160" y="4263120"/>
              <a:ext cx="89640" cy="362160"/>
            </a:xfrm>
            <a:prstGeom prst="rect">
              <a:avLst/>
            </a:prstGeom>
          </xdr:spPr>
        </xdr:pic>
      </mc:Fallback>
    </mc:AlternateContent>
    <xdr:clientData/>
  </xdr:twoCellAnchor>
  <xdr:twoCellAnchor editAs="oneCell">
    <xdr:from>
      <xdr:col>20</xdr:col>
      <xdr:colOff>259916</xdr:colOff>
      <xdr:row>21</xdr:row>
      <xdr:rowOff>312596</xdr:rowOff>
    </xdr:from>
    <xdr:to>
      <xdr:col>20</xdr:col>
      <xdr:colOff>568436</xdr:colOff>
      <xdr:row>25</xdr:row>
      <xdr:rowOff>128010</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23">
          <xdr14:nvContentPartPr>
            <xdr14:cNvPr id="53" name="Ink 52">
              <a:extLst>
                <a:ext uri="{FF2B5EF4-FFF2-40B4-BE49-F238E27FC236}">
                  <a16:creationId xmlns:a16="http://schemas.microsoft.com/office/drawing/2014/main" id="{9002289E-A2B9-4B31-B0EF-C68E62373637}"/>
                </a:ext>
              </a:extLst>
            </xdr14:cNvPr>
            <xdr14:cNvContentPartPr/>
          </xdr14:nvContentPartPr>
          <xdr14:nvPr macro=""/>
          <xdr14:xfrm>
            <a:off x="12764880" y="4435560"/>
            <a:ext cx="308520" cy="1312200"/>
          </xdr14:xfrm>
        </xdr:contentPart>
      </mc:Choice>
      <mc:Fallback xmlns="">
        <xdr:pic>
          <xdr:nvPicPr>
            <xdr:cNvPr id="53" name="Ink 52">
              <a:extLst>
                <a:ext uri="{FF2B5EF4-FFF2-40B4-BE49-F238E27FC236}">
                  <a16:creationId xmlns:a16="http://schemas.microsoft.com/office/drawing/2014/main" id="{9002289E-A2B9-4B31-B0EF-C68E62373637}"/>
                </a:ext>
              </a:extLst>
            </xdr:cNvPr>
            <xdr:cNvPicPr/>
          </xdr:nvPicPr>
          <xdr:blipFill>
            <a:blip xmlns:r="http://schemas.openxmlformats.org/officeDocument/2006/relationships" r:embed="rId24"/>
            <a:stretch>
              <a:fillRect/>
            </a:stretch>
          </xdr:blipFill>
          <xdr:spPr>
            <a:xfrm>
              <a:off x="12747240" y="4327560"/>
              <a:ext cx="344160" cy="1527840"/>
            </a:xfrm>
            <a:prstGeom prst="rect">
              <a:avLst/>
            </a:prstGeom>
          </xdr:spPr>
        </xdr:pic>
      </mc:Fallback>
    </mc:AlternateContent>
    <xdr:clientData/>
  </xdr:twoCellAnchor>
  <xdr:twoCellAnchor editAs="oneCell">
    <xdr:from>
      <xdr:col>20</xdr:col>
      <xdr:colOff>448916</xdr:colOff>
      <xdr:row>24</xdr:row>
      <xdr:rowOff>407991</xdr:rowOff>
    </xdr:from>
    <xdr:to>
      <xdr:col>20</xdr:col>
      <xdr:colOff>565196</xdr:colOff>
      <xdr:row>26</xdr:row>
      <xdr:rowOff>49830</xdr:rowOff>
    </xdr:to>
    <mc:AlternateContent xmlns:mc="http://schemas.openxmlformats.org/markup-compatibility/2006" xmlns:xdr14="http://schemas.microsoft.com/office/excel/2010/spreadsheetDrawing">
      <mc:Choice Requires="xdr14">
        <xdr:contentPart xmlns:r="http://schemas.openxmlformats.org/officeDocument/2006/relationships" r:id="rId25">
          <xdr14:nvContentPartPr>
            <xdr14:cNvPr id="55" name="Ink 54">
              <a:extLst>
                <a:ext uri="{FF2B5EF4-FFF2-40B4-BE49-F238E27FC236}">
                  <a16:creationId xmlns:a16="http://schemas.microsoft.com/office/drawing/2014/main" id="{5B30A13D-9B4F-4A72-9E5A-D4CCACF82541}"/>
                </a:ext>
              </a:extLst>
            </xdr14:cNvPr>
            <xdr14:cNvContentPartPr/>
          </xdr14:nvContentPartPr>
          <xdr14:nvPr macro=""/>
          <xdr14:xfrm>
            <a:off x="12953880" y="5605920"/>
            <a:ext cx="116280" cy="254160"/>
          </xdr14:xfrm>
        </xdr:contentPart>
      </mc:Choice>
      <mc:Fallback xmlns="">
        <xdr:pic>
          <xdr:nvPicPr>
            <xdr:cNvPr id="55" name="Ink 54">
              <a:extLst>
                <a:ext uri="{FF2B5EF4-FFF2-40B4-BE49-F238E27FC236}">
                  <a16:creationId xmlns:a16="http://schemas.microsoft.com/office/drawing/2014/main" id="{5B30A13D-9B4F-4A72-9E5A-D4CCACF82541}"/>
                </a:ext>
              </a:extLst>
            </xdr:cNvPr>
            <xdr:cNvPicPr/>
          </xdr:nvPicPr>
          <xdr:blipFill>
            <a:blip xmlns:r="http://schemas.openxmlformats.org/officeDocument/2006/relationships" r:embed="rId26"/>
            <a:stretch>
              <a:fillRect/>
            </a:stretch>
          </xdr:blipFill>
          <xdr:spPr>
            <a:xfrm>
              <a:off x="12900240" y="5497920"/>
              <a:ext cx="223920" cy="469800"/>
            </a:xfrm>
            <a:prstGeom prst="rect">
              <a:avLst/>
            </a:prstGeom>
          </xdr:spPr>
        </xdr:pic>
      </mc:Fallback>
    </mc:AlternateContent>
    <xdr:clientData/>
  </xdr:twoCellAnchor>
  <xdr:twoCellAnchor editAs="oneCell">
    <xdr:from>
      <xdr:col>20</xdr:col>
      <xdr:colOff>353876</xdr:colOff>
      <xdr:row>23</xdr:row>
      <xdr:rowOff>95130</xdr:rowOff>
    </xdr:from>
    <xdr:to>
      <xdr:col>20</xdr:col>
      <xdr:colOff>518396</xdr:colOff>
      <xdr:row>25</xdr:row>
      <xdr:rowOff>165090</xdr:rowOff>
    </xdr:to>
    <mc:AlternateContent xmlns:mc="http://schemas.openxmlformats.org/markup-compatibility/2006" xmlns:xdr14="http://schemas.microsoft.com/office/excel/2010/spreadsheetDrawing">
      <mc:Choice Requires="xdr14">
        <xdr:contentPart xmlns:r="http://schemas.openxmlformats.org/officeDocument/2006/relationships" r:id="rId27">
          <xdr14:nvContentPartPr>
            <xdr14:cNvPr id="56" name="Ink 55">
              <a:extLst>
                <a:ext uri="{FF2B5EF4-FFF2-40B4-BE49-F238E27FC236}">
                  <a16:creationId xmlns:a16="http://schemas.microsoft.com/office/drawing/2014/main" id="{1873E533-88D2-4760-9614-6758036E2ECB}"/>
                </a:ext>
              </a:extLst>
            </xdr14:cNvPr>
            <xdr14:cNvContentPartPr/>
          </xdr14:nvContentPartPr>
          <xdr14:nvPr macro=""/>
          <xdr14:xfrm>
            <a:off x="12858840" y="4952880"/>
            <a:ext cx="164520" cy="831960"/>
          </xdr14:xfrm>
        </xdr:contentPart>
      </mc:Choice>
      <mc:Fallback xmlns="">
        <xdr:pic>
          <xdr:nvPicPr>
            <xdr:cNvPr id="56" name="Ink 55">
              <a:extLst>
                <a:ext uri="{FF2B5EF4-FFF2-40B4-BE49-F238E27FC236}">
                  <a16:creationId xmlns:a16="http://schemas.microsoft.com/office/drawing/2014/main" id="{1873E533-88D2-4760-9614-6758036E2ECB}"/>
                </a:ext>
              </a:extLst>
            </xdr:cNvPr>
            <xdr:cNvPicPr/>
          </xdr:nvPicPr>
          <xdr:blipFill>
            <a:blip xmlns:r="http://schemas.openxmlformats.org/officeDocument/2006/relationships" r:embed="rId28"/>
            <a:stretch>
              <a:fillRect/>
            </a:stretch>
          </xdr:blipFill>
          <xdr:spPr>
            <a:xfrm>
              <a:off x="12804840" y="4844880"/>
              <a:ext cx="272160" cy="1047600"/>
            </a:xfrm>
            <a:prstGeom prst="rect">
              <a:avLst/>
            </a:prstGeom>
          </xdr:spPr>
        </xdr:pic>
      </mc:Fallback>
    </mc:AlternateContent>
    <xdr:clientData/>
  </xdr:twoCellAnchor>
  <xdr:twoCellAnchor editAs="oneCell">
    <xdr:from>
      <xdr:col>20</xdr:col>
      <xdr:colOff>282596</xdr:colOff>
      <xdr:row>23</xdr:row>
      <xdr:rowOff>122130</xdr:rowOff>
    </xdr:from>
    <xdr:to>
      <xdr:col>20</xdr:col>
      <xdr:colOff>354236</xdr:colOff>
      <xdr:row>28</xdr:row>
      <xdr:rowOff>12990</xdr:rowOff>
    </xdr:to>
    <mc:AlternateContent xmlns:mc="http://schemas.openxmlformats.org/markup-compatibility/2006" xmlns:xdr14="http://schemas.microsoft.com/office/excel/2010/spreadsheetDrawing">
      <mc:Choice Requires="xdr14">
        <xdr:contentPart xmlns:r="http://schemas.openxmlformats.org/officeDocument/2006/relationships" r:id="rId29">
          <xdr14:nvContentPartPr>
            <xdr14:cNvPr id="57" name="Ink 56">
              <a:extLst>
                <a:ext uri="{FF2B5EF4-FFF2-40B4-BE49-F238E27FC236}">
                  <a16:creationId xmlns:a16="http://schemas.microsoft.com/office/drawing/2014/main" id="{010B75A9-D629-4478-9722-9AA41B462BD9}"/>
                </a:ext>
              </a:extLst>
            </xdr14:cNvPr>
            <xdr14:cNvContentPartPr/>
          </xdr14:nvContentPartPr>
          <xdr14:nvPr macro=""/>
          <xdr14:xfrm>
            <a:off x="12787560" y="4979880"/>
            <a:ext cx="71640" cy="1224360"/>
          </xdr14:xfrm>
        </xdr:contentPart>
      </mc:Choice>
      <mc:Fallback xmlns="">
        <xdr:pic>
          <xdr:nvPicPr>
            <xdr:cNvPr id="57" name="Ink 56">
              <a:extLst>
                <a:ext uri="{FF2B5EF4-FFF2-40B4-BE49-F238E27FC236}">
                  <a16:creationId xmlns:a16="http://schemas.microsoft.com/office/drawing/2014/main" id="{010B75A9-D629-4478-9722-9AA41B462BD9}"/>
                </a:ext>
              </a:extLst>
            </xdr:cNvPr>
            <xdr:cNvPicPr/>
          </xdr:nvPicPr>
          <xdr:blipFill>
            <a:blip xmlns:r="http://schemas.openxmlformats.org/officeDocument/2006/relationships" r:embed="rId30"/>
            <a:stretch>
              <a:fillRect/>
            </a:stretch>
          </xdr:blipFill>
          <xdr:spPr>
            <a:xfrm>
              <a:off x="12733560" y="4872240"/>
              <a:ext cx="179280" cy="1440000"/>
            </a:xfrm>
            <a:prstGeom prst="rect">
              <a:avLst/>
            </a:prstGeom>
          </xdr:spPr>
        </xdr:pic>
      </mc:Fallback>
    </mc:AlternateContent>
    <xdr:clientData/>
  </xdr:twoCellAnchor>
  <xdr:twoCellAnchor editAs="oneCell">
    <xdr:from>
      <xdr:col>20</xdr:col>
      <xdr:colOff>421556</xdr:colOff>
      <xdr:row>29</xdr:row>
      <xdr:rowOff>39930</xdr:rowOff>
    </xdr:from>
    <xdr:to>
      <xdr:col>21</xdr:col>
      <xdr:colOff>542914</xdr:colOff>
      <xdr:row>29</xdr:row>
      <xdr:rowOff>68010</xdr:rowOff>
    </xdr:to>
    <mc:AlternateContent xmlns:mc="http://schemas.openxmlformats.org/markup-compatibility/2006" xmlns:xdr14="http://schemas.microsoft.com/office/excel/2010/spreadsheetDrawing">
      <mc:Choice Requires="xdr14">
        <xdr:contentPart xmlns:r="http://schemas.openxmlformats.org/officeDocument/2006/relationships" r:id="rId31">
          <xdr14:nvContentPartPr>
            <xdr14:cNvPr id="59" name="Ink 58">
              <a:extLst>
                <a:ext uri="{FF2B5EF4-FFF2-40B4-BE49-F238E27FC236}">
                  <a16:creationId xmlns:a16="http://schemas.microsoft.com/office/drawing/2014/main" id="{62C17E67-B169-43CB-967F-092AEAC58412}"/>
                </a:ext>
              </a:extLst>
            </xdr14:cNvPr>
            <xdr14:cNvContentPartPr/>
          </xdr14:nvContentPartPr>
          <xdr14:nvPr macro=""/>
          <xdr14:xfrm>
            <a:off x="12926520" y="6421680"/>
            <a:ext cx="733680" cy="28080"/>
          </xdr14:xfrm>
        </xdr:contentPart>
      </mc:Choice>
      <mc:Fallback xmlns="">
        <xdr:pic>
          <xdr:nvPicPr>
            <xdr:cNvPr id="59" name="Ink 58">
              <a:extLst>
                <a:ext uri="{FF2B5EF4-FFF2-40B4-BE49-F238E27FC236}">
                  <a16:creationId xmlns:a16="http://schemas.microsoft.com/office/drawing/2014/main" id="{62C17E67-B169-43CB-967F-092AEAC58412}"/>
                </a:ext>
              </a:extLst>
            </xdr:cNvPr>
            <xdr:cNvPicPr/>
          </xdr:nvPicPr>
          <xdr:blipFill>
            <a:blip xmlns:r="http://schemas.openxmlformats.org/officeDocument/2006/relationships" r:embed="rId32"/>
            <a:stretch>
              <a:fillRect/>
            </a:stretch>
          </xdr:blipFill>
          <xdr:spPr>
            <a:xfrm>
              <a:off x="12872880" y="6313680"/>
              <a:ext cx="841320" cy="243720"/>
            </a:xfrm>
            <a:prstGeom prst="rect">
              <a:avLst/>
            </a:prstGeom>
          </xdr:spPr>
        </xdr:pic>
      </mc:Fallback>
    </mc:AlternateContent>
    <xdr:clientData/>
  </xdr:twoCellAnchor>
  <xdr:twoCellAnchor editAs="oneCell">
    <xdr:from>
      <xdr:col>20</xdr:col>
      <xdr:colOff>311036</xdr:colOff>
      <xdr:row>23</xdr:row>
      <xdr:rowOff>22410</xdr:rowOff>
    </xdr:from>
    <xdr:to>
      <xdr:col>21</xdr:col>
      <xdr:colOff>436714</xdr:colOff>
      <xdr:row>28</xdr:row>
      <xdr:rowOff>126390</xdr:rowOff>
    </xdr:to>
    <mc:AlternateContent xmlns:mc="http://schemas.openxmlformats.org/markup-compatibility/2006" xmlns:xdr14="http://schemas.microsoft.com/office/excel/2010/spreadsheetDrawing">
      <mc:Choice Requires="xdr14">
        <xdr:contentPart xmlns:r="http://schemas.openxmlformats.org/officeDocument/2006/relationships" r:id="rId33">
          <xdr14:nvContentPartPr>
            <xdr14:cNvPr id="61" name="Ink 60">
              <a:extLst>
                <a:ext uri="{FF2B5EF4-FFF2-40B4-BE49-F238E27FC236}">
                  <a16:creationId xmlns:a16="http://schemas.microsoft.com/office/drawing/2014/main" id="{907B9D50-52D9-4808-B10F-A1E982C267EC}"/>
                </a:ext>
              </a:extLst>
            </xdr14:cNvPr>
            <xdr14:cNvContentPartPr/>
          </xdr14:nvContentPartPr>
          <xdr14:nvPr macro=""/>
          <xdr14:xfrm>
            <a:off x="12816000" y="4880160"/>
            <a:ext cx="738000" cy="1437480"/>
          </xdr14:xfrm>
        </xdr:contentPart>
      </mc:Choice>
      <mc:Fallback xmlns="">
        <xdr:pic>
          <xdr:nvPicPr>
            <xdr:cNvPr id="61" name="Ink 60">
              <a:extLst>
                <a:ext uri="{FF2B5EF4-FFF2-40B4-BE49-F238E27FC236}">
                  <a16:creationId xmlns:a16="http://schemas.microsoft.com/office/drawing/2014/main" id="{907B9D50-52D9-4808-B10F-A1E982C267EC}"/>
                </a:ext>
              </a:extLst>
            </xdr:cNvPr>
            <xdr:cNvPicPr/>
          </xdr:nvPicPr>
          <xdr:blipFill>
            <a:blip xmlns:r="http://schemas.openxmlformats.org/officeDocument/2006/relationships" r:embed="rId34"/>
            <a:stretch>
              <a:fillRect/>
            </a:stretch>
          </xdr:blipFill>
          <xdr:spPr>
            <a:xfrm>
              <a:off x="12762000" y="4772160"/>
              <a:ext cx="845640" cy="1653120"/>
            </a:xfrm>
            <a:prstGeom prst="rect">
              <a:avLst/>
            </a:prstGeom>
          </xdr:spPr>
        </xdr:pic>
      </mc:Fallback>
    </mc:AlternateContent>
    <xdr:clientData/>
  </xdr:twoCellAnchor>
  <xdr:twoCellAnchor editAs="oneCell">
    <xdr:from>
      <xdr:col>20</xdr:col>
      <xdr:colOff>407876</xdr:colOff>
      <xdr:row>23</xdr:row>
      <xdr:rowOff>162810</xdr:rowOff>
    </xdr:from>
    <xdr:to>
      <xdr:col>22</xdr:col>
      <xdr:colOff>10513</xdr:colOff>
      <xdr:row>29</xdr:row>
      <xdr:rowOff>65850</xdr:rowOff>
    </xdr:to>
    <mc:AlternateContent xmlns:mc="http://schemas.openxmlformats.org/markup-compatibility/2006" xmlns:xdr14="http://schemas.microsoft.com/office/excel/2010/spreadsheetDrawing">
      <mc:Choice Requires="xdr14">
        <xdr:contentPart xmlns:r="http://schemas.openxmlformats.org/officeDocument/2006/relationships" r:id="rId35">
          <xdr14:nvContentPartPr>
            <xdr14:cNvPr id="62" name="Ink 61">
              <a:extLst>
                <a:ext uri="{FF2B5EF4-FFF2-40B4-BE49-F238E27FC236}">
                  <a16:creationId xmlns:a16="http://schemas.microsoft.com/office/drawing/2014/main" id="{CD048BAD-F471-416C-8DBB-AC3A9C0D23D8}"/>
                </a:ext>
              </a:extLst>
            </xdr14:cNvPr>
            <xdr14:cNvContentPartPr/>
          </xdr14:nvContentPartPr>
          <xdr14:nvPr macro=""/>
          <xdr14:xfrm>
            <a:off x="12912840" y="5020560"/>
            <a:ext cx="827280" cy="1427040"/>
          </xdr14:xfrm>
        </xdr:contentPart>
      </mc:Choice>
      <mc:Fallback xmlns="">
        <xdr:pic>
          <xdr:nvPicPr>
            <xdr:cNvPr id="62" name="Ink 61">
              <a:extLst>
                <a:ext uri="{FF2B5EF4-FFF2-40B4-BE49-F238E27FC236}">
                  <a16:creationId xmlns:a16="http://schemas.microsoft.com/office/drawing/2014/main" id="{CD048BAD-F471-416C-8DBB-AC3A9C0D23D8}"/>
                </a:ext>
              </a:extLst>
            </xdr:cNvPr>
            <xdr:cNvPicPr/>
          </xdr:nvPicPr>
          <xdr:blipFill>
            <a:blip xmlns:r="http://schemas.openxmlformats.org/officeDocument/2006/relationships" r:embed="rId36"/>
            <a:stretch>
              <a:fillRect/>
            </a:stretch>
          </xdr:blipFill>
          <xdr:spPr>
            <a:xfrm>
              <a:off x="12858840" y="4912920"/>
              <a:ext cx="934920" cy="1642680"/>
            </a:xfrm>
            <a:prstGeom prst="rect">
              <a:avLst/>
            </a:prstGeom>
          </xdr:spPr>
        </xdr:pic>
      </mc:Fallback>
    </mc:AlternateContent>
    <xdr:clientData/>
  </xdr:twoCellAnchor>
  <xdr:twoCellAnchor editAs="oneCell">
    <xdr:from>
      <xdr:col>20</xdr:col>
      <xdr:colOff>326156</xdr:colOff>
      <xdr:row>29</xdr:row>
      <xdr:rowOff>24810</xdr:rowOff>
    </xdr:from>
    <xdr:to>
      <xdr:col>20</xdr:col>
      <xdr:colOff>354236</xdr:colOff>
      <xdr:row>29</xdr:row>
      <xdr:rowOff>122370</xdr:rowOff>
    </xdr:to>
    <mc:AlternateContent xmlns:mc="http://schemas.openxmlformats.org/markup-compatibility/2006" xmlns:xdr14="http://schemas.microsoft.com/office/excel/2010/spreadsheetDrawing">
      <mc:Choice Requires="xdr14">
        <xdr:contentPart xmlns:r="http://schemas.openxmlformats.org/officeDocument/2006/relationships" r:id="rId37">
          <xdr14:nvContentPartPr>
            <xdr14:cNvPr id="63" name="Ink 62">
              <a:extLst>
                <a:ext uri="{FF2B5EF4-FFF2-40B4-BE49-F238E27FC236}">
                  <a16:creationId xmlns:a16="http://schemas.microsoft.com/office/drawing/2014/main" id="{2947F7C4-689B-41E3-9C22-A884CF9531F7}"/>
                </a:ext>
              </a:extLst>
            </xdr14:cNvPr>
            <xdr14:cNvContentPartPr/>
          </xdr14:nvContentPartPr>
          <xdr14:nvPr macro=""/>
          <xdr14:xfrm>
            <a:off x="12831120" y="6406560"/>
            <a:ext cx="28080" cy="97560"/>
          </xdr14:xfrm>
        </xdr:contentPart>
      </mc:Choice>
      <mc:Fallback xmlns="">
        <xdr:pic>
          <xdr:nvPicPr>
            <xdr:cNvPr id="63" name="Ink 62">
              <a:extLst>
                <a:ext uri="{FF2B5EF4-FFF2-40B4-BE49-F238E27FC236}">
                  <a16:creationId xmlns:a16="http://schemas.microsoft.com/office/drawing/2014/main" id="{2947F7C4-689B-41E3-9C22-A884CF9531F7}"/>
                </a:ext>
              </a:extLst>
            </xdr:cNvPr>
            <xdr:cNvPicPr/>
          </xdr:nvPicPr>
          <xdr:blipFill>
            <a:blip xmlns:r="http://schemas.openxmlformats.org/officeDocument/2006/relationships" r:embed="rId38"/>
            <a:stretch>
              <a:fillRect/>
            </a:stretch>
          </xdr:blipFill>
          <xdr:spPr>
            <a:xfrm>
              <a:off x="12777120" y="6298560"/>
              <a:ext cx="135720" cy="313200"/>
            </a:xfrm>
            <a:prstGeom prst="rect">
              <a:avLst/>
            </a:prstGeom>
          </xdr:spPr>
        </xdr:pic>
      </mc:Fallback>
    </mc:AlternateContent>
    <xdr:clientData/>
  </xdr:twoCellAnchor>
  <xdr:twoCellAnchor editAs="oneCell">
    <xdr:from>
      <xdr:col>21</xdr:col>
      <xdr:colOff>81394</xdr:colOff>
      <xdr:row>29</xdr:row>
      <xdr:rowOff>120930</xdr:rowOff>
    </xdr:from>
    <xdr:to>
      <xdr:col>22</xdr:col>
      <xdr:colOff>134713</xdr:colOff>
      <xdr:row>29</xdr:row>
      <xdr:rowOff>150090</xdr:rowOff>
    </xdr:to>
    <mc:AlternateContent xmlns:mc="http://schemas.openxmlformats.org/markup-compatibility/2006" xmlns:xdr14="http://schemas.microsoft.com/office/excel/2010/spreadsheetDrawing">
      <mc:Choice Requires="xdr14">
        <xdr:contentPart xmlns:r="http://schemas.openxmlformats.org/officeDocument/2006/relationships" r:id="rId39">
          <xdr14:nvContentPartPr>
            <xdr14:cNvPr id="64" name="Ink 63">
              <a:extLst>
                <a:ext uri="{FF2B5EF4-FFF2-40B4-BE49-F238E27FC236}">
                  <a16:creationId xmlns:a16="http://schemas.microsoft.com/office/drawing/2014/main" id="{E3B51694-A05C-4E10-B8A8-C5689280BEEA}"/>
                </a:ext>
              </a:extLst>
            </xdr14:cNvPr>
            <xdr14:cNvContentPartPr/>
          </xdr14:nvContentPartPr>
          <xdr14:nvPr macro=""/>
          <xdr14:xfrm>
            <a:off x="13198680" y="6502680"/>
            <a:ext cx="665640" cy="29160"/>
          </xdr14:xfrm>
        </xdr:contentPart>
      </mc:Choice>
      <mc:Fallback xmlns="">
        <xdr:pic>
          <xdr:nvPicPr>
            <xdr:cNvPr id="64" name="Ink 63">
              <a:extLst>
                <a:ext uri="{FF2B5EF4-FFF2-40B4-BE49-F238E27FC236}">
                  <a16:creationId xmlns:a16="http://schemas.microsoft.com/office/drawing/2014/main" id="{E3B51694-A05C-4E10-B8A8-C5689280BEEA}"/>
                </a:ext>
              </a:extLst>
            </xdr:cNvPr>
            <xdr:cNvPicPr/>
          </xdr:nvPicPr>
          <xdr:blipFill>
            <a:blip xmlns:r="http://schemas.openxmlformats.org/officeDocument/2006/relationships" r:embed="rId40"/>
            <a:stretch>
              <a:fillRect/>
            </a:stretch>
          </xdr:blipFill>
          <xdr:spPr>
            <a:xfrm>
              <a:off x="13145040" y="6394680"/>
              <a:ext cx="773280" cy="244800"/>
            </a:xfrm>
            <a:prstGeom prst="rect">
              <a:avLst/>
            </a:prstGeom>
          </xdr:spPr>
        </xdr:pic>
      </mc:Fallback>
    </mc:AlternateContent>
    <xdr:clientData/>
  </xdr:twoCellAnchor>
  <xdr:twoCellAnchor editAs="oneCell">
    <xdr:from>
      <xdr:col>20</xdr:col>
      <xdr:colOff>303116</xdr:colOff>
      <xdr:row>22</xdr:row>
      <xdr:rowOff>108574</xdr:rowOff>
    </xdr:from>
    <xdr:to>
      <xdr:col>20</xdr:col>
      <xdr:colOff>354596</xdr:colOff>
      <xdr:row>23</xdr:row>
      <xdr:rowOff>243450</xdr:rowOff>
    </xdr:to>
    <mc:AlternateContent xmlns:mc="http://schemas.openxmlformats.org/markup-compatibility/2006" xmlns:xdr14="http://schemas.microsoft.com/office/excel/2010/spreadsheetDrawing">
      <mc:Choice Requires="xdr14">
        <xdr:contentPart xmlns:r="http://schemas.openxmlformats.org/officeDocument/2006/relationships" r:id="rId41">
          <xdr14:nvContentPartPr>
            <xdr14:cNvPr id="68" name="Ink 67">
              <a:extLst>
                <a:ext uri="{FF2B5EF4-FFF2-40B4-BE49-F238E27FC236}">
                  <a16:creationId xmlns:a16="http://schemas.microsoft.com/office/drawing/2014/main" id="{D676E6A3-78D0-4AF1-8E60-6E6022B28D1E}"/>
                </a:ext>
              </a:extLst>
            </xdr14:cNvPr>
            <xdr14:cNvContentPartPr/>
          </xdr14:nvContentPartPr>
          <xdr14:nvPr macro=""/>
          <xdr14:xfrm>
            <a:off x="12808080" y="4653360"/>
            <a:ext cx="51480" cy="447840"/>
          </xdr14:xfrm>
        </xdr:contentPart>
      </mc:Choice>
      <mc:Fallback xmlns="">
        <xdr:pic>
          <xdr:nvPicPr>
            <xdr:cNvPr id="68" name="Ink 67">
              <a:extLst>
                <a:ext uri="{FF2B5EF4-FFF2-40B4-BE49-F238E27FC236}">
                  <a16:creationId xmlns:a16="http://schemas.microsoft.com/office/drawing/2014/main" id="{D676E6A3-78D0-4AF1-8E60-6E6022B28D1E}"/>
                </a:ext>
              </a:extLst>
            </xdr:cNvPr>
            <xdr:cNvPicPr/>
          </xdr:nvPicPr>
          <xdr:blipFill>
            <a:blip xmlns:r="http://schemas.openxmlformats.org/officeDocument/2006/relationships" r:embed="rId42"/>
            <a:stretch>
              <a:fillRect/>
            </a:stretch>
          </xdr:blipFill>
          <xdr:spPr>
            <a:xfrm>
              <a:off x="12754080" y="4545720"/>
              <a:ext cx="159120" cy="663480"/>
            </a:xfrm>
            <a:prstGeom prst="rect">
              <a:avLst/>
            </a:prstGeom>
          </xdr:spPr>
        </xdr:pic>
      </mc:Fallback>
    </mc:AlternateContent>
    <xdr:clientData/>
  </xdr:twoCellAnchor>
  <xdr:twoCellAnchor editAs="oneCell">
    <xdr:from>
      <xdr:col>20</xdr:col>
      <xdr:colOff>271796</xdr:colOff>
      <xdr:row>22</xdr:row>
      <xdr:rowOff>271654</xdr:rowOff>
    </xdr:from>
    <xdr:to>
      <xdr:col>20</xdr:col>
      <xdr:colOff>355316</xdr:colOff>
      <xdr:row>24</xdr:row>
      <xdr:rowOff>203151</xdr:rowOff>
    </xdr:to>
    <mc:AlternateContent xmlns:mc="http://schemas.openxmlformats.org/markup-compatibility/2006" xmlns:xdr14="http://schemas.microsoft.com/office/excel/2010/spreadsheetDrawing">
      <mc:Choice Requires="xdr14">
        <xdr:contentPart xmlns:r="http://schemas.openxmlformats.org/officeDocument/2006/relationships" r:id="rId43">
          <xdr14:nvContentPartPr>
            <xdr14:cNvPr id="69" name="Ink 68">
              <a:extLst>
                <a:ext uri="{FF2B5EF4-FFF2-40B4-BE49-F238E27FC236}">
                  <a16:creationId xmlns:a16="http://schemas.microsoft.com/office/drawing/2014/main" id="{D470AC10-F52C-41FC-BABB-0D2548504CD5}"/>
                </a:ext>
              </a:extLst>
            </xdr14:cNvPr>
            <xdr14:cNvContentPartPr/>
          </xdr14:nvContentPartPr>
          <xdr14:nvPr macro=""/>
          <xdr14:xfrm>
            <a:off x="12776760" y="4816440"/>
            <a:ext cx="83520" cy="584640"/>
          </xdr14:xfrm>
        </xdr:contentPart>
      </mc:Choice>
      <mc:Fallback xmlns="">
        <xdr:pic>
          <xdr:nvPicPr>
            <xdr:cNvPr id="69" name="Ink 68">
              <a:extLst>
                <a:ext uri="{FF2B5EF4-FFF2-40B4-BE49-F238E27FC236}">
                  <a16:creationId xmlns:a16="http://schemas.microsoft.com/office/drawing/2014/main" id="{D470AC10-F52C-41FC-BABB-0D2548504CD5}"/>
                </a:ext>
              </a:extLst>
            </xdr:cNvPr>
            <xdr:cNvPicPr/>
          </xdr:nvPicPr>
          <xdr:blipFill>
            <a:blip xmlns:r="http://schemas.openxmlformats.org/officeDocument/2006/relationships" r:embed="rId44"/>
            <a:stretch>
              <a:fillRect/>
            </a:stretch>
          </xdr:blipFill>
          <xdr:spPr>
            <a:xfrm>
              <a:off x="12723120" y="4708800"/>
              <a:ext cx="191160" cy="800280"/>
            </a:xfrm>
            <a:prstGeom prst="rect">
              <a:avLst/>
            </a:prstGeom>
          </xdr:spPr>
        </xdr:pic>
      </mc:Fallback>
    </mc:AlternateContent>
    <xdr:clientData/>
  </xdr:twoCellAnchor>
  <xdr:twoCellAnchor editAs="oneCell">
    <xdr:from>
      <xdr:col>20</xdr:col>
      <xdr:colOff>284756</xdr:colOff>
      <xdr:row>23</xdr:row>
      <xdr:rowOff>176850</xdr:rowOff>
    </xdr:from>
    <xdr:to>
      <xdr:col>20</xdr:col>
      <xdr:colOff>340916</xdr:colOff>
      <xdr:row>25</xdr:row>
      <xdr:rowOff>156090</xdr:rowOff>
    </xdr:to>
    <mc:AlternateContent xmlns:mc="http://schemas.openxmlformats.org/markup-compatibility/2006" xmlns:xdr14="http://schemas.microsoft.com/office/excel/2010/spreadsheetDrawing">
      <mc:Choice Requires="xdr14">
        <xdr:contentPart xmlns:r="http://schemas.openxmlformats.org/officeDocument/2006/relationships" r:id="rId45">
          <xdr14:nvContentPartPr>
            <xdr14:cNvPr id="70" name="Ink 69">
              <a:extLst>
                <a:ext uri="{FF2B5EF4-FFF2-40B4-BE49-F238E27FC236}">
                  <a16:creationId xmlns:a16="http://schemas.microsoft.com/office/drawing/2014/main" id="{4DC6964A-0515-44C9-977D-3EC0792A27C6}"/>
                </a:ext>
              </a:extLst>
            </xdr14:cNvPr>
            <xdr14:cNvContentPartPr/>
          </xdr14:nvContentPartPr>
          <xdr14:nvPr macro=""/>
          <xdr14:xfrm>
            <a:off x="12789720" y="5034600"/>
            <a:ext cx="56160" cy="741240"/>
          </xdr14:xfrm>
        </xdr:contentPart>
      </mc:Choice>
      <mc:Fallback xmlns="">
        <xdr:pic>
          <xdr:nvPicPr>
            <xdr:cNvPr id="70" name="Ink 69">
              <a:extLst>
                <a:ext uri="{FF2B5EF4-FFF2-40B4-BE49-F238E27FC236}">
                  <a16:creationId xmlns:a16="http://schemas.microsoft.com/office/drawing/2014/main" id="{4DC6964A-0515-44C9-977D-3EC0792A27C6}"/>
                </a:ext>
              </a:extLst>
            </xdr:cNvPr>
            <xdr:cNvPicPr/>
          </xdr:nvPicPr>
          <xdr:blipFill>
            <a:blip xmlns:r="http://schemas.openxmlformats.org/officeDocument/2006/relationships" r:embed="rId46"/>
            <a:stretch>
              <a:fillRect/>
            </a:stretch>
          </xdr:blipFill>
          <xdr:spPr>
            <a:xfrm>
              <a:off x="12736080" y="4926600"/>
              <a:ext cx="163800" cy="956880"/>
            </a:xfrm>
            <a:prstGeom prst="rect">
              <a:avLst/>
            </a:prstGeom>
          </xdr:spPr>
        </xdr:pic>
      </mc:Fallback>
    </mc:AlternateContent>
    <xdr:clientData/>
  </xdr:twoCellAnchor>
  <xdr:twoCellAnchor editAs="oneCell">
    <xdr:from>
      <xdr:col>20</xdr:col>
      <xdr:colOff>271436</xdr:colOff>
      <xdr:row>23</xdr:row>
      <xdr:rowOff>312570</xdr:rowOff>
    </xdr:from>
    <xdr:to>
      <xdr:col>20</xdr:col>
      <xdr:colOff>312836</xdr:colOff>
      <xdr:row>29</xdr:row>
      <xdr:rowOff>155130</xdr:rowOff>
    </xdr:to>
    <mc:AlternateContent xmlns:mc="http://schemas.openxmlformats.org/markup-compatibility/2006" xmlns:xdr14="http://schemas.microsoft.com/office/excel/2010/spreadsheetDrawing">
      <mc:Choice Requires="xdr14">
        <xdr:contentPart xmlns:r="http://schemas.openxmlformats.org/officeDocument/2006/relationships" r:id="rId47">
          <xdr14:nvContentPartPr>
            <xdr14:cNvPr id="71" name="Ink 70">
              <a:extLst>
                <a:ext uri="{FF2B5EF4-FFF2-40B4-BE49-F238E27FC236}">
                  <a16:creationId xmlns:a16="http://schemas.microsoft.com/office/drawing/2014/main" id="{DFE7E65C-54A0-40A7-A95C-0B07084FEF3D}"/>
                </a:ext>
              </a:extLst>
            </xdr14:cNvPr>
            <xdr14:cNvContentPartPr/>
          </xdr14:nvContentPartPr>
          <xdr14:nvPr macro=""/>
          <xdr14:xfrm>
            <a:off x="12776400" y="5170320"/>
            <a:ext cx="41400" cy="1366560"/>
          </xdr14:xfrm>
        </xdr:contentPart>
      </mc:Choice>
      <mc:Fallback xmlns="">
        <xdr:pic>
          <xdr:nvPicPr>
            <xdr:cNvPr id="71" name="Ink 70">
              <a:extLst>
                <a:ext uri="{FF2B5EF4-FFF2-40B4-BE49-F238E27FC236}">
                  <a16:creationId xmlns:a16="http://schemas.microsoft.com/office/drawing/2014/main" id="{DFE7E65C-54A0-40A7-A95C-0B07084FEF3D}"/>
                </a:ext>
              </a:extLst>
            </xdr:cNvPr>
            <xdr:cNvPicPr/>
          </xdr:nvPicPr>
          <xdr:blipFill>
            <a:blip xmlns:r="http://schemas.openxmlformats.org/officeDocument/2006/relationships" r:embed="rId48"/>
            <a:stretch>
              <a:fillRect/>
            </a:stretch>
          </xdr:blipFill>
          <xdr:spPr>
            <a:xfrm>
              <a:off x="12722760" y="5062320"/>
              <a:ext cx="149040" cy="1582200"/>
            </a:xfrm>
            <a:prstGeom prst="rect">
              <a:avLst/>
            </a:prstGeom>
          </xdr:spPr>
        </xdr:pic>
      </mc:Fallback>
    </mc:AlternateContent>
    <xdr:clientData/>
  </xdr:twoCellAnchor>
  <xdr:twoCellAnchor editAs="oneCell">
    <xdr:from>
      <xdr:col>20</xdr:col>
      <xdr:colOff>258116</xdr:colOff>
      <xdr:row>22</xdr:row>
      <xdr:rowOff>55654</xdr:rowOff>
    </xdr:from>
    <xdr:to>
      <xdr:col>20</xdr:col>
      <xdr:colOff>326156</xdr:colOff>
      <xdr:row>22</xdr:row>
      <xdr:rowOff>217654</xdr:rowOff>
    </xdr:to>
    <mc:AlternateContent xmlns:mc="http://schemas.openxmlformats.org/markup-compatibility/2006" xmlns:xdr14="http://schemas.microsoft.com/office/excel/2010/spreadsheetDrawing">
      <mc:Choice Requires="xdr14">
        <xdr:contentPart xmlns:r="http://schemas.openxmlformats.org/officeDocument/2006/relationships" r:id="rId49">
          <xdr14:nvContentPartPr>
            <xdr14:cNvPr id="72" name="Ink 71">
              <a:extLst>
                <a:ext uri="{FF2B5EF4-FFF2-40B4-BE49-F238E27FC236}">
                  <a16:creationId xmlns:a16="http://schemas.microsoft.com/office/drawing/2014/main" id="{58B1DAEF-7508-4C04-B600-FCA98464E045}"/>
                </a:ext>
              </a:extLst>
            </xdr14:cNvPr>
            <xdr14:cNvContentPartPr/>
          </xdr14:nvContentPartPr>
          <xdr14:nvPr macro=""/>
          <xdr14:xfrm>
            <a:off x="12763080" y="4600440"/>
            <a:ext cx="68040" cy="162000"/>
          </xdr14:xfrm>
        </xdr:contentPart>
      </mc:Choice>
      <mc:Fallback xmlns="">
        <xdr:pic>
          <xdr:nvPicPr>
            <xdr:cNvPr id="72" name="Ink 71">
              <a:extLst>
                <a:ext uri="{FF2B5EF4-FFF2-40B4-BE49-F238E27FC236}">
                  <a16:creationId xmlns:a16="http://schemas.microsoft.com/office/drawing/2014/main" id="{58B1DAEF-7508-4C04-B600-FCA98464E045}"/>
                </a:ext>
              </a:extLst>
            </xdr:cNvPr>
            <xdr:cNvPicPr/>
          </xdr:nvPicPr>
          <xdr:blipFill>
            <a:blip xmlns:r="http://schemas.openxmlformats.org/officeDocument/2006/relationships" r:embed="rId50"/>
            <a:stretch>
              <a:fillRect/>
            </a:stretch>
          </xdr:blipFill>
          <xdr:spPr>
            <a:xfrm>
              <a:off x="12709440" y="4492440"/>
              <a:ext cx="175680" cy="377640"/>
            </a:xfrm>
            <a:prstGeom prst="rect">
              <a:avLst/>
            </a:prstGeom>
          </xdr:spPr>
        </xdr:pic>
      </mc:Fallback>
    </mc:AlternateContent>
    <xdr:clientData/>
  </xdr:twoCellAnchor>
  <xdr:twoCellAnchor editAs="oneCell">
    <xdr:from>
      <xdr:col>20</xdr:col>
      <xdr:colOff>271436</xdr:colOff>
      <xdr:row>22</xdr:row>
      <xdr:rowOff>12814</xdr:rowOff>
    </xdr:from>
    <xdr:to>
      <xdr:col>21</xdr:col>
      <xdr:colOff>285154</xdr:colOff>
      <xdr:row>27</xdr:row>
      <xdr:rowOff>60570</xdr:rowOff>
    </xdr:to>
    <mc:AlternateContent xmlns:mc="http://schemas.openxmlformats.org/markup-compatibility/2006" xmlns:xdr14="http://schemas.microsoft.com/office/excel/2010/spreadsheetDrawing">
      <mc:Choice Requires="xdr14">
        <xdr:contentPart xmlns:r="http://schemas.openxmlformats.org/officeDocument/2006/relationships" r:id="rId51">
          <xdr14:nvContentPartPr>
            <xdr14:cNvPr id="73" name="Ink 72">
              <a:extLst>
                <a:ext uri="{FF2B5EF4-FFF2-40B4-BE49-F238E27FC236}">
                  <a16:creationId xmlns:a16="http://schemas.microsoft.com/office/drawing/2014/main" id="{1F9B6B04-C55E-471F-AD3D-F16D700EE33C}"/>
                </a:ext>
              </a:extLst>
            </xdr14:cNvPr>
            <xdr14:cNvContentPartPr/>
          </xdr14:nvContentPartPr>
          <xdr14:nvPr macro=""/>
          <xdr14:xfrm>
            <a:off x="12776400" y="4557600"/>
            <a:ext cx="626040" cy="1503720"/>
          </xdr14:xfrm>
        </xdr:contentPart>
      </mc:Choice>
      <mc:Fallback xmlns="">
        <xdr:pic>
          <xdr:nvPicPr>
            <xdr:cNvPr id="73" name="Ink 72">
              <a:extLst>
                <a:ext uri="{FF2B5EF4-FFF2-40B4-BE49-F238E27FC236}">
                  <a16:creationId xmlns:a16="http://schemas.microsoft.com/office/drawing/2014/main" id="{1F9B6B04-C55E-471F-AD3D-F16D700EE33C}"/>
                </a:ext>
              </a:extLst>
            </xdr:cNvPr>
            <xdr:cNvPicPr/>
          </xdr:nvPicPr>
          <xdr:blipFill>
            <a:blip xmlns:r="http://schemas.openxmlformats.org/officeDocument/2006/relationships" r:embed="rId52"/>
            <a:stretch>
              <a:fillRect/>
            </a:stretch>
          </xdr:blipFill>
          <xdr:spPr>
            <a:xfrm>
              <a:off x="12722400" y="4449960"/>
              <a:ext cx="733680" cy="1719360"/>
            </a:xfrm>
            <a:prstGeom prst="rect">
              <a:avLst/>
            </a:prstGeom>
          </xdr:spPr>
        </xdr:pic>
      </mc:Fallback>
    </mc:AlternateContent>
    <xdr:clientData/>
  </xdr:twoCellAnchor>
  <xdr:twoCellAnchor editAs="oneCell">
    <xdr:from>
      <xdr:col>20</xdr:col>
      <xdr:colOff>285476</xdr:colOff>
      <xdr:row>22</xdr:row>
      <xdr:rowOff>230974</xdr:rowOff>
    </xdr:from>
    <xdr:to>
      <xdr:col>20</xdr:col>
      <xdr:colOff>285836</xdr:colOff>
      <xdr:row>22</xdr:row>
      <xdr:rowOff>231334</xdr:rowOff>
    </xdr:to>
    <mc:AlternateContent xmlns:mc="http://schemas.openxmlformats.org/markup-compatibility/2006" xmlns:xdr14="http://schemas.microsoft.com/office/excel/2010/spreadsheetDrawing">
      <mc:Choice Requires="xdr14">
        <xdr:contentPart xmlns:r="http://schemas.openxmlformats.org/officeDocument/2006/relationships" r:id="rId53">
          <xdr14:nvContentPartPr>
            <xdr14:cNvPr id="75" name="Ink 74">
              <a:extLst>
                <a:ext uri="{FF2B5EF4-FFF2-40B4-BE49-F238E27FC236}">
                  <a16:creationId xmlns:a16="http://schemas.microsoft.com/office/drawing/2014/main" id="{71EED39E-0037-4215-9A09-82FAE05AF1D3}"/>
                </a:ext>
              </a:extLst>
            </xdr14:cNvPr>
            <xdr14:cNvContentPartPr/>
          </xdr14:nvContentPartPr>
          <xdr14:nvPr macro=""/>
          <xdr14:xfrm>
            <a:off x="12790440" y="4775760"/>
            <a:ext cx="360" cy="360"/>
          </xdr14:xfrm>
        </xdr:contentPart>
      </mc:Choice>
      <mc:Fallback xmlns="">
        <xdr:pic>
          <xdr:nvPicPr>
            <xdr:cNvPr id="75" name="Ink 74">
              <a:extLst>
                <a:ext uri="{FF2B5EF4-FFF2-40B4-BE49-F238E27FC236}">
                  <a16:creationId xmlns:a16="http://schemas.microsoft.com/office/drawing/2014/main" id="{71EED39E-0037-4215-9A09-82FAE05AF1D3}"/>
                </a:ext>
              </a:extLst>
            </xdr:cNvPr>
            <xdr:cNvPicPr/>
          </xdr:nvPicPr>
          <xdr:blipFill>
            <a:blip xmlns:r="http://schemas.openxmlformats.org/officeDocument/2006/relationships" r:embed="rId54"/>
            <a:stretch>
              <a:fillRect/>
            </a:stretch>
          </xdr:blipFill>
          <xdr:spPr>
            <a:xfrm>
              <a:off x="12736440" y="4668120"/>
              <a:ext cx="108000" cy="216000"/>
            </a:xfrm>
            <a:prstGeom prst="rect">
              <a:avLst/>
            </a:prstGeom>
          </xdr:spPr>
        </xdr:pic>
      </mc:Fallback>
    </mc:AlternateContent>
    <xdr:clientData/>
  </xdr:twoCellAnchor>
  <xdr:twoCellAnchor editAs="oneCell">
    <xdr:from>
      <xdr:col>20</xdr:col>
      <xdr:colOff>353876</xdr:colOff>
      <xdr:row>22</xdr:row>
      <xdr:rowOff>299014</xdr:rowOff>
    </xdr:from>
    <xdr:to>
      <xdr:col>22</xdr:col>
      <xdr:colOff>197353</xdr:colOff>
      <xdr:row>29</xdr:row>
      <xdr:rowOff>150810</xdr:rowOff>
    </xdr:to>
    <mc:AlternateContent xmlns:mc="http://schemas.openxmlformats.org/markup-compatibility/2006" xmlns:xdr14="http://schemas.microsoft.com/office/excel/2010/spreadsheetDrawing">
      <mc:Choice Requires="xdr14">
        <xdr:contentPart xmlns:r="http://schemas.openxmlformats.org/officeDocument/2006/relationships" r:id="rId55">
          <xdr14:nvContentPartPr>
            <xdr14:cNvPr id="76" name="Ink 75">
              <a:extLst>
                <a:ext uri="{FF2B5EF4-FFF2-40B4-BE49-F238E27FC236}">
                  <a16:creationId xmlns:a16="http://schemas.microsoft.com/office/drawing/2014/main" id="{9BC57A17-644D-407D-9664-614CE4823EB9}"/>
                </a:ext>
              </a:extLst>
            </xdr14:cNvPr>
            <xdr14:cNvContentPartPr/>
          </xdr14:nvContentPartPr>
          <xdr14:nvPr macro=""/>
          <xdr14:xfrm>
            <a:off x="12858840" y="4843800"/>
            <a:ext cx="1068120" cy="1688760"/>
          </xdr14:xfrm>
        </xdr:contentPart>
      </mc:Choice>
      <mc:Fallback xmlns="">
        <xdr:pic>
          <xdr:nvPicPr>
            <xdr:cNvPr id="76" name="Ink 75">
              <a:extLst>
                <a:ext uri="{FF2B5EF4-FFF2-40B4-BE49-F238E27FC236}">
                  <a16:creationId xmlns:a16="http://schemas.microsoft.com/office/drawing/2014/main" id="{9BC57A17-644D-407D-9664-614CE4823EB9}"/>
                </a:ext>
              </a:extLst>
            </xdr:cNvPr>
            <xdr:cNvPicPr/>
          </xdr:nvPicPr>
          <xdr:blipFill>
            <a:blip xmlns:r="http://schemas.openxmlformats.org/officeDocument/2006/relationships" r:embed="rId56"/>
            <a:stretch>
              <a:fillRect/>
            </a:stretch>
          </xdr:blipFill>
          <xdr:spPr>
            <a:xfrm>
              <a:off x="12804840" y="4735800"/>
              <a:ext cx="1175760" cy="1904400"/>
            </a:xfrm>
            <a:prstGeom prst="rect">
              <a:avLst/>
            </a:prstGeom>
          </xdr:spPr>
        </xdr:pic>
      </mc:Fallback>
    </mc:AlternateContent>
    <xdr:clientData/>
  </xdr:twoCellAnchor>
  <xdr:twoCellAnchor editAs="oneCell">
    <xdr:from>
      <xdr:col>20</xdr:col>
      <xdr:colOff>435236</xdr:colOff>
      <xdr:row>29</xdr:row>
      <xdr:rowOff>67650</xdr:rowOff>
    </xdr:from>
    <xdr:to>
      <xdr:col>20</xdr:col>
      <xdr:colOff>435596</xdr:colOff>
      <xdr:row>29</xdr:row>
      <xdr:rowOff>68010</xdr:rowOff>
    </xdr:to>
    <mc:AlternateContent xmlns:mc="http://schemas.openxmlformats.org/markup-compatibility/2006" xmlns:xdr14="http://schemas.microsoft.com/office/excel/2010/spreadsheetDrawing">
      <mc:Choice Requires="xdr14">
        <xdr:contentPart xmlns:r="http://schemas.openxmlformats.org/officeDocument/2006/relationships" r:id="rId57">
          <xdr14:nvContentPartPr>
            <xdr14:cNvPr id="77" name="Ink 76">
              <a:extLst>
                <a:ext uri="{FF2B5EF4-FFF2-40B4-BE49-F238E27FC236}">
                  <a16:creationId xmlns:a16="http://schemas.microsoft.com/office/drawing/2014/main" id="{F2F39778-368D-4CBB-80CC-20FBDB5FC6B2}"/>
                </a:ext>
              </a:extLst>
            </xdr14:cNvPr>
            <xdr14:cNvContentPartPr/>
          </xdr14:nvContentPartPr>
          <xdr14:nvPr macro=""/>
          <xdr14:xfrm>
            <a:off x="12940200" y="6449400"/>
            <a:ext cx="360" cy="360"/>
          </xdr14:xfrm>
        </xdr:contentPart>
      </mc:Choice>
      <mc:Fallback xmlns="">
        <xdr:pic>
          <xdr:nvPicPr>
            <xdr:cNvPr id="77" name="Ink 76">
              <a:extLst>
                <a:ext uri="{FF2B5EF4-FFF2-40B4-BE49-F238E27FC236}">
                  <a16:creationId xmlns:a16="http://schemas.microsoft.com/office/drawing/2014/main" id="{F2F39778-368D-4CBB-80CC-20FBDB5FC6B2}"/>
                </a:ext>
              </a:extLst>
            </xdr:cNvPr>
            <xdr:cNvPicPr/>
          </xdr:nvPicPr>
          <xdr:blipFill>
            <a:blip xmlns:r="http://schemas.openxmlformats.org/officeDocument/2006/relationships" r:embed="rId54"/>
            <a:stretch>
              <a:fillRect/>
            </a:stretch>
          </xdr:blipFill>
          <xdr:spPr>
            <a:xfrm>
              <a:off x="12886200" y="6341400"/>
              <a:ext cx="108000" cy="216000"/>
            </a:xfrm>
            <a:prstGeom prst="rect">
              <a:avLst/>
            </a:prstGeom>
          </xdr:spPr>
        </xdr:pic>
      </mc:Fallback>
    </mc:AlternateContent>
    <xdr:clientData/>
  </xdr:twoCellAnchor>
  <xdr:twoCellAnchor editAs="oneCell">
    <xdr:from>
      <xdr:col>20</xdr:col>
      <xdr:colOff>320756</xdr:colOff>
      <xdr:row>22</xdr:row>
      <xdr:rowOff>237454</xdr:rowOff>
    </xdr:from>
    <xdr:to>
      <xdr:col>21</xdr:col>
      <xdr:colOff>199114</xdr:colOff>
      <xdr:row>25</xdr:row>
      <xdr:rowOff>113610</xdr:rowOff>
    </xdr:to>
    <mc:AlternateContent xmlns:mc="http://schemas.openxmlformats.org/markup-compatibility/2006" xmlns:xdr14="http://schemas.microsoft.com/office/excel/2010/spreadsheetDrawing">
      <mc:Choice Requires="xdr14">
        <xdr:contentPart xmlns:r="http://schemas.openxmlformats.org/officeDocument/2006/relationships" r:id="rId58">
          <xdr14:nvContentPartPr>
            <xdr14:cNvPr id="80" name="Ink 79">
              <a:extLst>
                <a:ext uri="{FF2B5EF4-FFF2-40B4-BE49-F238E27FC236}">
                  <a16:creationId xmlns:a16="http://schemas.microsoft.com/office/drawing/2014/main" id="{8B609123-37B7-4565-92E2-A79ED33AB7E4}"/>
                </a:ext>
              </a:extLst>
            </xdr14:cNvPr>
            <xdr14:cNvContentPartPr/>
          </xdr14:nvContentPartPr>
          <xdr14:nvPr macro=""/>
          <xdr14:xfrm>
            <a:off x="12825720" y="4782240"/>
            <a:ext cx="490680" cy="951120"/>
          </xdr14:xfrm>
        </xdr:contentPart>
      </mc:Choice>
      <mc:Fallback xmlns="">
        <xdr:pic>
          <xdr:nvPicPr>
            <xdr:cNvPr id="80" name="Ink 79">
              <a:extLst>
                <a:ext uri="{FF2B5EF4-FFF2-40B4-BE49-F238E27FC236}">
                  <a16:creationId xmlns:a16="http://schemas.microsoft.com/office/drawing/2014/main" id="{8B609123-37B7-4565-92E2-A79ED33AB7E4}"/>
                </a:ext>
              </a:extLst>
            </xdr:cNvPr>
            <xdr:cNvPicPr/>
          </xdr:nvPicPr>
          <xdr:blipFill>
            <a:blip xmlns:r="http://schemas.openxmlformats.org/officeDocument/2006/relationships" r:embed="rId59"/>
            <a:stretch>
              <a:fillRect/>
            </a:stretch>
          </xdr:blipFill>
          <xdr:spPr>
            <a:xfrm>
              <a:off x="12771720" y="4674600"/>
              <a:ext cx="598320" cy="1166760"/>
            </a:xfrm>
            <a:prstGeom prst="rect">
              <a:avLst/>
            </a:prstGeom>
          </xdr:spPr>
        </xdr:pic>
      </mc:Fallback>
    </mc:AlternateContent>
    <xdr:clientData/>
  </xdr:twoCellAnchor>
  <xdr:twoCellAnchor editAs="oneCell">
    <xdr:from>
      <xdr:col>20</xdr:col>
      <xdr:colOff>324716</xdr:colOff>
      <xdr:row>28</xdr:row>
      <xdr:rowOff>189030</xdr:rowOff>
    </xdr:from>
    <xdr:to>
      <xdr:col>22</xdr:col>
      <xdr:colOff>243793</xdr:colOff>
      <xdr:row>29</xdr:row>
      <xdr:rowOff>165930</xdr:rowOff>
    </xdr:to>
    <mc:AlternateContent xmlns:mc="http://schemas.openxmlformats.org/markup-compatibility/2006" xmlns:xdr14="http://schemas.microsoft.com/office/excel/2010/spreadsheetDrawing">
      <mc:Choice Requires="xdr14">
        <xdr:contentPart xmlns:r="http://schemas.openxmlformats.org/officeDocument/2006/relationships" r:id="rId60">
          <xdr14:nvContentPartPr>
            <xdr14:cNvPr id="81" name="Ink 80">
              <a:extLst>
                <a:ext uri="{FF2B5EF4-FFF2-40B4-BE49-F238E27FC236}">
                  <a16:creationId xmlns:a16="http://schemas.microsoft.com/office/drawing/2014/main" id="{F9D5555C-2EF2-497A-995D-E60E80C6E8CA}"/>
                </a:ext>
              </a:extLst>
            </xdr14:cNvPr>
            <xdr14:cNvContentPartPr/>
          </xdr14:nvContentPartPr>
          <xdr14:nvPr macro=""/>
          <xdr14:xfrm>
            <a:off x="12829680" y="6380280"/>
            <a:ext cx="1143720" cy="167400"/>
          </xdr14:xfrm>
        </xdr:contentPart>
      </mc:Choice>
      <mc:Fallback xmlns="">
        <xdr:pic>
          <xdr:nvPicPr>
            <xdr:cNvPr id="81" name="Ink 80">
              <a:extLst>
                <a:ext uri="{FF2B5EF4-FFF2-40B4-BE49-F238E27FC236}">
                  <a16:creationId xmlns:a16="http://schemas.microsoft.com/office/drawing/2014/main" id="{F9D5555C-2EF2-497A-995D-E60E80C6E8CA}"/>
                </a:ext>
              </a:extLst>
            </xdr:cNvPr>
            <xdr:cNvPicPr/>
          </xdr:nvPicPr>
          <xdr:blipFill>
            <a:blip xmlns:r="http://schemas.openxmlformats.org/officeDocument/2006/relationships" r:embed="rId61"/>
            <a:stretch>
              <a:fillRect/>
            </a:stretch>
          </xdr:blipFill>
          <xdr:spPr>
            <a:xfrm>
              <a:off x="12775680" y="6272280"/>
              <a:ext cx="1251360" cy="383040"/>
            </a:xfrm>
            <a:prstGeom prst="rect">
              <a:avLst/>
            </a:prstGeom>
          </xdr:spPr>
        </xdr:pic>
      </mc:Fallback>
    </mc:AlternateContent>
    <xdr:clientData/>
  </xdr:twoCellAnchor>
  <xdr:twoCellAnchor editAs="oneCell">
    <xdr:from>
      <xdr:col>20</xdr:col>
      <xdr:colOff>230036</xdr:colOff>
      <xdr:row>21</xdr:row>
      <xdr:rowOff>203516</xdr:rowOff>
    </xdr:from>
    <xdr:to>
      <xdr:col>20</xdr:col>
      <xdr:colOff>314276</xdr:colOff>
      <xdr:row>22</xdr:row>
      <xdr:rowOff>2374</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62">
          <xdr14:nvContentPartPr>
            <xdr14:cNvPr id="82" name="Ink 81">
              <a:extLst>
                <a:ext uri="{FF2B5EF4-FFF2-40B4-BE49-F238E27FC236}">
                  <a16:creationId xmlns:a16="http://schemas.microsoft.com/office/drawing/2014/main" id="{37032F14-858C-470E-8F88-556D472DB1ED}"/>
                </a:ext>
              </a:extLst>
            </xdr14:cNvPr>
            <xdr14:cNvContentPartPr/>
          </xdr14:nvContentPartPr>
          <xdr14:nvPr macro=""/>
          <xdr14:xfrm>
            <a:off x="12735000" y="4326480"/>
            <a:ext cx="84240" cy="220680"/>
          </xdr14:xfrm>
        </xdr:contentPart>
      </mc:Choice>
      <mc:Fallback xmlns="">
        <xdr:pic>
          <xdr:nvPicPr>
            <xdr:cNvPr id="82" name="Ink 81">
              <a:extLst>
                <a:ext uri="{FF2B5EF4-FFF2-40B4-BE49-F238E27FC236}">
                  <a16:creationId xmlns:a16="http://schemas.microsoft.com/office/drawing/2014/main" id="{37032F14-858C-470E-8F88-556D472DB1ED}"/>
                </a:ext>
              </a:extLst>
            </xdr:cNvPr>
            <xdr:cNvPicPr/>
          </xdr:nvPicPr>
          <xdr:blipFill>
            <a:blip xmlns:r="http://schemas.openxmlformats.org/officeDocument/2006/relationships" r:embed="rId63"/>
            <a:stretch>
              <a:fillRect/>
            </a:stretch>
          </xdr:blipFill>
          <xdr:spPr>
            <a:xfrm>
              <a:off x="12717360" y="4218840"/>
              <a:ext cx="119880" cy="436320"/>
            </a:xfrm>
            <a:prstGeom prst="rect">
              <a:avLst/>
            </a:prstGeom>
          </xdr:spPr>
        </xdr:pic>
      </mc:Fallback>
    </mc:AlternateContent>
    <xdr:clientData/>
  </xdr:twoCellAnchor>
  <xdr:twoCellAnchor editAs="oneCell">
    <xdr:from>
      <xdr:col>22</xdr:col>
      <xdr:colOff>39313</xdr:colOff>
      <xdr:row>29</xdr:row>
      <xdr:rowOff>22650</xdr:rowOff>
    </xdr:from>
    <xdr:to>
      <xdr:col>22</xdr:col>
      <xdr:colOff>625753</xdr:colOff>
      <xdr:row>30</xdr:row>
      <xdr:rowOff>69750</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64">
          <xdr14:nvContentPartPr>
            <xdr14:cNvPr id="83" name="Ink 82">
              <a:extLst>
                <a:ext uri="{FF2B5EF4-FFF2-40B4-BE49-F238E27FC236}">
                  <a16:creationId xmlns:a16="http://schemas.microsoft.com/office/drawing/2014/main" id="{097CCAAD-BD9F-4A34-9391-62EB6890B280}"/>
                </a:ext>
              </a:extLst>
            </xdr14:cNvPr>
            <xdr14:cNvContentPartPr/>
          </xdr14:nvContentPartPr>
          <xdr14:nvPr macro=""/>
          <xdr14:xfrm>
            <a:off x="13768920" y="6404400"/>
            <a:ext cx="586440" cy="237600"/>
          </xdr14:xfrm>
        </xdr:contentPart>
      </mc:Choice>
      <mc:Fallback xmlns="">
        <xdr:pic>
          <xdr:nvPicPr>
            <xdr:cNvPr id="83" name="Ink 82">
              <a:extLst>
                <a:ext uri="{FF2B5EF4-FFF2-40B4-BE49-F238E27FC236}">
                  <a16:creationId xmlns:a16="http://schemas.microsoft.com/office/drawing/2014/main" id="{097CCAAD-BD9F-4A34-9391-62EB6890B280}"/>
                </a:ext>
              </a:extLst>
            </xdr:cNvPr>
            <xdr:cNvPicPr/>
          </xdr:nvPicPr>
          <xdr:blipFill>
            <a:blip xmlns:r="http://schemas.openxmlformats.org/officeDocument/2006/relationships" r:embed="rId65"/>
            <a:stretch>
              <a:fillRect/>
            </a:stretch>
          </xdr:blipFill>
          <xdr:spPr>
            <a:xfrm>
              <a:off x="13751280" y="6296760"/>
              <a:ext cx="622080" cy="453240"/>
            </a:xfrm>
            <a:prstGeom prst="rect">
              <a:avLst/>
            </a:prstGeom>
          </xdr:spPr>
        </xdr:pic>
      </mc:Fallback>
    </mc:AlternateContent>
    <xdr:clientData/>
  </xdr:twoCellAnchor>
  <xdr:twoCellAnchor editAs="oneCell">
    <xdr:from>
      <xdr:col>22</xdr:col>
      <xdr:colOff>151633</xdr:colOff>
      <xdr:row>29</xdr:row>
      <xdr:rowOff>161610</xdr:rowOff>
    </xdr:from>
    <xdr:to>
      <xdr:col>22</xdr:col>
      <xdr:colOff>510913</xdr:colOff>
      <xdr:row>30</xdr:row>
      <xdr:rowOff>14310</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66">
          <xdr14:nvContentPartPr>
            <xdr14:cNvPr id="84" name="Ink 83">
              <a:extLst>
                <a:ext uri="{FF2B5EF4-FFF2-40B4-BE49-F238E27FC236}">
                  <a16:creationId xmlns:a16="http://schemas.microsoft.com/office/drawing/2014/main" id="{132ACDAC-36A8-419D-B2F0-A6455AF9E394}"/>
                </a:ext>
              </a:extLst>
            </xdr14:cNvPr>
            <xdr14:cNvContentPartPr/>
          </xdr14:nvContentPartPr>
          <xdr14:nvPr macro=""/>
          <xdr14:xfrm>
            <a:off x="13881240" y="6543360"/>
            <a:ext cx="359280" cy="43200"/>
          </xdr14:xfrm>
        </xdr:contentPart>
      </mc:Choice>
      <mc:Fallback xmlns="">
        <xdr:pic>
          <xdr:nvPicPr>
            <xdr:cNvPr id="84" name="Ink 83">
              <a:extLst>
                <a:ext uri="{FF2B5EF4-FFF2-40B4-BE49-F238E27FC236}">
                  <a16:creationId xmlns:a16="http://schemas.microsoft.com/office/drawing/2014/main" id="{132ACDAC-36A8-419D-B2F0-A6455AF9E394}"/>
                </a:ext>
              </a:extLst>
            </xdr:cNvPr>
            <xdr:cNvPicPr/>
          </xdr:nvPicPr>
          <xdr:blipFill>
            <a:blip xmlns:r="http://schemas.openxmlformats.org/officeDocument/2006/relationships" r:embed="rId67"/>
            <a:stretch>
              <a:fillRect/>
            </a:stretch>
          </xdr:blipFill>
          <xdr:spPr>
            <a:xfrm>
              <a:off x="13863600" y="6435720"/>
              <a:ext cx="394920" cy="258840"/>
            </a:xfrm>
            <a:prstGeom prst="rect">
              <a:avLst/>
            </a:prstGeom>
          </xdr:spPr>
        </xdr:pic>
      </mc:Fallback>
    </mc:AlternateContent>
    <xdr:clientData/>
  </xdr:twoCellAnchor>
  <xdr:twoCellAnchor>
    <xdr:from>
      <xdr:col>14</xdr:col>
      <xdr:colOff>544286</xdr:colOff>
      <xdr:row>30</xdr:row>
      <xdr:rowOff>81643</xdr:rowOff>
    </xdr:from>
    <xdr:to>
      <xdr:col>23</xdr:col>
      <xdr:colOff>176894</xdr:colOff>
      <xdr:row>33</xdr:row>
      <xdr:rowOff>27214</xdr:rowOff>
    </xdr:to>
    <xdr:sp macro="" textlink="">
      <xdr:nvSpPr>
        <xdr:cNvPr id="85" name="TextBox 84">
          <a:extLst>
            <a:ext uri="{FF2B5EF4-FFF2-40B4-BE49-F238E27FC236}">
              <a16:creationId xmlns:a16="http://schemas.microsoft.com/office/drawing/2014/main" id="{A22E0688-0D76-4E12-917E-64EB8307861C}"/>
            </a:ext>
          </a:extLst>
        </xdr:cNvPr>
        <xdr:cNvSpPr txBox="1"/>
      </xdr:nvSpPr>
      <xdr:spPr>
        <a:xfrm>
          <a:off x="9375322" y="6653893"/>
          <a:ext cx="5306786" cy="5170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a:latin typeface="Times New Roman" panose="02020603050405020304" pitchFamily="18" charset="0"/>
              <a:cs typeface="Times New Roman" panose="02020603050405020304" pitchFamily="18" charset="0"/>
            </a:rPr>
            <a:t>                     </a:t>
          </a:r>
          <a:r>
            <a:rPr lang="el-GR" sz="1600">
              <a:latin typeface="Times New Roman" panose="02020603050405020304" pitchFamily="18" charset="0"/>
              <a:cs typeface="Times New Roman" panose="02020603050405020304" pitchFamily="18" charset="0"/>
            </a:rPr>
            <a:t>μ</a:t>
          </a:r>
          <a:r>
            <a:rPr lang="en-US" sz="1600">
              <a:latin typeface="Times New Roman" panose="02020603050405020304" pitchFamily="18" charset="0"/>
              <a:cs typeface="Times New Roman" panose="02020603050405020304" pitchFamily="18" charset="0"/>
            </a:rPr>
            <a:t>     800</a:t>
          </a:r>
          <a:endParaRPr lang="en-US" sz="1600"/>
        </a:p>
      </xdr:txBody>
    </xdr:sp>
    <xdr:clientData/>
  </xdr:twoCellAnchor>
  <xdr:twoCellAnchor editAs="oneCell">
    <xdr:from>
      <xdr:col>22</xdr:col>
      <xdr:colOff>95113</xdr:colOff>
      <xdr:row>59</xdr:row>
      <xdr:rowOff>13196</xdr:rowOff>
    </xdr:from>
    <xdr:to>
      <xdr:col>22</xdr:col>
      <xdr:colOff>109153</xdr:colOff>
      <xdr:row>59</xdr:row>
      <xdr:rowOff>13556</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68">
          <xdr14:nvContentPartPr>
            <xdr14:cNvPr id="126" name="Ink 125">
              <a:extLst>
                <a:ext uri="{FF2B5EF4-FFF2-40B4-BE49-F238E27FC236}">
                  <a16:creationId xmlns:a16="http://schemas.microsoft.com/office/drawing/2014/main" id="{FD7D1F84-FD0B-44DE-8C54-CAC7946DBADD}"/>
                </a:ext>
              </a:extLst>
            </xdr14:cNvPr>
            <xdr14:cNvContentPartPr/>
          </xdr14:nvContentPartPr>
          <xdr14:nvPr macro=""/>
          <xdr14:xfrm>
            <a:off x="13824720" y="12109946"/>
            <a:ext cx="14040" cy="360"/>
          </xdr14:xfrm>
        </xdr:contentPart>
      </mc:Choice>
      <mc:Fallback xmlns="">
        <xdr:pic>
          <xdr:nvPicPr>
            <xdr:cNvPr id="126" name="Ink 125">
              <a:extLst>
                <a:ext uri="{FF2B5EF4-FFF2-40B4-BE49-F238E27FC236}">
                  <a16:creationId xmlns:a16="http://schemas.microsoft.com/office/drawing/2014/main" id="{FD7D1F84-FD0B-44DE-8C54-CAC7946DBADD}"/>
                </a:ext>
              </a:extLst>
            </xdr:cNvPr>
            <xdr:cNvPicPr/>
          </xdr:nvPicPr>
          <xdr:blipFill>
            <a:blip xmlns:r="http://schemas.openxmlformats.org/officeDocument/2006/relationships" r:embed="rId69"/>
            <a:stretch>
              <a:fillRect/>
            </a:stretch>
          </xdr:blipFill>
          <xdr:spPr>
            <a:xfrm>
              <a:off x="13762080" y="11731946"/>
              <a:ext cx="139680" cy="756000"/>
            </a:xfrm>
            <a:prstGeom prst="rect">
              <a:avLst/>
            </a:prstGeom>
          </xdr:spPr>
        </xdr:pic>
      </mc:Fallback>
    </mc:AlternateContent>
    <xdr:clientData/>
  </xdr:twoCellAnchor>
  <xdr:twoCellAnchor>
    <xdr:from>
      <xdr:col>14</xdr:col>
      <xdr:colOff>217714</xdr:colOff>
      <xdr:row>11</xdr:row>
      <xdr:rowOff>176893</xdr:rowOff>
    </xdr:from>
    <xdr:to>
      <xdr:col>15</xdr:col>
      <xdr:colOff>585108</xdr:colOff>
      <xdr:row>15</xdr:row>
      <xdr:rowOff>13607</xdr:rowOff>
    </xdr:to>
    <xdr:sp macro="" textlink="">
      <xdr:nvSpPr>
        <xdr:cNvPr id="168" name="TextBox 167">
          <a:extLst>
            <a:ext uri="{FF2B5EF4-FFF2-40B4-BE49-F238E27FC236}">
              <a16:creationId xmlns:a16="http://schemas.microsoft.com/office/drawing/2014/main" id="{50489CE8-3C0B-4EE3-9EA2-92CE27B5004D}"/>
            </a:ext>
          </a:extLst>
        </xdr:cNvPr>
        <xdr:cNvSpPr txBox="1"/>
      </xdr:nvSpPr>
      <xdr:spPr>
        <a:xfrm>
          <a:off x="9048750" y="2272393"/>
          <a:ext cx="979715" cy="571500"/>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r"/>
          <a:r>
            <a:rPr lang="en-US" sz="2000">
              <a:solidFill>
                <a:sysClr val="windowText" lastClr="000000"/>
              </a:solidFill>
              <a:latin typeface="Lucida Bright" panose="02040602050505020304" pitchFamily="18" charset="0"/>
              <a:ea typeface="+mn-ea"/>
              <a:cs typeface="+mn-cs"/>
            </a:rPr>
            <a:t>z</a:t>
          </a:r>
          <a:r>
            <a:rPr lang="en-US" sz="2000" baseline="0">
              <a:solidFill>
                <a:sysClr val="windowText" lastClr="000000"/>
              </a:solidFill>
              <a:latin typeface="Lucida Bright" panose="02040602050505020304" pitchFamily="18" charset="0"/>
              <a:ea typeface="+mn-ea"/>
              <a:cs typeface="+mn-cs"/>
            </a:rPr>
            <a:t> =</a:t>
          </a:r>
          <a:endParaRPr lang="en-US" sz="2000">
            <a:solidFill>
              <a:sysClr val="windowText" lastClr="000000"/>
            </a:solidFill>
            <a:latin typeface="Lucida Bright" panose="02040602050505020304" pitchFamily="18" charset="0"/>
            <a:ea typeface="+mn-ea"/>
            <a:cs typeface="+mn-cs"/>
          </a:endParaRPr>
        </a:p>
      </xdr:txBody>
    </xdr:sp>
    <xdr:clientData/>
  </xdr:twoCellAnchor>
  <xdr:twoCellAnchor>
    <xdr:from>
      <xdr:col>18</xdr:col>
      <xdr:colOff>261258</xdr:colOff>
      <xdr:row>11</xdr:row>
      <xdr:rowOff>166008</xdr:rowOff>
    </xdr:from>
    <xdr:to>
      <xdr:col>20</xdr:col>
      <xdr:colOff>16330</xdr:colOff>
      <xdr:row>15</xdr:row>
      <xdr:rowOff>2722</xdr:rowOff>
    </xdr:to>
    <xdr:sp macro="" textlink="">
      <xdr:nvSpPr>
        <xdr:cNvPr id="169" name="TextBox 168">
          <a:extLst>
            <a:ext uri="{FF2B5EF4-FFF2-40B4-BE49-F238E27FC236}">
              <a16:creationId xmlns:a16="http://schemas.microsoft.com/office/drawing/2014/main" id="{3579ABC4-834F-4803-824C-D68B07E46654}"/>
            </a:ext>
          </a:extLst>
        </xdr:cNvPr>
        <xdr:cNvSpPr txBox="1"/>
      </xdr:nvSpPr>
      <xdr:spPr>
        <a:xfrm>
          <a:off x="11541579" y="2261508"/>
          <a:ext cx="979715" cy="571500"/>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r"/>
          <a:r>
            <a:rPr lang="en-US" sz="2000" baseline="0">
              <a:solidFill>
                <a:sysClr val="windowText" lastClr="000000"/>
              </a:solidFill>
              <a:latin typeface="Lucida Bright" panose="02040602050505020304" pitchFamily="18" charset="0"/>
              <a:ea typeface="+mn-ea"/>
              <a:cs typeface="+mn-cs"/>
            </a:rPr>
            <a:t>P =</a:t>
          </a:r>
          <a:endParaRPr lang="en-US" sz="2000">
            <a:solidFill>
              <a:sysClr val="windowText" lastClr="000000"/>
            </a:solidFill>
            <a:latin typeface="Lucida Bright" panose="02040602050505020304" pitchFamily="18" charset="0"/>
            <a:ea typeface="+mn-ea"/>
            <a:cs typeface="+mn-cs"/>
          </a:endParaRPr>
        </a:p>
      </xdr:txBody>
    </xdr:sp>
    <xdr:clientData/>
  </xdr:twoCellAnchor>
  <xdr:twoCellAnchor>
    <xdr:from>
      <xdr:col>0</xdr:col>
      <xdr:colOff>367394</xdr:colOff>
      <xdr:row>24</xdr:row>
      <xdr:rowOff>394607</xdr:rowOff>
    </xdr:from>
    <xdr:to>
      <xdr:col>10</xdr:col>
      <xdr:colOff>367394</xdr:colOff>
      <xdr:row>30</xdr:row>
      <xdr:rowOff>0</xdr:rowOff>
    </xdr:to>
    <xdr:sp macro="" textlink="">
      <xdr:nvSpPr>
        <xdr:cNvPr id="181" name="TextBox 180">
          <a:extLst>
            <a:ext uri="{FF2B5EF4-FFF2-40B4-BE49-F238E27FC236}">
              <a16:creationId xmlns:a16="http://schemas.microsoft.com/office/drawing/2014/main" id="{EFE248F7-246F-4A23-B6DF-AF3877D66A30}"/>
            </a:ext>
          </a:extLst>
        </xdr:cNvPr>
        <xdr:cNvSpPr txBox="1"/>
      </xdr:nvSpPr>
      <xdr:spPr>
        <a:xfrm>
          <a:off x="367394" y="5592536"/>
          <a:ext cx="6381750" cy="979714"/>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lang="en-US" sz="2000" b="1">
              <a:solidFill>
                <a:srgbClr val="8E0000"/>
              </a:solidFill>
              <a:latin typeface="Lucida Bright" panose="02040602050505020304" pitchFamily="18" charset="0"/>
              <a:ea typeface="+mn-ea"/>
              <a:cs typeface="+mn-cs"/>
            </a:rPr>
            <a:t>To calculate z-score: Path 1</a:t>
          </a:r>
          <a:r>
            <a:rPr lang="en-US" sz="2000" b="1" baseline="0">
              <a:solidFill>
                <a:srgbClr val="8E0000"/>
              </a:solidFill>
              <a:latin typeface="Lucida Bright" panose="02040602050505020304" pitchFamily="18" charset="0"/>
              <a:ea typeface="+mn-ea"/>
              <a:cs typeface="+mn-cs"/>
            </a:rPr>
            <a:t> </a:t>
          </a:r>
          <a:r>
            <a:rPr lang="en-US" sz="2000" b="1" baseline="0">
              <a:solidFill>
                <a:srgbClr val="002060"/>
              </a:solidFill>
              <a:latin typeface="Lucida Bright" panose="02040602050505020304" pitchFamily="18" charset="0"/>
              <a:ea typeface="+mn-ea"/>
              <a:cs typeface="+mn-cs"/>
            </a:rPr>
            <a:t>Formulas to More Functions to Statistical to Standardize</a:t>
          </a:r>
          <a:endParaRPr lang="en-US" sz="2000" b="1">
            <a:solidFill>
              <a:srgbClr val="002060"/>
            </a:solidFill>
            <a:latin typeface="Lucida Bright" panose="02040602050505020304" pitchFamily="18" charset="0"/>
            <a:ea typeface="+mn-ea"/>
            <a:cs typeface="+mn-cs"/>
          </a:endParaRPr>
        </a:p>
      </xdr:txBody>
    </xdr:sp>
    <xdr:clientData/>
  </xdr:twoCellAnchor>
  <xdr:twoCellAnchor>
    <xdr:from>
      <xdr:col>0</xdr:col>
      <xdr:colOff>342900</xdr:colOff>
      <xdr:row>32</xdr:row>
      <xdr:rowOff>2720</xdr:rowOff>
    </xdr:from>
    <xdr:to>
      <xdr:col>10</xdr:col>
      <xdr:colOff>342900</xdr:colOff>
      <xdr:row>37</xdr:row>
      <xdr:rowOff>29934</xdr:rowOff>
    </xdr:to>
    <xdr:sp macro="" textlink="">
      <xdr:nvSpPr>
        <xdr:cNvPr id="182" name="TextBox 181">
          <a:extLst>
            <a:ext uri="{FF2B5EF4-FFF2-40B4-BE49-F238E27FC236}">
              <a16:creationId xmlns:a16="http://schemas.microsoft.com/office/drawing/2014/main" id="{BE792141-A2FF-451E-A191-8F1DB0CA913C}"/>
            </a:ext>
          </a:extLst>
        </xdr:cNvPr>
        <xdr:cNvSpPr txBox="1"/>
      </xdr:nvSpPr>
      <xdr:spPr>
        <a:xfrm>
          <a:off x="342900" y="6955970"/>
          <a:ext cx="6381750" cy="979714"/>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lang="en-US" sz="2000" b="1">
              <a:solidFill>
                <a:srgbClr val="8E0000"/>
              </a:solidFill>
              <a:latin typeface="Lucida Bright" panose="02040602050505020304" pitchFamily="18" charset="0"/>
              <a:ea typeface="+mn-ea"/>
              <a:cs typeface="+mn-cs"/>
            </a:rPr>
            <a:t>To calculate the Probability: Path 2</a:t>
          </a:r>
          <a:r>
            <a:rPr lang="en-US" sz="2000" b="1" baseline="0">
              <a:solidFill>
                <a:srgbClr val="8E0000"/>
              </a:solidFill>
              <a:latin typeface="Lucida Bright" panose="02040602050505020304" pitchFamily="18" charset="0"/>
              <a:ea typeface="+mn-ea"/>
              <a:cs typeface="+mn-cs"/>
            </a:rPr>
            <a:t> </a:t>
          </a:r>
          <a:r>
            <a:rPr lang="en-US" sz="2000" b="1" baseline="0">
              <a:solidFill>
                <a:srgbClr val="002060"/>
              </a:solidFill>
              <a:latin typeface="Lucida Bright" panose="02040602050505020304" pitchFamily="18" charset="0"/>
              <a:ea typeface="+mn-ea"/>
              <a:cs typeface="+mn-cs"/>
            </a:rPr>
            <a:t>Formulas to More Functions to Statistical to NORMSDIST</a:t>
          </a:r>
          <a:endParaRPr lang="en-US" sz="2000" b="1">
            <a:solidFill>
              <a:srgbClr val="002060"/>
            </a:solidFill>
            <a:latin typeface="Lucida Bright" panose="02040602050505020304" pitchFamily="18" charset="0"/>
            <a:ea typeface="+mn-ea"/>
            <a:cs typeface="+mn-cs"/>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14</xdr:col>
      <xdr:colOff>136070</xdr:colOff>
      <xdr:row>10</xdr:row>
      <xdr:rowOff>68035</xdr:rowOff>
    </xdr:from>
    <xdr:to>
      <xdr:col>14</xdr:col>
      <xdr:colOff>136070</xdr:colOff>
      <xdr:row>49</xdr:row>
      <xdr:rowOff>81643</xdr:rowOff>
    </xdr:to>
    <xdr:cxnSp macro="">
      <xdr:nvCxnSpPr>
        <xdr:cNvPr id="3" name="Straight Connector 2">
          <a:extLst>
            <a:ext uri="{FF2B5EF4-FFF2-40B4-BE49-F238E27FC236}">
              <a16:creationId xmlns:a16="http://schemas.microsoft.com/office/drawing/2014/main" id="{61E47DD3-A585-4752-AA23-CDE7BB150001}"/>
            </a:ext>
          </a:extLst>
        </xdr:cNvPr>
        <xdr:cNvCxnSpPr/>
      </xdr:nvCxnSpPr>
      <xdr:spPr>
        <a:xfrm>
          <a:off x="8927645" y="1973035"/>
          <a:ext cx="0" cy="83003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14</xdr:col>
      <xdr:colOff>394608</xdr:colOff>
      <xdr:row>3</xdr:row>
      <xdr:rowOff>27214</xdr:rowOff>
    </xdr:from>
    <xdr:to>
      <xdr:col>19</xdr:col>
      <xdr:colOff>40821</xdr:colOff>
      <xdr:row>7</xdr:row>
      <xdr:rowOff>54429</xdr:rowOff>
    </xdr:to>
    <xdr:sp macro="" textlink="">
      <xdr:nvSpPr>
        <xdr:cNvPr id="4" name="Rounded Rectangle 3">
          <a:extLst>
            <a:ext uri="{FF2B5EF4-FFF2-40B4-BE49-F238E27FC236}">
              <a16:creationId xmlns:a16="http://schemas.microsoft.com/office/drawing/2014/main" id="{E50A0435-C750-4EB1-8598-E93333829E61}"/>
            </a:ext>
          </a:extLst>
        </xdr:cNvPr>
        <xdr:cNvSpPr/>
      </xdr:nvSpPr>
      <xdr:spPr>
        <a:xfrm>
          <a:off x="9186183" y="598714"/>
          <a:ext cx="2694213"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FF00"/>
              </a:solidFill>
              <a:latin typeface="Lucida Bright" panose="02040602050505020304" pitchFamily="18" charset="0"/>
            </a:rPr>
            <a:t>Workspace</a:t>
          </a:r>
        </a:p>
      </xdr:txBody>
    </xdr:sp>
    <xdr:clientData/>
  </xdr:twoCellAnchor>
  <xdr:twoCellAnchor>
    <xdr:from>
      <xdr:col>4</xdr:col>
      <xdr:colOff>285750</xdr:colOff>
      <xdr:row>2</xdr:row>
      <xdr:rowOff>81642</xdr:rowOff>
    </xdr:from>
    <xdr:to>
      <xdr:col>11</xdr:col>
      <xdr:colOff>489857</xdr:colOff>
      <xdr:row>6</xdr:row>
      <xdr:rowOff>157842</xdr:rowOff>
    </xdr:to>
    <xdr:sp macro="" textlink="">
      <xdr:nvSpPr>
        <xdr:cNvPr id="5" name="Rounded Rectangle 4">
          <a:extLst>
            <a:ext uri="{FF2B5EF4-FFF2-40B4-BE49-F238E27FC236}">
              <a16:creationId xmlns:a16="http://schemas.microsoft.com/office/drawing/2014/main" id="{9406E73D-F1B6-44A5-9110-34E4ACD63F50}"/>
            </a:ext>
          </a:extLst>
        </xdr:cNvPr>
        <xdr:cNvSpPr/>
      </xdr:nvSpPr>
      <xdr:spPr>
        <a:xfrm>
          <a:off x="2724150" y="462642"/>
          <a:ext cx="4728482"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a:solidFill>
                <a:schemeClr val="accent4">
                  <a:lumMod val="50000"/>
                </a:schemeClr>
              </a:solidFill>
              <a:latin typeface="Lucida Bright" panose="02040602050505020304" pitchFamily="18" charset="0"/>
              <a:cs typeface="FrankRuehl" panose="020E0503060101010101" pitchFamily="34" charset="-79"/>
            </a:rPr>
            <a:t>Problem 3</a:t>
          </a:r>
        </a:p>
      </xdr:txBody>
    </xdr:sp>
    <xdr:clientData/>
  </xdr:twoCellAnchor>
  <xdr:twoCellAnchor>
    <xdr:from>
      <xdr:col>0</xdr:col>
      <xdr:colOff>299357</xdr:colOff>
      <xdr:row>10</xdr:row>
      <xdr:rowOff>163286</xdr:rowOff>
    </xdr:from>
    <xdr:to>
      <xdr:col>13</xdr:col>
      <xdr:colOff>326572</xdr:colOff>
      <xdr:row>20</xdr:row>
      <xdr:rowOff>130629</xdr:rowOff>
    </xdr:to>
    <xdr:sp macro="" textlink="">
      <xdr:nvSpPr>
        <xdr:cNvPr id="6" name="TextBox 5">
          <a:extLst>
            <a:ext uri="{FF2B5EF4-FFF2-40B4-BE49-F238E27FC236}">
              <a16:creationId xmlns:a16="http://schemas.microsoft.com/office/drawing/2014/main" id="{49BCC154-676C-4ED8-AF39-97A46351E051}"/>
            </a:ext>
          </a:extLst>
        </xdr:cNvPr>
        <xdr:cNvSpPr txBox="1"/>
      </xdr:nvSpPr>
      <xdr:spPr>
        <a:xfrm>
          <a:off x="299357" y="2013857"/>
          <a:ext cx="8387444" cy="1839686"/>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Lucida Bright" panose="02040602050505020304" pitchFamily="18" charset="0"/>
              <a:ea typeface="+mn-ea"/>
              <a:cs typeface="+mn-cs"/>
            </a:rPr>
            <a:t>The</a:t>
          </a:r>
          <a:r>
            <a:rPr lang="en-US" sz="2000" baseline="0">
              <a:solidFill>
                <a:schemeClr val="dk1"/>
              </a:solidFill>
              <a:latin typeface="Lucida Bright" panose="02040602050505020304" pitchFamily="18" charset="0"/>
              <a:ea typeface="+mn-ea"/>
              <a:cs typeface="+mn-cs"/>
            </a:rPr>
            <a:t> life of an incandescent lamp is normally distributed, with mean 1,200 h and standard  deviation of 200 hours.</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What is the probability that a lamp will last at least 800h?</a:t>
          </a:r>
        </a:p>
      </xdr:txBody>
    </xdr:sp>
    <xdr:clientData/>
  </xdr:twoCellAnchor>
  <xdr:twoCellAnchor>
    <xdr:from>
      <xdr:col>1</xdr:col>
      <xdr:colOff>367394</xdr:colOff>
      <xdr:row>3</xdr:row>
      <xdr:rowOff>13607</xdr:rowOff>
    </xdr:from>
    <xdr:to>
      <xdr:col>3</xdr:col>
      <xdr:colOff>462644</xdr:colOff>
      <xdr:row>7</xdr:row>
      <xdr:rowOff>136073</xdr:rowOff>
    </xdr:to>
    <xdr:sp macro="" textlink="">
      <xdr:nvSpPr>
        <xdr:cNvPr id="8" name="Left Arrow 1">
          <a:hlinkClick xmlns:r="http://schemas.openxmlformats.org/officeDocument/2006/relationships" r:id="rId1"/>
          <a:extLst>
            <a:ext uri="{FF2B5EF4-FFF2-40B4-BE49-F238E27FC236}">
              <a16:creationId xmlns:a16="http://schemas.microsoft.com/office/drawing/2014/main" id="{D584CBEC-7356-4703-A7BF-C9378195F4A7}"/>
            </a:ext>
          </a:extLst>
        </xdr:cNvPr>
        <xdr:cNvSpPr/>
      </xdr:nvSpPr>
      <xdr:spPr>
        <a:xfrm>
          <a:off x="979715" y="585107"/>
          <a:ext cx="1319893"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20</xdr:col>
      <xdr:colOff>0</xdr:colOff>
      <xdr:row>3</xdr:row>
      <xdr:rowOff>0</xdr:rowOff>
    </xdr:from>
    <xdr:to>
      <xdr:col>22</xdr:col>
      <xdr:colOff>353785</xdr:colOff>
      <xdr:row>7</xdr:row>
      <xdr:rowOff>81643</xdr:rowOff>
    </xdr:to>
    <xdr:sp macro="" textlink="">
      <xdr:nvSpPr>
        <xdr:cNvPr id="9" name="Rounded Rectangle 4">
          <a:hlinkClick xmlns:r="http://schemas.openxmlformats.org/officeDocument/2006/relationships" r:id="rId2"/>
          <a:extLst>
            <a:ext uri="{FF2B5EF4-FFF2-40B4-BE49-F238E27FC236}">
              <a16:creationId xmlns:a16="http://schemas.microsoft.com/office/drawing/2014/main" id="{3F3B5648-2095-4F90-80D2-903B22D5C88D}"/>
            </a:ext>
          </a:extLst>
        </xdr:cNvPr>
        <xdr:cNvSpPr/>
      </xdr:nvSpPr>
      <xdr:spPr>
        <a:xfrm>
          <a:off x="12504964" y="571500"/>
          <a:ext cx="1578428" cy="843643"/>
        </a:xfrm>
        <a:prstGeom prst="roundRect">
          <a:avLst/>
        </a:prstGeom>
        <a:solidFill>
          <a:srgbClr val="FFC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002060"/>
              </a:solidFill>
              <a:latin typeface="Lucida Bright" panose="02040602050505020304" pitchFamily="18" charset="0"/>
            </a:rPr>
            <a:t>Check</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14</xdr:col>
      <xdr:colOff>136070</xdr:colOff>
      <xdr:row>10</xdr:row>
      <xdr:rowOff>68035</xdr:rowOff>
    </xdr:from>
    <xdr:to>
      <xdr:col>14</xdr:col>
      <xdr:colOff>136070</xdr:colOff>
      <xdr:row>49</xdr:row>
      <xdr:rowOff>81643</xdr:rowOff>
    </xdr:to>
    <xdr:cxnSp macro="">
      <xdr:nvCxnSpPr>
        <xdr:cNvPr id="2" name="Straight Connector 1">
          <a:extLst>
            <a:ext uri="{FF2B5EF4-FFF2-40B4-BE49-F238E27FC236}">
              <a16:creationId xmlns:a16="http://schemas.microsoft.com/office/drawing/2014/main" id="{F28459B0-E960-45D6-A4AF-55296AC9FE99}"/>
            </a:ext>
          </a:extLst>
        </xdr:cNvPr>
        <xdr:cNvCxnSpPr/>
      </xdr:nvCxnSpPr>
      <xdr:spPr>
        <a:xfrm>
          <a:off x="8927645" y="1973035"/>
          <a:ext cx="0" cy="83003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4</xdr:col>
      <xdr:colOff>285750</xdr:colOff>
      <xdr:row>2</xdr:row>
      <xdr:rowOff>81642</xdr:rowOff>
    </xdr:from>
    <xdr:to>
      <xdr:col>11</xdr:col>
      <xdr:colOff>489857</xdr:colOff>
      <xdr:row>6</xdr:row>
      <xdr:rowOff>157842</xdr:rowOff>
    </xdr:to>
    <xdr:sp macro="" textlink="">
      <xdr:nvSpPr>
        <xdr:cNvPr id="4" name="Rounded Rectangle 4">
          <a:extLst>
            <a:ext uri="{FF2B5EF4-FFF2-40B4-BE49-F238E27FC236}">
              <a16:creationId xmlns:a16="http://schemas.microsoft.com/office/drawing/2014/main" id="{4F9627F0-074E-4FEA-89FC-7222F7C88610}"/>
            </a:ext>
          </a:extLst>
        </xdr:cNvPr>
        <xdr:cNvSpPr/>
      </xdr:nvSpPr>
      <xdr:spPr>
        <a:xfrm>
          <a:off x="2724150" y="462642"/>
          <a:ext cx="4728482"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rgbClr val="8E0000"/>
              </a:solidFill>
              <a:latin typeface="Lucida Bright" panose="02040602050505020304" pitchFamily="18" charset="0"/>
              <a:cs typeface="FrankRuehl" panose="020E0503060101010101" pitchFamily="34" charset="-79"/>
            </a:rPr>
            <a:t>Check</a:t>
          </a:r>
          <a:r>
            <a:rPr lang="en-US" sz="3200" b="0">
              <a:solidFill>
                <a:schemeClr val="accent4">
                  <a:lumMod val="50000"/>
                </a:schemeClr>
              </a:solidFill>
              <a:latin typeface="Lucida Bright" panose="02040602050505020304" pitchFamily="18" charset="0"/>
              <a:cs typeface="FrankRuehl" panose="020E0503060101010101" pitchFamily="34" charset="-79"/>
            </a:rPr>
            <a:t> Problem 3</a:t>
          </a:r>
        </a:p>
      </xdr:txBody>
    </xdr:sp>
    <xdr:clientData/>
  </xdr:twoCellAnchor>
  <xdr:twoCellAnchor>
    <xdr:from>
      <xdr:col>1</xdr:col>
      <xdr:colOff>503464</xdr:colOff>
      <xdr:row>10</xdr:row>
      <xdr:rowOff>163287</xdr:rowOff>
    </xdr:from>
    <xdr:to>
      <xdr:col>13</xdr:col>
      <xdr:colOff>326572</xdr:colOff>
      <xdr:row>21</xdr:row>
      <xdr:rowOff>149679</xdr:rowOff>
    </xdr:to>
    <xdr:sp macro="" textlink="">
      <xdr:nvSpPr>
        <xdr:cNvPr id="5" name="TextBox 4">
          <a:extLst>
            <a:ext uri="{FF2B5EF4-FFF2-40B4-BE49-F238E27FC236}">
              <a16:creationId xmlns:a16="http://schemas.microsoft.com/office/drawing/2014/main" id="{C9AF0CF9-4F64-425A-9C2F-F4A0798EFE36}"/>
            </a:ext>
          </a:extLst>
        </xdr:cNvPr>
        <xdr:cNvSpPr txBox="1"/>
      </xdr:nvSpPr>
      <xdr:spPr>
        <a:xfrm>
          <a:off x="1115785" y="2068287"/>
          <a:ext cx="7429501" cy="2204356"/>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200">
              <a:solidFill>
                <a:schemeClr val="bg1"/>
              </a:solidFill>
              <a:latin typeface="Lucida Bright" panose="02040602050505020304" pitchFamily="18" charset="0"/>
              <a:ea typeface="+mn-ea"/>
              <a:cs typeface="+mn-cs"/>
            </a:rPr>
            <a:t>Connor2.7 Poisson </a:t>
          </a:r>
          <a:r>
            <a:rPr lang="en-US" sz="800">
              <a:solidFill>
                <a:schemeClr val="bg1"/>
              </a:solidFill>
              <a:latin typeface="Lucida Bright" panose="02040602050505020304" pitchFamily="18" charset="0"/>
              <a:ea typeface="+mn-ea"/>
              <a:cs typeface="+mn-cs"/>
            </a:rPr>
            <a:t>approx.</a:t>
          </a:r>
        </a:p>
        <a:p>
          <a:r>
            <a:rPr lang="en-US" sz="2000">
              <a:solidFill>
                <a:schemeClr val="dk1"/>
              </a:solidFill>
              <a:latin typeface="Lucida Bright" panose="02040602050505020304" pitchFamily="18" charset="0"/>
              <a:ea typeface="+mn-ea"/>
              <a:cs typeface="+mn-cs"/>
            </a:rPr>
            <a:t>If the probability</a:t>
          </a:r>
          <a:r>
            <a:rPr lang="en-US" sz="2000" baseline="0">
              <a:solidFill>
                <a:schemeClr val="dk1"/>
              </a:solidFill>
              <a:latin typeface="Lucida Bright" panose="02040602050505020304" pitchFamily="18" charset="0"/>
              <a:ea typeface="+mn-ea"/>
              <a:cs typeface="+mn-cs"/>
            </a:rPr>
            <a:t> of an item failing is</a:t>
          </a:r>
          <a:r>
            <a:rPr lang="en-US" sz="2000" b="1" baseline="0">
              <a:solidFill>
                <a:srgbClr val="8E0000"/>
              </a:solidFill>
              <a:latin typeface="Lucida Bright" panose="02040602050505020304" pitchFamily="18" charset="0"/>
              <a:ea typeface="+mn-ea"/>
              <a:cs typeface="+mn-cs"/>
            </a:rPr>
            <a:t> 0.001</a:t>
          </a:r>
          <a:r>
            <a:rPr lang="en-US" sz="2000" baseline="0">
              <a:solidFill>
                <a:schemeClr val="dk1"/>
              </a:solidFill>
              <a:latin typeface="Lucida Bright" panose="02040602050505020304" pitchFamily="18" charset="0"/>
              <a:ea typeface="+mn-ea"/>
              <a:cs typeface="+mn-cs"/>
            </a:rPr>
            <a:t>, what is the probability of </a:t>
          </a:r>
          <a:r>
            <a:rPr lang="en-US" sz="2000" b="1" baseline="0">
              <a:solidFill>
                <a:srgbClr val="8E0000"/>
              </a:solidFill>
              <a:latin typeface="Lucida Bright" panose="02040602050505020304" pitchFamily="18" charset="0"/>
              <a:ea typeface="+mn-ea"/>
              <a:cs typeface="+mn-cs"/>
            </a:rPr>
            <a:t>3</a:t>
          </a:r>
          <a:r>
            <a:rPr lang="en-US" sz="2000" baseline="0">
              <a:solidFill>
                <a:schemeClr val="dk1"/>
              </a:solidFill>
              <a:latin typeface="Lucida Bright" panose="02040602050505020304" pitchFamily="18" charset="0"/>
              <a:ea typeface="+mn-ea"/>
              <a:cs typeface="+mn-cs"/>
            </a:rPr>
            <a:t> failing out of a population of </a:t>
          </a:r>
          <a:r>
            <a:rPr lang="en-US" sz="2000" b="1" baseline="0">
              <a:solidFill>
                <a:srgbClr val="8E0000"/>
              </a:solidFill>
              <a:latin typeface="Lucida Bright" panose="02040602050505020304" pitchFamily="18" charset="0"/>
              <a:ea typeface="+mn-ea"/>
              <a:cs typeface="+mn-cs"/>
            </a:rPr>
            <a:t>2,000</a:t>
          </a:r>
          <a:r>
            <a:rPr lang="en-US" sz="2000" baseline="0">
              <a:solidFill>
                <a:schemeClr val="dk1"/>
              </a:solidFill>
              <a:latin typeface="Lucida Bright" panose="02040602050505020304" pitchFamily="18" charset="0"/>
              <a:ea typeface="+mn-ea"/>
              <a:cs typeface="+mn-cs"/>
            </a:rPr>
            <a:t>?</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Note: Use the Binomial Distribution </a:t>
          </a:r>
          <a:endParaRPr lang="en-US" sz="2000">
            <a:solidFill>
              <a:schemeClr val="dk1"/>
            </a:solidFill>
            <a:latin typeface="Lucida Bright" panose="02040602050505020304" pitchFamily="18" charset="0"/>
            <a:ea typeface="+mn-ea"/>
            <a:cs typeface="+mn-cs"/>
          </a:endParaRPr>
        </a:p>
      </xdr:txBody>
    </xdr:sp>
    <xdr:clientData/>
  </xdr:twoCellAnchor>
  <xdr:twoCellAnchor>
    <xdr:from>
      <xdr:col>1</xdr:col>
      <xdr:colOff>244929</xdr:colOff>
      <xdr:row>2</xdr:row>
      <xdr:rowOff>122465</xdr:rowOff>
    </xdr:from>
    <xdr:to>
      <xdr:col>3</xdr:col>
      <xdr:colOff>340179</xdr:colOff>
      <xdr:row>7</xdr:row>
      <xdr:rowOff>54431</xdr:rowOff>
    </xdr:to>
    <xdr:sp macro="" textlink="">
      <xdr:nvSpPr>
        <xdr:cNvPr id="6" name="Left Arrow 1">
          <a:hlinkClick xmlns:r="http://schemas.openxmlformats.org/officeDocument/2006/relationships" r:id="rId1"/>
          <a:extLst>
            <a:ext uri="{FF2B5EF4-FFF2-40B4-BE49-F238E27FC236}">
              <a16:creationId xmlns:a16="http://schemas.microsoft.com/office/drawing/2014/main" id="{0F7B533A-AB63-46C9-8C50-194C5AA054FA}"/>
            </a:ext>
          </a:extLst>
        </xdr:cNvPr>
        <xdr:cNvSpPr/>
      </xdr:nvSpPr>
      <xdr:spPr>
        <a:xfrm>
          <a:off x="854529" y="503465"/>
          <a:ext cx="1314450"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15</xdr:col>
      <xdr:colOff>163286</xdr:colOff>
      <xdr:row>2</xdr:row>
      <xdr:rowOff>27214</xdr:rowOff>
    </xdr:from>
    <xdr:to>
      <xdr:col>19</xdr:col>
      <xdr:colOff>421820</xdr:colOff>
      <xdr:row>6</xdr:row>
      <xdr:rowOff>54429</xdr:rowOff>
    </xdr:to>
    <xdr:sp macro="" textlink="">
      <xdr:nvSpPr>
        <xdr:cNvPr id="7" name="Rounded Rectangle 3">
          <a:extLst>
            <a:ext uri="{FF2B5EF4-FFF2-40B4-BE49-F238E27FC236}">
              <a16:creationId xmlns:a16="http://schemas.microsoft.com/office/drawing/2014/main" id="{0655996F-23E4-46C1-B12F-D55C5D2EEEF1}"/>
            </a:ext>
          </a:extLst>
        </xdr:cNvPr>
        <xdr:cNvSpPr/>
      </xdr:nvSpPr>
      <xdr:spPr>
        <a:xfrm>
          <a:off x="9606643" y="408214"/>
          <a:ext cx="2707820"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FF00"/>
              </a:solidFill>
              <a:latin typeface="Lucida Bright" panose="02040602050505020304" pitchFamily="18" charset="0"/>
            </a:rPr>
            <a:t>Solution</a:t>
          </a:r>
        </a:p>
      </xdr:txBody>
    </xdr:sp>
    <xdr:clientData/>
  </xdr:twoCellAnchor>
  <xdr:twoCellAnchor>
    <xdr:from>
      <xdr:col>14</xdr:col>
      <xdr:colOff>465364</xdr:colOff>
      <xdr:row>10</xdr:row>
      <xdr:rowOff>179615</xdr:rowOff>
    </xdr:from>
    <xdr:to>
      <xdr:col>22</xdr:col>
      <xdr:colOff>394607</xdr:colOff>
      <xdr:row>17</xdr:row>
      <xdr:rowOff>13607</xdr:rowOff>
    </xdr:to>
    <xdr:sp macro="" textlink="">
      <xdr:nvSpPr>
        <xdr:cNvPr id="8" name="TextBox 7">
          <a:extLst>
            <a:ext uri="{FF2B5EF4-FFF2-40B4-BE49-F238E27FC236}">
              <a16:creationId xmlns:a16="http://schemas.microsoft.com/office/drawing/2014/main" id="{87F53CE2-78CA-47C1-8D9D-F0D504F4C825}"/>
            </a:ext>
          </a:extLst>
        </xdr:cNvPr>
        <xdr:cNvSpPr txBox="1"/>
      </xdr:nvSpPr>
      <xdr:spPr>
        <a:xfrm>
          <a:off x="9296400" y="2084615"/>
          <a:ext cx="4827814" cy="1140278"/>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Lucida Bright" panose="02040602050505020304" pitchFamily="18" charset="0"/>
              <a:ea typeface="+mn-ea"/>
              <a:cs typeface="+mn-cs"/>
            </a:rPr>
            <a:t>Using</a:t>
          </a:r>
          <a:r>
            <a:rPr lang="en-US" sz="2000" baseline="0">
              <a:solidFill>
                <a:schemeClr val="dk1"/>
              </a:solidFill>
              <a:latin typeface="Lucida Bright" panose="02040602050505020304" pitchFamily="18" charset="0"/>
              <a:ea typeface="+mn-ea"/>
              <a:cs typeface="+mn-cs"/>
            </a:rPr>
            <a:t> </a:t>
          </a:r>
          <a:r>
            <a:rPr lang="en-US" sz="2000">
              <a:solidFill>
                <a:schemeClr val="dk1"/>
              </a:solidFill>
              <a:latin typeface="Lucida Bright" panose="02040602050505020304" pitchFamily="18" charset="0"/>
              <a:ea typeface="+mn-ea"/>
              <a:cs typeface="+mn-cs"/>
            </a:rPr>
            <a:t> Binomial</a:t>
          </a:r>
          <a:r>
            <a:rPr lang="en-US" sz="2000" baseline="0">
              <a:solidFill>
                <a:schemeClr val="dk1"/>
              </a:solidFill>
              <a:latin typeface="Lucida Bright" panose="02040602050505020304" pitchFamily="18" charset="0"/>
              <a:ea typeface="+mn-ea"/>
              <a:cs typeface="+mn-cs"/>
            </a:rPr>
            <a:t> Distribution</a:t>
          </a:r>
          <a:r>
            <a:rPr lang="en-US" sz="1100" b="0" i="0" u="none" strike="noStrike">
              <a:solidFill>
                <a:schemeClr val="dk1"/>
              </a:solidFill>
              <a:effectLst/>
              <a:latin typeface="+mn-lt"/>
              <a:ea typeface="+mn-ea"/>
              <a:cs typeface="+mn-cs"/>
            </a:rPr>
            <a:t> </a:t>
          </a:r>
          <a:r>
            <a:rPr lang="en-US" sz="2000"/>
            <a:t> </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BINOM. DIST (2, 2000,0.001,0)</a:t>
          </a:r>
        </a:p>
        <a:p>
          <a:endParaRPr lang="en-US" sz="2000" baseline="0">
            <a:solidFill>
              <a:schemeClr val="dk1"/>
            </a:solidFill>
            <a:latin typeface="Lucida Bright" panose="02040602050505020304" pitchFamily="18" charset="0"/>
            <a:ea typeface="+mn-ea"/>
            <a:cs typeface="+mn-cs"/>
          </a:endParaRPr>
        </a:p>
        <a:p>
          <a:endParaRPr lang="en-US" sz="2000">
            <a:solidFill>
              <a:schemeClr val="dk1"/>
            </a:solidFill>
            <a:latin typeface="Lucida Bright" panose="02040602050505020304" pitchFamily="18" charset="0"/>
            <a:ea typeface="+mn-ea"/>
            <a:cs typeface="+mn-cs"/>
          </a:endParaRPr>
        </a:p>
      </xdr:txBody>
    </xdr:sp>
    <xdr:clientData/>
  </xdr:twoCellAnchor>
  <xdr:twoCellAnchor>
    <xdr:from>
      <xdr:col>14</xdr:col>
      <xdr:colOff>476249</xdr:colOff>
      <xdr:row>18</xdr:row>
      <xdr:rowOff>40821</xdr:rowOff>
    </xdr:from>
    <xdr:to>
      <xdr:col>22</xdr:col>
      <xdr:colOff>421821</xdr:colOff>
      <xdr:row>21</xdr:row>
      <xdr:rowOff>204107</xdr:rowOff>
    </xdr:to>
    <xdr:sp macro="" textlink="">
      <xdr:nvSpPr>
        <xdr:cNvPr id="9" name="TextBox 8">
          <a:extLst>
            <a:ext uri="{FF2B5EF4-FFF2-40B4-BE49-F238E27FC236}">
              <a16:creationId xmlns:a16="http://schemas.microsoft.com/office/drawing/2014/main" id="{70889631-834A-4A33-B098-45E60AB0FCF4}"/>
            </a:ext>
          </a:extLst>
        </xdr:cNvPr>
        <xdr:cNvSpPr txBox="1"/>
      </xdr:nvSpPr>
      <xdr:spPr>
        <a:xfrm>
          <a:off x="9307285" y="3442607"/>
          <a:ext cx="4844143" cy="884464"/>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lang="en-US" sz="2000" b="1">
              <a:solidFill>
                <a:srgbClr val="8E0000"/>
              </a:solidFill>
              <a:latin typeface="Lucida Bright" panose="02040602050505020304" pitchFamily="18" charset="0"/>
              <a:ea typeface="+mn-ea"/>
              <a:cs typeface="+mn-cs"/>
            </a:rPr>
            <a:t>Path:</a:t>
          </a:r>
          <a:r>
            <a:rPr lang="en-US" sz="2000" b="1" baseline="0">
              <a:solidFill>
                <a:srgbClr val="8E0000"/>
              </a:solidFill>
              <a:latin typeface="Lucida Bright" panose="02040602050505020304" pitchFamily="18" charset="0"/>
              <a:ea typeface="+mn-ea"/>
              <a:cs typeface="+mn-cs"/>
            </a:rPr>
            <a:t> </a:t>
          </a:r>
          <a:r>
            <a:rPr lang="en-US" sz="2000" b="1" baseline="0">
              <a:solidFill>
                <a:srgbClr val="002060"/>
              </a:solidFill>
              <a:latin typeface="Lucida Bright" panose="02040602050505020304" pitchFamily="18" charset="0"/>
              <a:ea typeface="+mn-ea"/>
              <a:cs typeface="+mn-cs"/>
            </a:rPr>
            <a:t>Formulas to More Functions to Statistical to BINOM.DIST</a:t>
          </a:r>
          <a:endParaRPr lang="en-US" sz="2000" b="1">
            <a:solidFill>
              <a:srgbClr val="002060"/>
            </a:solidFill>
            <a:latin typeface="Lucida Bright" panose="02040602050505020304" pitchFamily="18" charset="0"/>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16329</xdr:colOff>
      <xdr:row>1</xdr:row>
      <xdr:rowOff>166010</xdr:rowOff>
    </xdr:from>
    <xdr:to>
      <xdr:col>23</xdr:col>
      <xdr:colOff>206828</xdr:colOff>
      <xdr:row>7</xdr:row>
      <xdr:rowOff>111582</xdr:rowOff>
    </xdr:to>
    <xdr:sp macro="" textlink="">
      <xdr:nvSpPr>
        <xdr:cNvPr id="2" name="Rounded Rectangle 1">
          <a:extLst>
            <a:ext uri="{FF2B5EF4-FFF2-40B4-BE49-F238E27FC236}">
              <a16:creationId xmlns:a16="http://schemas.microsoft.com/office/drawing/2014/main" id="{00000000-0008-0000-0100-000002000000}"/>
            </a:ext>
          </a:extLst>
        </xdr:cNvPr>
        <xdr:cNvSpPr/>
      </xdr:nvSpPr>
      <xdr:spPr>
        <a:xfrm>
          <a:off x="6841672" y="351067"/>
          <a:ext cx="7636327" cy="1055915"/>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b="0">
              <a:solidFill>
                <a:schemeClr val="accent3">
                  <a:lumMod val="50000"/>
                </a:schemeClr>
              </a:solidFill>
              <a:latin typeface="Lucida Bright" panose="02040602050505020304" pitchFamily="18" charset="0"/>
            </a:rPr>
            <a:t>Content</a:t>
          </a:r>
        </a:p>
      </xdr:txBody>
    </xdr:sp>
    <xdr:clientData/>
  </xdr:twoCellAnchor>
  <xdr:twoCellAnchor>
    <xdr:from>
      <xdr:col>2</xdr:col>
      <xdr:colOff>244927</xdr:colOff>
      <xdr:row>1</xdr:row>
      <xdr:rowOff>122464</xdr:rowOff>
    </xdr:from>
    <xdr:to>
      <xdr:col>4</xdr:col>
      <xdr:colOff>598714</xdr:colOff>
      <xdr:row>7</xdr:row>
      <xdr:rowOff>95250</xdr:rowOff>
    </xdr:to>
    <xdr:sp macro="" textlink="">
      <xdr:nvSpPr>
        <xdr:cNvPr id="5" name="Left Arrow 4">
          <a:hlinkClick xmlns:r="http://schemas.openxmlformats.org/officeDocument/2006/relationships" r:id="rId1"/>
          <a:extLst>
            <a:ext uri="{FF2B5EF4-FFF2-40B4-BE49-F238E27FC236}">
              <a16:creationId xmlns:a16="http://schemas.microsoft.com/office/drawing/2014/main" id="{00000000-0008-0000-0100-000005000000}"/>
            </a:ext>
          </a:extLst>
        </xdr:cNvPr>
        <xdr:cNvSpPr/>
      </xdr:nvSpPr>
      <xdr:spPr>
        <a:xfrm>
          <a:off x="1469570" y="312964"/>
          <a:ext cx="1578430" cy="111578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14</xdr:col>
      <xdr:colOff>206830</xdr:colOff>
      <xdr:row>11</xdr:row>
      <xdr:rowOff>163287</xdr:rowOff>
    </xdr:from>
    <xdr:to>
      <xdr:col>20</xdr:col>
      <xdr:colOff>478973</xdr:colOff>
      <xdr:row>15</xdr:row>
      <xdr:rowOff>108858</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100-00000E000000}"/>
            </a:ext>
          </a:extLst>
        </xdr:cNvPr>
        <xdr:cNvSpPr/>
      </xdr:nvSpPr>
      <xdr:spPr>
        <a:xfrm>
          <a:off x="8893630" y="2198916"/>
          <a:ext cx="3995057" cy="685799"/>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a:solidFill>
                <a:schemeClr val="accent4">
                  <a:lumMod val="50000"/>
                </a:schemeClr>
              </a:solidFill>
              <a:latin typeface="Lucida Bright" panose="02040602050505020304" pitchFamily="18" charset="0"/>
              <a:cs typeface="FrankRuehl" panose="020E0503060101010101" pitchFamily="34" charset="-79"/>
            </a:rPr>
            <a:t>Problem  1</a:t>
          </a:r>
        </a:p>
      </xdr:txBody>
    </xdr:sp>
    <xdr:clientData/>
  </xdr:twoCellAnchor>
  <xdr:twoCellAnchor>
    <xdr:from>
      <xdr:col>14</xdr:col>
      <xdr:colOff>220435</xdr:colOff>
      <xdr:row>17</xdr:row>
      <xdr:rowOff>97971</xdr:rowOff>
    </xdr:from>
    <xdr:to>
      <xdr:col>20</xdr:col>
      <xdr:colOff>492578</xdr:colOff>
      <xdr:row>21</xdr:row>
      <xdr:rowOff>43542</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100-00000F000000}"/>
            </a:ext>
          </a:extLst>
        </xdr:cNvPr>
        <xdr:cNvSpPr/>
      </xdr:nvSpPr>
      <xdr:spPr>
        <a:xfrm>
          <a:off x="4506685" y="3336471"/>
          <a:ext cx="3946072" cy="707571"/>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a:solidFill>
                <a:schemeClr val="accent4">
                  <a:lumMod val="50000"/>
                </a:schemeClr>
              </a:solidFill>
              <a:latin typeface="Lucida Bright" panose="02040602050505020304" pitchFamily="18" charset="0"/>
              <a:cs typeface="FrankRuehl" panose="020E0503060101010101" pitchFamily="34" charset="-79"/>
            </a:rPr>
            <a:t>Problem  2</a:t>
          </a:r>
        </a:p>
      </xdr:txBody>
    </xdr:sp>
    <xdr:clientData/>
  </xdr:twoCellAnchor>
  <xdr:twoCellAnchor>
    <xdr:from>
      <xdr:col>14</xdr:col>
      <xdr:colOff>244928</xdr:colOff>
      <xdr:row>23</xdr:row>
      <xdr:rowOff>46266</xdr:rowOff>
    </xdr:from>
    <xdr:to>
      <xdr:col>20</xdr:col>
      <xdr:colOff>517071</xdr:colOff>
      <xdr:row>26</xdr:row>
      <xdr:rowOff>176894</xdr:rowOff>
    </xdr:to>
    <xdr:sp macro="" textlink="">
      <xdr:nvSpPr>
        <xdr:cNvPr id="7" name="Rounded Rectangle 17">
          <a:hlinkClick xmlns:r="http://schemas.openxmlformats.org/officeDocument/2006/relationships" r:id="rId4"/>
          <a:extLst>
            <a:ext uri="{FF2B5EF4-FFF2-40B4-BE49-F238E27FC236}">
              <a16:creationId xmlns:a16="http://schemas.microsoft.com/office/drawing/2014/main" id="{8B7AD6C6-3CCA-4973-B049-937F481258CC}"/>
            </a:ext>
          </a:extLst>
        </xdr:cNvPr>
        <xdr:cNvSpPr/>
      </xdr:nvSpPr>
      <xdr:spPr>
        <a:xfrm>
          <a:off x="6449785" y="4302580"/>
          <a:ext cx="3995057" cy="6858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a:solidFill>
                <a:schemeClr val="accent4">
                  <a:lumMod val="50000"/>
                </a:schemeClr>
              </a:solidFill>
              <a:latin typeface="Lucida Bright" panose="02040602050505020304" pitchFamily="18" charset="0"/>
              <a:cs typeface="FrankRuehl" panose="020E0503060101010101" pitchFamily="34" charset="-79"/>
            </a:rPr>
            <a:t>Problem 3</a:t>
          </a:r>
        </a:p>
      </xdr:txBody>
    </xdr:sp>
    <xdr:clientData/>
  </xdr:twoCellAnchor>
  <xdr:twoCellAnchor>
    <xdr:from>
      <xdr:col>14</xdr:col>
      <xdr:colOff>250372</xdr:colOff>
      <xdr:row>28</xdr:row>
      <xdr:rowOff>152401</xdr:rowOff>
    </xdr:from>
    <xdr:to>
      <xdr:col>20</xdr:col>
      <xdr:colOff>522517</xdr:colOff>
      <xdr:row>32</xdr:row>
      <xdr:rowOff>103414</xdr:rowOff>
    </xdr:to>
    <xdr:sp macro="" textlink="">
      <xdr:nvSpPr>
        <xdr:cNvPr id="10" name="Rounded Rectangle 13">
          <a:hlinkClick xmlns:r="http://schemas.openxmlformats.org/officeDocument/2006/relationships" r:id="rId5"/>
          <a:extLst>
            <a:ext uri="{FF2B5EF4-FFF2-40B4-BE49-F238E27FC236}">
              <a16:creationId xmlns:a16="http://schemas.microsoft.com/office/drawing/2014/main" id="{74E5F20C-6D2B-4632-ABA8-3088562B122B}"/>
            </a:ext>
          </a:extLst>
        </xdr:cNvPr>
        <xdr:cNvSpPr/>
      </xdr:nvSpPr>
      <xdr:spPr>
        <a:xfrm>
          <a:off x="8937172" y="5334001"/>
          <a:ext cx="3995059" cy="691242"/>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a:solidFill>
                <a:schemeClr val="accent4">
                  <a:lumMod val="50000"/>
                </a:schemeClr>
              </a:solidFill>
              <a:latin typeface="Lucida Bright" panose="02040602050505020304" pitchFamily="18" charset="0"/>
              <a:cs typeface="FrankRuehl" panose="020E0503060101010101" pitchFamily="34" charset="-79"/>
            </a:rPr>
            <a:t>Problem  4</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14</xdr:col>
      <xdr:colOff>136070</xdr:colOff>
      <xdr:row>10</xdr:row>
      <xdr:rowOff>68035</xdr:rowOff>
    </xdr:from>
    <xdr:to>
      <xdr:col>14</xdr:col>
      <xdr:colOff>136070</xdr:colOff>
      <xdr:row>49</xdr:row>
      <xdr:rowOff>81643</xdr:rowOff>
    </xdr:to>
    <xdr:cxnSp macro="">
      <xdr:nvCxnSpPr>
        <xdr:cNvPr id="3" name="Straight Connector 2">
          <a:extLst>
            <a:ext uri="{FF2B5EF4-FFF2-40B4-BE49-F238E27FC236}">
              <a16:creationId xmlns:a16="http://schemas.microsoft.com/office/drawing/2014/main" id="{728B7D78-5A28-429F-B634-B6D08A981D62}"/>
            </a:ext>
          </a:extLst>
        </xdr:cNvPr>
        <xdr:cNvCxnSpPr/>
      </xdr:nvCxnSpPr>
      <xdr:spPr>
        <a:xfrm>
          <a:off x="8927645" y="1973035"/>
          <a:ext cx="0" cy="83003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14</xdr:col>
      <xdr:colOff>394608</xdr:colOff>
      <xdr:row>3</xdr:row>
      <xdr:rowOff>27214</xdr:rowOff>
    </xdr:from>
    <xdr:to>
      <xdr:col>19</xdr:col>
      <xdr:colOff>40821</xdr:colOff>
      <xdr:row>7</xdr:row>
      <xdr:rowOff>54429</xdr:rowOff>
    </xdr:to>
    <xdr:sp macro="" textlink="">
      <xdr:nvSpPr>
        <xdr:cNvPr id="4" name="Rounded Rectangle 3">
          <a:extLst>
            <a:ext uri="{FF2B5EF4-FFF2-40B4-BE49-F238E27FC236}">
              <a16:creationId xmlns:a16="http://schemas.microsoft.com/office/drawing/2014/main" id="{DAE14482-9259-4528-8E91-D063B7514665}"/>
            </a:ext>
          </a:extLst>
        </xdr:cNvPr>
        <xdr:cNvSpPr/>
      </xdr:nvSpPr>
      <xdr:spPr>
        <a:xfrm>
          <a:off x="9186183" y="598714"/>
          <a:ext cx="2694213"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FF00"/>
              </a:solidFill>
              <a:latin typeface="Lucida Bright" panose="02040602050505020304" pitchFamily="18" charset="0"/>
            </a:rPr>
            <a:t>Workspace</a:t>
          </a:r>
        </a:p>
      </xdr:txBody>
    </xdr:sp>
    <xdr:clientData/>
  </xdr:twoCellAnchor>
  <xdr:twoCellAnchor>
    <xdr:from>
      <xdr:col>4</xdr:col>
      <xdr:colOff>285750</xdr:colOff>
      <xdr:row>2</xdr:row>
      <xdr:rowOff>81642</xdr:rowOff>
    </xdr:from>
    <xdr:to>
      <xdr:col>11</xdr:col>
      <xdr:colOff>489857</xdr:colOff>
      <xdr:row>6</xdr:row>
      <xdr:rowOff>157842</xdr:rowOff>
    </xdr:to>
    <xdr:sp macro="" textlink="">
      <xdr:nvSpPr>
        <xdr:cNvPr id="5" name="Rounded Rectangle 4">
          <a:extLst>
            <a:ext uri="{FF2B5EF4-FFF2-40B4-BE49-F238E27FC236}">
              <a16:creationId xmlns:a16="http://schemas.microsoft.com/office/drawing/2014/main" id="{2F9E2944-40A9-4D60-AA20-B67DF3237383}"/>
            </a:ext>
          </a:extLst>
        </xdr:cNvPr>
        <xdr:cNvSpPr/>
      </xdr:nvSpPr>
      <xdr:spPr>
        <a:xfrm>
          <a:off x="2724150" y="462642"/>
          <a:ext cx="4728482"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a:solidFill>
                <a:schemeClr val="accent4">
                  <a:lumMod val="50000"/>
                </a:schemeClr>
              </a:solidFill>
              <a:latin typeface="Lucida Bright" panose="02040602050505020304" pitchFamily="18" charset="0"/>
              <a:cs typeface="FrankRuehl" panose="020E0503060101010101" pitchFamily="34" charset="-79"/>
            </a:rPr>
            <a:t>Problem 3</a:t>
          </a:r>
        </a:p>
      </xdr:txBody>
    </xdr:sp>
    <xdr:clientData/>
  </xdr:twoCellAnchor>
  <xdr:twoCellAnchor>
    <xdr:from>
      <xdr:col>1</xdr:col>
      <xdr:colOff>503464</xdr:colOff>
      <xdr:row>10</xdr:row>
      <xdr:rowOff>163287</xdr:rowOff>
    </xdr:from>
    <xdr:to>
      <xdr:col>13</xdr:col>
      <xdr:colOff>326572</xdr:colOff>
      <xdr:row>20</xdr:row>
      <xdr:rowOff>244929</xdr:rowOff>
    </xdr:to>
    <xdr:sp macro="" textlink="">
      <xdr:nvSpPr>
        <xdr:cNvPr id="6" name="TextBox 5">
          <a:extLst>
            <a:ext uri="{FF2B5EF4-FFF2-40B4-BE49-F238E27FC236}">
              <a16:creationId xmlns:a16="http://schemas.microsoft.com/office/drawing/2014/main" id="{D2A6BA5F-C542-40E2-AAE5-19A45ABE6D80}"/>
            </a:ext>
          </a:extLst>
        </xdr:cNvPr>
        <xdr:cNvSpPr txBox="1"/>
      </xdr:nvSpPr>
      <xdr:spPr>
        <a:xfrm>
          <a:off x="1113064" y="2068287"/>
          <a:ext cx="7395483" cy="1967592"/>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2000">
            <a:solidFill>
              <a:sysClr val="windowText" lastClr="000000"/>
            </a:solidFill>
            <a:latin typeface="Lucida Bright" panose="02040602050505020304" pitchFamily="18" charset="0"/>
            <a:ea typeface="+mn-ea"/>
            <a:cs typeface="+mn-cs"/>
          </a:endParaRPr>
        </a:p>
        <a:p>
          <a:r>
            <a:rPr lang="en-US" sz="2000">
              <a:solidFill>
                <a:schemeClr val="dk1"/>
              </a:solidFill>
              <a:latin typeface="Lucida Bright" panose="02040602050505020304" pitchFamily="18" charset="0"/>
              <a:ea typeface="+mn-ea"/>
              <a:cs typeface="+mn-cs"/>
            </a:rPr>
            <a:t>If the probability</a:t>
          </a:r>
          <a:r>
            <a:rPr lang="en-US" sz="2000" baseline="0">
              <a:solidFill>
                <a:schemeClr val="dk1"/>
              </a:solidFill>
              <a:latin typeface="Lucida Bright" panose="02040602050505020304" pitchFamily="18" charset="0"/>
              <a:ea typeface="+mn-ea"/>
              <a:cs typeface="+mn-cs"/>
            </a:rPr>
            <a:t> of an item failing is 0.001, what is the probability of 3 failing out of a population of 2,000?</a:t>
          </a:r>
          <a:endParaRPr lang="en-US" sz="2000">
            <a:solidFill>
              <a:schemeClr val="dk1"/>
            </a:solidFill>
            <a:latin typeface="Lucida Bright" panose="02040602050505020304" pitchFamily="18" charset="0"/>
            <a:ea typeface="+mn-ea"/>
            <a:cs typeface="+mn-cs"/>
          </a:endParaRPr>
        </a:p>
      </xdr:txBody>
    </xdr:sp>
    <xdr:clientData/>
  </xdr:twoCellAnchor>
  <xdr:twoCellAnchor>
    <xdr:from>
      <xdr:col>1</xdr:col>
      <xdr:colOff>244929</xdr:colOff>
      <xdr:row>2</xdr:row>
      <xdr:rowOff>122465</xdr:rowOff>
    </xdr:from>
    <xdr:to>
      <xdr:col>3</xdr:col>
      <xdr:colOff>340179</xdr:colOff>
      <xdr:row>7</xdr:row>
      <xdr:rowOff>54431</xdr:rowOff>
    </xdr:to>
    <xdr:sp macro="" textlink="">
      <xdr:nvSpPr>
        <xdr:cNvPr id="9" name="Left Arrow 1">
          <a:hlinkClick xmlns:r="http://schemas.openxmlformats.org/officeDocument/2006/relationships" r:id="rId1"/>
          <a:extLst>
            <a:ext uri="{FF2B5EF4-FFF2-40B4-BE49-F238E27FC236}">
              <a16:creationId xmlns:a16="http://schemas.microsoft.com/office/drawing/2014/main" id="{8CC2E88E-CF6F-4504-875F-C808BD1DDC51}"/>
            </a:ext>
          </a:extLst>
        </xdr:cNvPr>
        <xdr:cNvSpPr/>
      </xdr:nvSpPr>
      <xdr:spPr>
        <a:xfrm>
          <a:off x="857250" y="503465"/>
          <a:ext cx="1319893"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20</xdr:col>
      <xdr:colOff>0</xdr:colOff>
      <xdr:row>3</xdr:row>
      <xdr:rowOff>0</xdr:rowOff>
    </xdr:from>
    <xdr:to>
      <xdr:col>22</xdr:col>
      <xdr:colOff>353785</xdr:colOff>
      <xdr:row>7</xdr:row>
      <xdr:rowOff>81643</xdr:rowOff>
    </xdr:to>
    <xdr:sp macro="" textlink="">
      <xdr:nvSpPr>
        <xdr:cNvPr id="8" name="Rounded Rectangle 4">
          <a:hlinkClick xmlns:r="http://schemas.openxmlformats.org/officeDocument/2006/relationships" r:id="rId2"/>
          <a:extLst>
            <a:ext uri="{FF2B5EF4-FFF2-40B4-BE49-F238E27FC236}">
              <a16:creationId xmlns:a16="http://schemas.microsoft.com/office/drawing/2014/main" id="{FAB10225-2789-424E-86B8-8C9B96BE2062}"/>
            </a:ext>
          </a:extLst>
        </xdr:cNvPr>
        <xdr:cNvSpPr/>
      </xdr:nvSpPr>
      <xdr:spPr>
        <a:xfrm>
          <a:off x="12504964" y="571500"/>
          <a:ext cx="1578428" cy="843643"/>
        </a:xfrm>
        <a:prstGeom prst="roundRect">
          <a:avLst/>
        </a:prstGeom>
        <a:solidFill>
          <a:srgbClr val="FFC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002060"/>
              </a:solidFill>
              <a:latin typeface="Lucida Bright" panose="02040602050505020304" pitchFamily="18" charset="0"/>
            </a:rPr>
            <a:t>Check</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9</xdr:col>
      <xdr:colOff>435427</xdr:colOff>
      <xdr:row>8</xdr:row>
      <xdr:rowOff>95249</xdr:rowOff>
    </xdr:from>
    <xdr:to>
      <xdr:col>9</xdr:col>
      <xdr:colOff>435427</xdr:colOff>
      <xdr:row>47</xdr:row>
      <xdr:rowOff>108857</xdr:rowOff>
    </xdr:to>
    <xdr:cxnSp macro="">
      <xdr:nvCxnSpPr>
        <xdr:cNvPr id="2" name="Straight Connector 1">
          <a:extLst>
            <a:ext uri="{FF2B5EF4-FFF2-40B4-BE49-F238E27FC236}">
              <a16:creationId xmlns:a16="http://schemas.microsoft.com/office/drawing/2014/main" id="{6E84F223-7378-480D-8D62-7E3B33849D84}"/>
            </a:ext>
          </a:extLst>
        </xdr:cNvPr>
        <xdr:cNvCxnSpPr/>
      </xdr:nvCxnSpPr>
      <xdr:spPr>
        <a:xfrm>
          <a:off x="6204856" y="1619249"/>
          <a:ext cx="0" cy="83003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4</xdr:col>
      <xdr:colOff>285750</xdr:colOff>
      <xdr:row>2</xdr:row>
      <xdr:rowOff>81642</xdr:rowOff>
    </xdr:from>
    <xdr:to>
      <xdr:col>11</xdr:col>
      <xdr:colOff>489857</xdr:colOff>
      <xdr:row>6</xdr:row>
      <xdr:rowOff>157842</xdr:rowOff>
    </xdr:to>
    <xdr:sp macro="" textlink="">
      <xdr:nvSpPr>
        <xdr:cNvPr id="4" name="Rounded Rectangle 4">
          <a:extLst>
            <a:ext uri="{FF2B5EF4-FFF2-40B4-BE49-F238E27FC236}">
              <a16:creationId xmlns:a16="http://schemas.microsoft.com/office/drawing/2014/main" id="{E54DFABF-FF8F-47D6-A936-8A79DFE8E238}"/>
            </a:ext>
          </a:extLst>
        </xdr:cNvPr>
        <xdr:cNvSpPr/>
      </xdr:nvSpPr>
      <xdr:spPr>
        <a:xfrm>
          <a:off x="2724150" y="462642"/>
          <a:ext cx="4728482"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rgbClr val="8E0000"/>
              </a:solidFill>
              <a:latin typeface="Lucida Bright" panose="02040602050505020304" pitchFamily="18" charset="0"/>
              <a:cs typeface="FrankRuehl" panose="020E0503060101010101" pitchFamily="34" charset="-79"/>
            </a:rPr>
            <a:t>Check</a:t>
          </a:r>
          <a:r>
            <a:rPr lang="en-US" sz="3200" b="0">
              <a:solidFill>
                <a:schemeClr val="accent4">
                  <a:lumMod val="50000"/>
                </a:schemeClr>
              </a:solidFill>
              <a:latin typeface="Lucida Bright" panose="02040602050505020304" pitchFamily="18" charset="0"/>
              <a:cs typeface="FrankRuehl" panose="020E0503060101010101" pitchFamily="34" charset="-79"/>
            </a:rPr>
            <a:t> Problem 2</a:t>
          </a:r>
        </a:p>
      </xdr:txBody>
    </xdr:sp>
    <xdr:clientData/>
  </xdr:twoCellAnchor>
  <xdr:twoCellAnchor>
    <xdr:from>
      <xdr:col>0</xdr:col>
      <xdr:colOff>122464</xdr:colOff>
      <xdr:row>11</xdr:row>
      <xdr:rowOff>40824</xdr:rowOff>
    </xdr:from>
    <xdr:to>
      <xdr:col>9</xdr:col>
      <xdr:colOff>258535</xdr:colOff>
      <xdr:row>22</xdr:row>
      <xdr:rowOff>108857</xdr:rowOff>
    </xdr:to>
    <xdr:sp macro="" textlink="">
      <xdr:nvSpPr>
        <xdr:cNvPr id="5" name="TextBox 4">
          <a:extLst>
            <a:ext uri="{FF2B5EF4-FFF2-40B4-BE49-F238E27FC236}">
              <a16:creationId xmlns:a16="http://schemas.microsoft.com/office/drawing/2014/main" id="{8FB5603B-0CF0-4228-AE98-CBAE0546CC73}"/>
            </a:ext>
          </a:extLst>
        </xdr:cNvPr>
        <xdr:cNvSpPr txBox="1"/>
      </xdr:nvSpPr>
      <xdr:spPr>
        <a:xfrm>
          <a:off x="122464" y="2136324"/>
          <a:ext cx="5905500" cy="2517319"/>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baseline="0">
              <a:solidFill>
                <a:schemeClr val="bg1"/>
              </a:solidFill>
              <a:latin typeface="Lucida Bright" panose="02040602050505020304" pitchFamily="18" charset="0"/>
              <a:ea typeface="+mn-ea"/>
              <a:cs typeface="+mn-cs"/>
            </a:rPr>
            <a:t>Shaum 132 </a:t>
          </a:r>
        </a:p>
        <a:p>
          <a:r>
            <a:rPr lang="en-US" sz="2000" b="1" baseline="0">
              <a:solidFill>
                <a:srgbClr val="8E0000"/>
              </a:solidFill>
              <a:latin typeface="Lucida Bright" panose="02040602050505020304" pitchFamily="18" charset="0"/>
              <a:ea typeface="+mn-ea"/>
              <a:cs typeface="+mn-cs"/>
            </a:rPr>
            <a:t>Fifty</a:t>
          </a:r>
          <a:r>
            <a:rPr lang="en-US" sz="2000" baseline="0">
              <a:solidFill>
                <a:schemeClr val="dk1"/>
              </a:solidFill>
              <a:latin typeface="Lucida Bright" panose="02040602050505020304" pitchFamily="18" charset="0"/>
              <a:ea typeface="+mn-ea"/>
              <a:cs typeface="+mn-cs"/>
            </a:rPr>
            <a:t> artificial heart valves were tested for </a:t>
          </a:r>
          <a:r>
            <a:rPr lang="en-US" sz="2000" b="1" baseline="0">
              <a:solidFill>
                <a:srgbClr val="8E0000"/>
              </a:solidFill>
              <a:latin typeface="Lucida Bright" panose="02040602050505020304" pitchFamily="18" charset="0"/>
              <a:ea typeface="+mn-ea"/>
              <a:cs typeface="+mn-cs"/>
            </a:rPr>
            <a:t>10,000</a:t>
          </a:r>
          <a:r>
            <a:rPr lang="en-US" sz="2000" baseline="0">
              <a:solidFill>
                <a:schemeClr val="dk1"/>
              </a:solidFill>
              <a:latin typeface="Lucida Bright" panose="02040602050505020304" pitchFamily="18" charset="0"/>
              <a:ea typeface="+mn-ea"/>
              <a:cs typeface="+mn-cs"/>
            </a:rPr>
            <a:t> hours at a medical research center, and </a:t>
          </a:r>
          <a:r>
            <a:rPr lang="en-US" sz="2000" b="1" baseline="0">
              <a:solidFill>
                <a:srgbClr val="8E0000"/>
              </a:solidFill>
              <a:latin typeface="Lucida Bright" panose="02040602050505020304" pitchFamily="18" charset="0"/>
              <a:ea typeface="+mn-ea"/>
              <a:cs typeface="+mn-cs"/>
            </a:rPr>
            <a:t>three</a:t>
          </a:r>
          <a:r>
            <a:rPr lang="en-US" sz="2000" baseline="0">
              <a:solidFill>
                <a:schemeClr val="dk1"/>
              </a:solidFill>
              <a:latin typeface="Lucida Bright" panose="02040602050505020304" pitchFamily="18" charset="0"/>
              <a:ea typeface="+mn-ea"/>
              <a:cs typeface="+mn-cs"/>
            </a:rPr>
            <a:t> valves failed during the test after </a:t>
          </a:r>
          <a:r>
            <a:rPr lang="en-US" sz="2000" b="1" baseline="0">
              <a:solidFill>
                <a:srgbClr val="8E0000"/>
              </a:solidFill>
              <a:latin typeface="Lucida Bright" panose="02040602050505020304" pitchFamily="18" charset="0"/>
              <a:ea typeface="+mn-ea"/>
              <a:cs typeface="+mn-cs"/>
            </a:rPr>
            <a:t>5,000</a:t>
          </a:r>
          <a:r>
            <a:rPr lang="en-US" sz="2000" baseline="0">
              <a:solidFill>
                <a:schemeClr val="dk1"/>
              </a:solidFill>
              <a:latin typeface="Lucida Bright" panose="02040602050505020304" pitchFamily="18" charset="0"/>
              <a:ea typeface="+mn-ea"/>
              <a:cs typeface="+mn-cs"/>
            </a:rPr>
            <a:t> hours.</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Calculate the MTBF.</a:t>
          </a:r>
        </a:p>
        <a:p>
          <a:endParaRPr lang="en-US" sz="2000">
            <a:solidFill>
              <a:schemeClr val="dk1"/>
            </a:solidFill>
            <a:latin typeface="Lucida Bright" panose="02040602050505020304" pitchFamily="18" charset="0"/>
            <a:ea typeface="+mn-ea"/>
            <a:cs typeface="+mn-cs"/>
          </a:endParaRPr>
        </a:p>
      </xdr:txBody>
    </xdr:sp>
    <xdr:clientData/>
  </xdr:twoCellAnchor>
  <xdr:twoCellAnchor>
    <xdr:from>
      <xdr:col>1</xdr:col>
      <xdr:colOff>68036</xdr:colOff>
      <xdr:row>2</xdr:row>
      <xdr:rowOff>95249</xdr:rowOff>
    </xdr:from>
    <xdr:to>
      <xdr:col>3</xdr:col>
      <xdr:colOff>163286</xdr:colOff>
      <xdr:row>7</xdr:row>
      <xdr:rowOff>27215</xdr:rowOff>
    </xdr:to>
    <xdr:sp macro="" textlink="">
      <xdr:nvSpPr>
        <xdr:cNvPr id="6" name="Left Arrow 1">
          <a:hlinkClick xmlns:r="http://schemas.openxmlformats.org/officeDocument/2006/relationships" r:id="rId1"/>
          <a:extLst>
            <a:ext uri="{FF2B5EF4-FFF2-40B4-BE49-F238E27FC236}">
              <a16:creationId xmlns:a16="http://schemas.microsoft.com/office/drawing/2014/main" id="{A5AD93FA-C1CC-47B6-B933-42C803355FCA}"/>
            </a:ext>
          </a:extLst>
        </xdr:cNvPr>
        <xdr:cNvSpPr/>
      </xdr:nvSpPr>
      <xdr:spPr>
        <a:xfrm>
          <a:off x="677636" y="476249"/>
          <a:ext cx="1314450"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15</xdr:col>
      <xdr:colOff>54429</xdr:colOff>
      <xdr:row>2</xdr:row>
      <xdr:rowOff>40821</xdr:rowOff>
    </xdr:from>
    <xdr:to>
      <xdr:col>19</xdr:col>
      <xdr:colOff>312963</xdr:colOff>
      <xdr:row>6</xdr:row>
      <xdr:rowOff>68036</xdr:rowOff>
    </xdr:to>
    <xdr:sp macro="" textlink="">
      <xdr:nvSpPr>
        <xdr:cNvPr id="7" name="Rounded Rectangle 3">
          <a:extLst>
            <a:ext uri="{FF2B5EF4-FFF2-40B4-BE49-F238E27FC236}">
              <a16:creationId xmlns:a16="http://schemas.microsoft.com/office/drawing/2014/main" id="{7E84A64E-001B-4846-B512-91931BDEDB45}"/>
            </a:ext>
          </a:extLst>
        </xdr:cNvPr>
        <xdr:cNvSpPr/>
      </xdr:nvSpPr>
      <xdr:spPr>
        <a:xfrm>
          <a:off x="9497786" y="421821"/>
          <a:ext cx="2707820"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Solution</a:t>
          </a:r>
        </a:p>
      </xdr:txBody>
    </xdr:sp>
    <xdr:clientData/>
  </xdr:twoCellAnchor>
  <xdr:twoCellAnchor>
    <xdr:from>
      <xdr:col>10</xdr:col>
      <xdr:colOff>97970</xdr:colOff>
      <xdr:row>10</xdr:row>
      <xdr:rowOff>29937</xdr:rowOff>
    </xdr:from>
    <xdr:to>
      <xdr:col>24</xdr:col>
      <xdr:colOff>272143</xdr:colOff>
      <xdr:row>36</xdr:row>
      <xdr:rowOff>0</xdr:rowOff>
    </xdr:to>
    <xdr:sp macro="" textlink="">
      <xdr:nvSpPr>
        <xdr:cNvPr id="13" name="TextBox 12">
          <a:extLst>
            <a:ext uri="{FF2B5EF4-FFF2-40B4-BE49-F238E27FC236}">
              <a16:creationId xmlns:a16="http://schemas.microsoft.com/office/drawing/2014/main" id="{A16943E1-7EBA-4C9A-899B-DF355FCF9F65}"/>
            </a:ext>
          </a:extLst>
        </xdr:cNvPr>
        <xdr:cNvSpPr txBox="1"/>
      </xdr:nvSpPr>
      <xdr:spPr>
        <a:xfrm>
          <a:off x="6479720" y="1934937"/>
          <a:ext cx="9018816" cy="5929992"/>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aseline="0">
              <a:solidFill>
                <a:schemeClr val="dk1"/>
              </a:solidFill>
              <a:latin typeface="Lucida Bright" panose="02040602050505020304" pitchFamily="18" charset="0"/>
              <a:ea typeface="+mn-ea"/>
              <a:cs typeface="+mn-cs"/>
            </a:rPr>
            <a:t>What is the......</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1) Number of units that failed = 3</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2) Total expected operating time = 50*10,000 =500,000  </a:t>
          </a:r>
        </a:p>
        <a:p>
          <a:r>
            <a:rPr lang="en-US" sz="2000" baseline="0">
              <a:solidFill>
                <a:schemeClr val="dk1"/>
              </a:solidFill>
              <a:latin typeface="Lucida Bright" panose="02040602050505020304" pitchFamily="18" charset="0"/>
              <a:ea typeface="+mn-ea"/>
              <a:cs typeface="+mn-cs"/>
            </a:rPr>
            <a:t>      </a:t>
          </a:r>
        </a:p>
        <a:p>
          <a:r>
            <a:rPr lang="en-US" sz="2000" baseline="0">
              <a:solidFill>
                <a:schemeClr val="dk1"/>
              </a:solidFill>
              <a:latin typeface="Lucida Bright" panose="02040602050505020304" pitchFamily="18" charset="0"/>
              <a:ea typeface="+mn-ea"/>
              <a:cs typeface="+mn-cs"/>
            </a:rPr>
            <a:t>3) Total non - operating time = 3*5,000 = 15,000</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4) Actual operating time =  500,000 - 15,000 = 485,000</a:t>
          </a:r>
        </a:p>
        <a:p>
          <a:endParaRPr lang="en-US" sz="2000" baseline="0">
            <a:solidFill>
              <a:schemeClr val="dk1"/>
            </a:solidFill>
            <a:latin typeface="Lucida Bright" panose="02040602050505020304" pitchFamily="18" charset="0"/>
            <a:ea typeface="+mn-ea"/>
            <a:cs typeface="+mn-cs"/>
          </a:endParaRPr>
        </a:p>
        <a:p>
          <a:endParaRPr lang="en-US" sz="2000" baseline="0">
            <a:solidFill>
              <a:schemeClr val="dk1"/>
            </a:solidFill>
            <a:latin typeface="Lucida Bright" panose="02040602050505020304" pitchFamily="18" charset="0"/>
            <a:ea typeface="+mn-ea"/>
            <a:cs typeface="+mn-cs"/>
          </a:endParaRPr>
        </a:p>
        <a:p>
          <a:endParaRPr lang="en-US" sz="2000" b="1" baseline="0">
            <a:solidFill>
              <a:srgbClr val="8E0000"/>
            </a:solidFill>
            <a:latin typeface="Lucida Bright" panose="02040602050505020304" pitchFamily="18" charset="0"/>
            <a:ea typeface="+mn-ea"/>
            <a:cs typeface="+mn-cs"/>
          </a:endParaRPr>
        </a:p>
        <a:p>
          <a:r>
            <a:rPr lang="en-US" sz="2000" b="1" baseline="0">
              <a:solidFill>
                <a:srgbClr val="8E0000"/>
              </a:solidFill>
              <a:latin typeface="Lucida Bright" panose="02040602050505020304" pitchFamily="18" charset="0"/>
              <a:ea typeface="+mn-ea"/>
              <a:cs typeface="+mn-cs"/>
            </a:rPr>
            <a:t>MTBF</a:t>
          </a:r>
          <a:r>
            <a:rPr lang="en-US" sz="2000" baseline="0">
              <a:solidFill>
                <a:schemeClr val="dk1"/>
              </a:solidFill>
              <a:latin typeface="Lucida Bright" panose="02040602050505020304" pitchFamily="18" charset="0"/>
              <a:ea typeface="+mn-ea"/>
              <a:cs typeface="+mn-cs"/>
            </a:rPr>
            <a:t> =  actual operating time/ number of failures = 485,000/3 = </a:t>
          </a:r>
        </a:p>
        <a:p>
          <a:r>
            <a:rPr lang="en-US" sz="2000" baseline="0">
              <a:solidFill>
                <a:schemeClr val="dk1"/>
              </a:solidFill>
              <a:latin typeface="Lucida Bright" panose="02040602050505020304" pitchFamily="18" charset="0"/>
              <a:ea typeface="+mn-ea"/>
              <a:cs typeface="+mn-cs"/>
            </a:rPr>
            <a:t>161,666.67 unit-hr/failure or  161,667.67/(24)(365) = 18.46 unit-yr/failure.</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The 18.46 unit-year failure figure represents the mean service time between failures during their several years of service. It is not necessarily indicative of the expected life of an individual unit.</a:t>
          </a:r>
        </a:p>
        <a:p>
          <a:r>
            <a:rPr lang="en-US" sz="2000" baseline="0">
              <a:solidFill>
                <a:schemeClr val="dk1"/>
              </a:solidFill>
              <a:latin typeface="Lucida Bright" panose="02040602050505020304" pitchFamily="18" charset="0"/>
              <a:ea typeface="+mn-ea"/>
              <a:cs typeface="+mn-cs"/>
            </a:rPr>
            <a:t> </a:t>
          </a:r>
        </a:p>
        <a:p>
          <a:endParaRPr lang="en-US" sz="2000">
            <a:solidFill>
              <a:schemeClr val="dk1"/>
            </a:solidFill>
            <a:latin typeface="Lucida Bright" panose="02040602050505020304" pitchFamily="18" charset="0"/>
            <a:ea typeface="+mn-ea"/>
            <a:cs typeface="+mn-cs"/>
          </a:endParaRPr>
        </a:p>
      </xdr:txBody>
    </xdr:sp>
    <xdr:clientData/>
  </xdr:twoCellAnchor>
  <xdr:twoCellAnchor>
    <xdr:from>
      <xdr:col>0</xdr:col>
      <xdr:colOff>166007</xdr:colOff>
      <xdr:row>36</xdr:row>
      <xdr:rowOff>127910</xdr:rowOff>
    </xdr:from>
    <xdr:to>
      <xdr:col>9</xdr:col>
      <xdr:colOff>302078</xdr:colOff>
      <xdr:row>56</xdr:row>
      <xdr:rowOff>43543</xdr:rowOff>
    </xdr:to>
    <xdr:sp macro="" textlink="">
      <xdr:nvSpPr>
        <xdr:cNvPr id="8" name="TextBox 7">
          <a:extLst>
            <a:ext uri="{FF2B5EF4-FFF2-40B4-BE49-F238E27FC236}">
              <a16:creationId xmlns:a16="http://schemas.microsoft.com/office/drawing/2014/main" id="{504A61B0-43D1-434A-91ED-CB869AB7C1B7}"/>
            </a:ext>
          </a:extLst>
        </xdr:cNvPr>
        <xdr:cNvSpPr txBox="1"/>
      </xdr:nvSpPr>
      <xdr:spPr>
        <a:xfrm>
          <a:off x="166007" y="8248653"/>
          <a:ext cx="6014357" cy="3671204"/>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Lucida Bright" panose="02040602050505020304" pitchFamily="18" charset="0"/>
              <a:ea typeface="+mn-ea"/>
              <a:cs typeface="+mn-cs"/>
            </a:rPr>
            <a:t>Calculate:</a:t>
          </a:r>
        </a:p>
        <a:p>
          <a:endParaRPr lang="en-US" sz="2000">
            <a:solidFill>
              <a:schemeClr val="dk1"/>
            </a:solidFill>
            <a:latin typeface="Lucida Bright" panose="02040602050505020304" pitchFamily="18" charset="0"/>
            <a:ea typeface="+mn-ea"/>
            <a:cs typeface="+mn-cs"/>
          </a:endParaRPr>
        </a:p>
        <a:p>
          <a:r>
            <a:rPr lang="en-US" sz="2000">
              <a:solidFill>
                <a:schemeClr val="dk1"/>
              </a:solidFill>
              <a:latin typeface="Lucida Bright" panose="02040602050505020304" pitchFamily="18" charset="0"/>
              <a:ea typeface="+mn-ea"/>
              <a:cs typeface="+mn-cs"/>
            </a:rPr>
            <a:t>a)</a:t>
          </a:r>
          <a:r>
            <a:rPr lang="en-US" sz="2000" baseline="0">
              <a:solidFill>
                <a:schemeClr val="dk1"/>
              </a:solidFill>
              <a:latin typeface="Lucida Bright" panose="02040602050505020304" pitchFamily="18" charset="0"/>
              <a:ea typeface="+mn-ea"/>
              <a:cs typeface="+mn-cs"/>
            </a:rPr>
            <a:t> percentage of failures</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b) # of failures/unit year</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c) How many failures could be expected during a year from the installation of these valves in 100 patients?</a:t>
          </a:r>
          <a:endParaRPr lang="en-US" sz="2000">
            <a:solidFill>
              <a:schemeClr val="dk1"/>
            </a:solidFill>
            <a:latin typeface="Lucida Bright" panose="02040602050505020304" pitchFamily="18" charset="0"/>
            <a:ea typeface="+mn-ea"/>
            <a:cs typeface="+mn-cs"/>
          </a:endParaRPr>
        </a:p>
      </xdr:txBody>
    </xdr:sp>
    <xdr:clientData/>
  </xdr:twoCellAnchor>
  <xdr:twoCellAnchor>
    <xdr:from>
      <xdr:col>10</xdr:col>
      <xdr:colOff>133351</xdr:colOff>
      <xdr:row>37</xdr:row>
      <xdr:rowOff>138795</xdr:rowOff>
    </xdr:from>
    <xdr:to>
      <xdr:col>24</xdr:col>
      <xdr:colOff>315685</xdr:colOff>
      <xdr:row>46</xdr:row>
      <xdr:rowOff>87086</xdr:rowOff>
    </xdr:to>
    <xdr:sp macro="" textlink="">
      <xdr:nvSpPr>
        <xdr:cNvPr id="9" name="TextBox 8">
          <a:extLst>
            <a:ext uri="{FF2B5EF4-FFF2-40B4-BE49-F238E27FC236}">
              <a16:creationId xmlns:a16="http://schemas.microsoft.com/office/drawing/2014/main" id="{F4125BDD-D935-4A7E-9CC4-3D645F600A25}"/>
            </a:ext>
          </a:extLst>
        </xdr:cNvPr>
        <xdr:cNvSpPr txBox="1"/>
      </xdr:nvSpPr>
      <xdr:spPr>
        <a:xfrm>
          <a:off x="6632122" y="8455481"/>
          <a:ext cx="9163049" cy="1657348"/>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Lucida Bright" panose="02040602050505020304" pitchFamily="18" charset="0"/>
              <a:ea typeface="+mn-ea"/>
              <a:cs typeface="+mn-cs"/>
            </a:rPr>
            <a:t>Calculate:</a:t>
          </a:r>
        </a:p>
        <a:p>
          <a:r>
            <a:rPr lang="en-US" sz="2000">
              <a:solidFill>
                <a:schemeClr val="dk1"/>
              </a:solidFill>
              <a:latin typeface="Lucida Bright" panose="02040602050505020304" pitchFamily="18" charset="0"/>
              <a:ea typeface="+mn-ea"/>
              <a:cs typeface="+mn-cs"/>
            </a:rPr>
            <a:t>a)</a:t>
          </a:r>
          <a:r>
            <a:rPr lang="en-US" sz="2000" baseline="0">
              <a:solidFill>
                <a:schemeClr val="dk1"/>
              </a:solidFill>
              <a:latin typeface="Lucida Bright" panose="02040602050505020304" pitchFamily="18" charset="0"/>
              <a:ea typeface="+mn-ea"/>
              <a:cs typeface="+mn-cs"/>
            </a:rPr>
            <a:t> percentage of failures = Failure Rate (FR)</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(FR% )= number of failures/number tested = 3/50 = 6.0%</a:t>
          </a:r>
        </a:p>
        <a:p>
          <a:endParaRPr lang="en-US" sz="2000" baseline="0">
            <a:solidFill>
              <a:schemeClr val="dk1"/>
            </a:solidFill>
            <a:latin typeface="Lucida Bright" panose="02040602050505020304" pitchFamily="18" charset="0"/>
            <a:ea typeface="+mn-ea"/>
            <a:cs typeface="+mn-cs"/>
          </a:endParaRPr>
        </a:p>
      </xdr:txBody>
    </xdr:sp>
    <xdr:clientData/>
  </xdr:twoCellAnchor>
  <xdr:twoCellAnchor>
    <xdr:from>
      <xdr:col>10</xdr:col>
      <xdr:colOff>198665</xdr:colOff>
      <xdr:row>48</xdr:row>
      <xdr:rowOff>160567</xdr:rowOff>
    </xdr:from>
    <xdr:to>
      <xdr:col>24</xdr:col>
      <xdr:colOff>380999</xdr:colOff>
      <xdr:row>62</xdr:row>
      <xdr:rowOff>141514</xdr:rowOff>
    </xdr:to>
    <xdr:sp macro="" textlink="">
      <xdr:nvSpPr>
        <xdr:cNvPr id="10" name="TextBox 9">
          <a:extLst>
            <a:ext uri="{FF2B5EF4-FFF2-40B4-BE49-F238E27FC236}">
              <a16:creationId xmlns:a16="http://schemas.microsoft.com/office/drawing/2014/main" id="{45D3CC40-6980-4DB0-A713-A3A4A27A84AE}"/>
            </a:ext>
          </a:extLst>
        </xdr:cNvPr>
        <xdr:cNvSpPr txBox="1"/>
      </xdr:nvSpPr>
      <xdr:spPr>
        <a:xfrm>
          <a:off x="6697436" y="10556424"/>
          <a:ext cx="9163049" cy="2571747"/>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b) (FR#) = of failures/unit year =number of failures/(operating time) =</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 F/(TT - NOT) = 3/485,000 unit-hr = 0.0000062 failure/unit-hr</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or in terms of years: 0.000062*(24/day)*(365/year) = 0.0542 failures/unit-year</a:t>
          </a:r>
        </a:p>
        <a:p>
          <a:endParaRPr lang="en-US" sz="2000" baseline="0">
            <a:solidFill>
              <a:schemeClr val="dk1"/>
            </a:solidFill>
            <a:latin typeface="Lucida Bright" panose="02040602050505020304" pitchFamily="18" charset="0"/>
            <a:ea typeface="+mn-ea"/>
            <a:cs typeface="+mn-cs"/>
          </a:endParaRPr>
        </a:p>
        <a:p>
          <a:endParaRPr lang="en-US" sz="2000" baseline="0">
            <a:solidFill>
              <a:schemeClr val="dk1"/>
            </a:solidFill>
            <a:latin typeface="Lucida Bright" panose="02040602050505020304" pitchFamily="18" charset="0"/>
            <a:ea typeface="+mn-ea"/>
            <a:cs typeface="+mn-cs"/>
          </a:endParaRPr>
        </a:p>
      </xdr:txBody>
    </xdr:sp>
    <xdr:clientData/>
  </xdr:twoCellAnchor>
  <xdr:twoCellAnchor>
    <xdr:from>
      <xdr:col>10</xdr:col>
      <xdr:colOff>274864</xdr:colOff>
      <xdr:row>64</xdr:row>
      <xdr:rowOff>117025</xdr:rowOff>
    </xdr:from>
    <xdr:to>
      <xdr:col>24</xdr:col>
      <xdr:colOff>457198</xdr:colOff>
      <xdr:row>75</xdr:row>
      <xdr:rowOff>108857</xdr:rowOff>
    </xdr:to>
    <xdr:sp macro="" textlink="">
      <xdr:nvSpPr>
        <xdr:cNvPr id="11" name="TextBox 10">
          <a:extLst>
            <a:ext uri="{FF2B5EF4-FFF2-40B4-BE49-F238E27FC236}">
              <a16:creationId xmlns:a16="http://schemas.microsoft.com/office/drawing/2014/main" id="{1C4BFBE9-795D-4934-ACAC-C2CDB05FF8A6}"/>
            </a:ext>
          </a:extLst>
        </xdr:cNvPr>
        <xdr:cNvSpPr txBox="1"/>
      </xdr:nvSpPr>
      <xdr:spPr>
        <a:xfrm>
          <a:off x="6773635" y="13473796"/>
          <a:ext cx="9163049" cy="2027461"/>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c) How many failures could be expected during a year from the installation of these valves in 100 patients?</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(0.0542 failure/(unit year))*100 units = 5.42 failures/year</a:t>
          </a:r>
        </a:p>
        <a:p>
          <a:endParaRPr lang="en-US" sz="2000" baseline="0">
            <a:solidFill>
              <a:schemeClr val="dk1"/>
            </a:solidFill>
            <a:latin typeface="Lucida Bright" panose="02040602050505020304" pitchFamily="18" charset="0"/>
            <a:ea typeface="+mn-ea"/>
            <a:cs typeface="+mn-cs"/>
          </a:endParaRPr>
        </a:p>
        <a:p>
          <a:endParaRPr lang="en-US" sz="2000">
            <a:solidFill>
              <a:schemeClr val="dk1"/>
            </a:solidFill>
            <a:latin typeface="Lucida Bright" panose="02040602050505020304" pitchFamily="18" charset="0"/>
            <a:ea typeface="+mn-ea"/>
            <a:cs typeface="+mn-cs"/>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14</xdr:col>
      <xdr:colOff>136070</xdr:colOff>
      <xdr:row>10</xdr:row>
      <xdr:rowOff>68035</xdr:rowOff>
    </xdr:from>
    <xdr:to>
      <xdr:col>14</xdr:col>
      <xdr:colOff>136070</xdr:colOff>
      <xdr:row>49</xdr:row>
      <xdr:rowOff>81643</xdr:rowOff>
    </xdr:to>
    <xdr:cxnSp macro="">
      <xdr:nvCxnSpPr>
        <xdr:cNvPr id="3" name="Straight Connector 2">
          <a:extLst>
            <a:ext uri="{FF2B5EF4-FFF2-40B4-BE49-F238E27FC236}">
              <a16:creationId xmlns:a16="http://schemas.microsoft.com/office/drawing/2014/main" id="{01A0DB2B-8AE7-4D0F-87AC-31402717EC5A}"/>
            </a:ext>
          </a:extLst>
        </xdr:cNvPr>
        <xdr:cNvCxnSpPr/>
      </xdr:nvCxnSpPr>
      <xdr:spPr>
        <a:xfrm>
          <a:off x="8927645" y="1973035"/>
          <a:ext cx="0" cy="83003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14</xdr:col>
      <xdr:colOff>394608</xdr:colOff>
      <xdr:row>3</xdr:row>
      <xdr:rowOff>27214</xdr:rowOff>
    </xdr:from>
    <xdr:to>
      <xdr:col>19</xdr:col>
      <xdr:colOff>40821</xdr:colOff>
      <xdr:row>7</xdr:row>
      <xdr:rowOff>54429</xdr:rowOff>
    </xdr:to>
    <xdr:sp macro="" textlink="">
      <xdr:nvSpPr>
        <xdr:cNvPr id="4" name="Rounded Rectangle 3">
          <a:extLst>
            <a:ext uri="{FF2B5EF4-FFF2-40B4-BE49-F238E27FC236}">
              <a16:creationId xmlns:a16="http://schemas.microsoft.com/office/drawing/2014/main" id="{9F76D2F7-F05C-4C53-8245-D60BE5052898}"/>
            </a:ext>
          </a:extLst>
        </xdr:cNvPr>
        <xdr:cNvSpPr/>
      </xdr:nvSpPr>
      <xdr:spPr>
        <a:xfrm>
          <a:off x="9186183" y="598714"/>
          <a:ext cx="2694213"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Workspace</a:t>
          </a:r>
        </a:p>
      </xdr:txBody>
    </xdr:sp>
    <xdr:clientData/>
  </xdr:twoCellAnchor>
  <xdr:twoCellAnchor>
    <xdr:from>
      <xdr:col>4</xdr:col>
      <xdr:colOff>285750</xdr:colOff>
      <xdr:row>2</xdr:row>
      <xdr:rowOff>81642</xdr:rowOff>
    </xdr:from>
    <xdr:to>
      <xdr:col>11</xdr:col>
      <xdr:colOff>489857</xdr:colOff>
      <xdr:row>6</xdr:row>
      <xdr:rowOff>157842</xdr:rowOff>
    </xdr:to>
    <xdr:sp macro="" textlink="">
      <xdr:nvSpPr>
        <xdr:cNvPr id="5" name="Rounded Rectangle 4">
          <a:extLst>
            <a:ext uri="{FF2B5EF4-FFF2-40B4-BE49-F238E27FC236}">
              <a16:creationId xmlns:a16="http://schemas.microsoft.com/office/drawing/2014/main" id="{122D7E4E-7AD3-46A2-A117-44B176AB4C6E}"/>
            </a:ext>
          </a:extLst>
        </xdr:cNvPr>
        <xdr:cNvSpPr/>
      </xdr:nvSpPr>
      <xdr:spPr>
        <a:xfrm>
          <a:off x="2724150" y="462642"/>
          <a:ext cx="4728482"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a:solidFill>
                <a:schemeClr val="accent4">
                  <a:lumMod val="50000"/>
                </a:schemeClr>
              </a:solidFill>
              <a:latin typeface="Lucida Bright" panose="02040602050505020304" pitchFamily="18" charset="0"/>
              <a:cs typeface="FrankRuehl" panose="020E0503060101010101" pitchFamily="34" charset="-79"/>
            </a:rPr>
            <a:t>Problem 2</a:t>
          </a:r>
        </a:p>
      </xdr:txBody>
    </xdr:sp>
    <xdr:clientData/>
  </xdr:twoCellAnchor>
  <xdr:twoCellAnchor>
    <xdr:from>
      <xdr:col>1</xdr:col>
      <xdr:colOff>503464</xdr:colOff>
      <xdr:row>10</xdr:row>
      <xdr:rowOff>163287</xdr:rowOff>
    </xdr:from>
    <xdr:to>
      <xdr:col>13</xdr:col>
      <xdr:colOff>326572</xdr:colOff>
      <xdr:row>22</xdr:row>
      <xdr:rowOff>258535</xdr:rowOff>
    </xdr:to>
    <xdr:sp macro="" textlink="">
      <xdr:nvSpPr>
        <xdr:cNvPr id="6" name="TextBox 5">
          <a:extLst>
            <a:ext uri="{FF2B5EF4-FFF2-40B4-BE49-F238E27FC236}">
              <a16:creationId xmlns:a16="http://schemas.microsoft.com/office/drawing/2014/main" id="{37D1082C-4AB2-4FD4-94D6-F4649CD13CBA}"/>
            </a:ext>
          </a:extLst>
        </xdr:cNvPr>
        <xdr:cNvSpPr txBox="1"/>
      </xdr:nvSpPr>
      <xdr:spPr>
        <a:xfrm>
          <a:off x="1115785" y="2068287"/>
          <a:ext cx="7429501" cy="2735034"/>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aseline="0">
              <a:solidFill>
                <a:schemeClr val="dk1"/>
              </a:solidFill>
              <a:latin typeface="Lucida Bright" panose="02040602050505020304" pitchFamily="18" charset="0"/>
              <a:ea typeface="+mn-ea"/>
              <a:cs typeface="+mn-cs"/>
            </a:rPr>
            <a:t>Fifty artificial heart valves were tested for 10,000 hours at a medical research center, and three valves failed during the test after 5,000 hours.</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Calculate the MTBF.</a:t>
          </a:r>
        </a:p>
        <a:p>
          <a:endParaRPr lang="en-US" sz="2000">
            <a:solidFill>
              <a:schemeClr val="dk1"/>
            </a:solidFill>
            <a:latin typeface="Lucida Bright" panose="02040602050505020304" pitchFamily="18" charset="0"/>
            <a:ea typeface="+mn-ea"/>
            <a:cs typeface="+mn-cs"/>
          </a:endParaRPr>
        </a:p>
      </xdr:txBody>
    </xdr:sp>
    <xdr:clientData/>
  </xdr:twoCellAnchor>
  <xdr:twoCellAnchor>
    <xdr:from>
      <xdr:col>1</xdr:col>
      <xdr:colOff>68036</xdr:colOff>
      <xdr:row>2</xdr:row>
      <xdr:rowOff>95249</xdr:rowOff>
    </xdr:from>
    <xdr:to>
      <xdr:col>3</xdr:col>
      <xdr:colOff>163286</xdr:colOff>
      <xdr:row>7</xdr:row>
      <xdr:rowOff>27215</xdr:rowOff>
    </xdr:to>
    <xdr:sp macro="" textlink="">
      <xdr:nvSpPr>
        <xdr:cNvPr id="8" name="Left Arrow 1">
          <a:hlinkClick xmlns:r="http://schemas.openxmlformats.org/officeDocument/2006/relationships" r:id="rId1"/>
          <a:extLst>
            <a:ext uri="{FF2B5EF4-FFF2-40B4-BE49-F238E27FC236}">
              <a16:creationId xmlns:a16="http://schemas.microsoft.com/office/drawing/2014/main" id="{56079596-8CEC-4CB9-9E67-F714E696321D}"/>
            </a:ext>
          </a:extLst>
        </xdr:cNvPr>
        <xdr:cNvSpPr/>
      </xdr:nvSpPr>
      <xdr:spPr>
        <a:xfrm>
          <a:off x="680357" y="476249"/>
          <a:ext cx="1319893"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21</xdr:col>
      <xdr:colOff>0</xdr:colOff>
      <xdr:row>3</xdr:row>
      <xdr:rowOff>0</xdr:rowOff>
    </xdr:from>
    <xdr:to>
      <xdr:col>23</xdr:col>
      <xdr:colOff>190500</xdr:colOff>
      <xdr:row>7</xdr:row>
      <xdr:rowOff>81643</xdr:rowOff>
    </xdr:to>
    <xdr:sp macro="" textlink="">
      <xdr:nvSpPr>
        <xdr:cNvPr id="9" name="Rounded Rectangle 4">
          <a:hlinkClick xmlns:r="http://schemas.openxmlformats.org/officeDocument/2006/relationships" r:id="rId2"/>
          <a:extLst>
            <a:ext uri="{FF2B5EF4-FFF2-40B4-BE49-F238E27FC236}">
              <a16:creationId xmlns:a16="http://schemas.microsoft.com/office/drawing/2014/main" id="{A1767A61-6EB7-4F13-864F-E929AAC0B1A1}"/>
            </a:ext>
          </a:extLst>
        </xdr:cNvPr>
        <xdr:cNvSpPr/>
      </xdr:nvSpPr>
      <xdr:spPr>
        <a:xfrm>
          <a:off x="13117286" y="571500"/>
          <a:ext cx="1578428" cy="843643"/>
        </a:xfrm>
        <a:prstGeom prst="roundRect">
          <a:avLst/>
        </a:prstGeom>
        <a:solidFill>
          <a:srgbClr val="FFC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002060"/>
              </a:solidFill>
              <a:latin typeface="Lucida Bright" panose="02040602050505020304" pitchFamily="18" charset="0"/>
            </a:rPr>
            <a:t>Check</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272142</xdr:colOff>
      <xdr:row>2</xdr:row>
      <xdr:rowOff>149679</xdr:rowOff>
    </xdr:from>
    <xdr:to>
      <xdr:col>3</xdr:col>
      <xdr:colOff>367392</xdr:colOff>
      <xdr:row>7</xdr:row>
      <xdr:rowOff>81645</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51EC2C8C-4752-4806-86D9-4113937F9D9A}"/>
            </a:ext>
          </a:extLst>
        </xdr:cNvPr>
        <xdr:cNvSpPr/>
      </xdr:nvSpPr>
      <xdr:spPr>
        <a:xfrm>
          <a:off x="881742" y="530679"/>
          <a:ext cx="1314450"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14</xdr:col>
      <xdr:colOff>136070</xdr:colOff>
      <xdr:row>10</xdr:row>
      <xdr:rowOff>68035</xdr:rowOff>
    </xdr:from>
    <xdr:to>
      <xdr:col>14</xdr:col>
      <xdr:colOff>136070</xdr:colOff>
      <xdr:row>49</xdr:row>
      <xdr:rowOff>81643</xdr:rowOff>
    </xdr:to>
    <xdr:cxnSp macro="">
      <xdr:nvCxnSpPr>
        <xdr:cNvPr id="3" name="Straight Connector 2">
          <a:extLst>
            <a:ext uri="{FF2B5EF4-FFF2-40B4-BE49-F238E27FC236}">
              <a16:creationId xmlns:a16="http://schemas.microsoft.com/office/drawing/2014/main" id="{D5AAB5AE-35C1-4A76-9449-1FAEA005FBEF}"/>
            </a:ext>
          </a:extLst>
        </xdr:cNvPr>
        <xdr:cNvCxnSpPr/>
      </xdr:nvCxnSpPr>
      <xdr:spPr>
        <a:xfrm>
          <a:off x="8927645" y="1973035"/>
          <a:ext cx="0" cy="83003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14</xdr:col>
      <xdr:colOff>394608</xdr:colOff>
      <xdr:row>3</xdr:row>
      <xdr:rowOff>27214</xdr:rowOff>
    </xdr:from>
    <xdr:to>
      <xdr:col>19</xdr:col>
      <xdr:colOff>40821</xdr:colOff>
      <xdr:row>7</xdr:row>
      <xdr:rowOff>54429</xdr:rowOff>
    </xdr:to>
    <xdr:sp macro="" textlink="">
      <xdr:nvSpPr>
        <xdr:cNvPr id="4" name="Rounded Rectangle 3">
          <a:extLst>
            <a:ext uri="{FF2B5EF4-FFF2-40B4-BE49-F238E27FC236}">
              <a16:creationId xmlns:a16="http://schemas.microsoft.com/office/drawing/2014/main" id="{F056FB33-425A-4704-B201-8EFA60917A39}"/>
            </a:ext>
          </a:extLst>
        </xdr:cNvPr>
        <xdr:cNvSpPr/>
      </xdr:nvSpPr>
      <xdr:spPr>
        <a:xfrm>
          <a:off x="9186183" y="598714"/>
          <a:ext cx="2694213"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Solution</a:t>
          </a:r>
        </a:p>
      </xdr:txBody>
    </xdr:sp>
    <xdr:clientData/>
  </xdr:twoCellAnchor>
  <xdr:twoCellAnchor>
    <xdr:from>
      <xdr:col>4</xdr:col>
      <xdr:colOff>285750</xdr:colOff>
      <xdr:row>2</xdr:row>
      <xdr:rowOff>81642</xdr:rowOff>
    </xdr:from>
    <xdr:to>
      <xdr:col>11</xdr:col>
      <xdr:colOff>489857</xdr:colOff>
      <xdr:row>6</xdr:row>
      <xdr:rowOff>157842</xdr:rowOff>
    </xdr:to>
    <xdr:sp macro="" textlink="">
      <xdr:nvSpPr>
        <xdr:cNvPr id="5" name="Rounded Rectangle 4">
          <a:extLst>
            <a:ext uri="{FF2B5EF4-FFF2-40B4-BE49-F238E27FC236}">
              <a16:creationId xmlns:a16="http://schemas.microsoft.com/office/drawing/2014/main" id="{49B7A615-4926-48D2-9396-CC05F630BFB5}"/>
            </a:ext>
          </a:extLst>
        </xdr:cNvPr>
        <xdr:cNvSpPr/>
      </xdr:nvSpPr>
      <xdr:spPr>
        <a:xfrm>
          <a:off x="2724150" y="462642"/>
          <a:ext cx="4728482"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rgbClr val="8E0000"/>
              </a:solidFill>
              <a:latin typeface="Lucida Bright" panose="02040602050505020304" pitchFamily="18" charset="0"/>
              <a:cs typeface="FrankRuehl" panose="020E0503060101010101" pitchFamily="34" charset="-79"/>
            </a:rPr>
            <a:t>Check</a:t>
          </a:r>
          <a:r>
            <a:rPr lang="en-US" sz="3200" b="0">
              <a:solidFill>
                <a:schemeClr val="accent4">
                  <a:lumMod val="50000"/>
                </a:schemeClr>
              </a:solidFill>
              <a:latin typeface="Lucida Bright" panose="02040602050505020304" pitchFamily="18" charset="0"/>
              <a:cs typeface="FrankRuehl" panose="020E0503060101010101" pitchFamily="34" charset="-79"/>
            </a:rPr>
            <a:t> Problem 1</a:t>
          </a:r>
        </a:p>
      </xdr:txBody>
    </xdr:sp>
    <xdr:clientData/>
  </xdr:twoCellAnchor>
  <xdr:twoCellAnchor>
    <xdr:from>
      <xdr:col>1</xdr:col>
      <xdr:colOff>547007</xdr:colOff>
      <xdr:row>20</xdr:row>
      <xdr:rowOff>304800</xdr:rowOff>
    </xdr:from>
    <xdr:to>
      <xdr:col>13</xdr:col>
      <xdr:colOff>370115</xdr:colOff>
      <xdr:row>32</xdr:row>
      <xdr:rowOff>43542</xdr:rowOff>
    </xdr:to>
    <xdr:sp macro="" textlink="">
      <xdr:nvSpPr>
        <xdr:cNvPr id="6" name="TextBox 5">
          <a:extLst>
            <a:ext uri="{FF2B5EF4-FFF2-40B4-BE49-F238E27FC236}">
              <a16:creationId xmlns:a16="http://schemas.microsoft.com/office/drawing/2014/main" id="{40E1BF5C-30AD-4C19-96F9-303D4F2E7484}"/>
            </a:ext>
          </a:extLst>
        </xdr:cNvPr>
        <xdr:cNvSpPr txBox="1"/>
      </xdr:nvSpPr>
      <xdr:spPr>
        <a:xfrm>
          <a:off x="1167493" y="4027714"/>
          <a:ext cx="7562851" cy="2939142"/>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solidFill>
                <a:schemeClr val="bg1"/>
              </a:solidFill>
              <a:latin typeface="Lucida Bright" panose="02040602050505020304" pitchFamily="18" charset="0"/>
              <a:ea typeface="+mn-ea"/>
              <a:cs typeface="+mn-cs"/>
            </a:rPr>
            <a:t>Shaum</a:t>
          </a:r>
          <a:r>
            <a:rPr lang="en-US" sz="800" baseline="0">
              <a:solidFill>
                <a:schemeClr val="bg1"/>
              </a:solidFill>
              <a:latin typeface="Lucida Bright" panose="02040602050505020304" pitchFamily="18" charset="0"/>
              <a:ea typeface="+mn-ea"/>
              <a:cs typeface="+mn-cs"/>
            </a:rPr>
            <a:t> 133</a:t>
          </a:r>
        </a:p>
        <a:p>
          <a:r>
            <a:rPr lang="en-US" sz="2000" baseline="0">
              <a:solidFill>
                <a:schemeClr val="dk1"/>
              </a:solidFill>
              <a:latin typeface="Lucida Bright" panose="02040602050505020304" pitchFamily="18" charset="0"/>
              <a:ea typeface="+mn-ea"/>
              <a:cs typeface="+mn-cs"/>
            </a:rPr>
            <a:t>Safety valves used in an oil refinery have a constant failure (hint: exponential distribution) rate with an MTBF of 16 years. </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What is the probability (will be reliable) that a newly installed valve will function without failure for the next 8 years (i)?</a:t>
          </a:r>
        </a:p>
        <a:p>
          <a:endParaRPr lang="en-US" sz="2000">
            <a:solidFill>
              <a:schemeClr val="dk1"/>
            </a:solidFill>
            <a:latin typeface="Lucida Bright" panose="02040602050505020304" pitchFamily="18" charset="0"/>
            <a:ea typeface="+mn-ea"/>
            <a:cs typeface="+mn-cs"/>
          </a:endParaRPr>
        </a:p>
      </xdr:txBody>
    </xdr:sp>
    <xdr:clientData/>
  </xdr:twoCellAnchor>
  <xdr:twoCellAnchor>
    <xdr:from>
      <xdr:col>14</xdr:col>
      <xdr:colOff>397327</xdr:colOff>
      <xdr:row>12</xdr:row>
      <xdr:rowOff>70758</xdr:rowOff>
    </xdr:from>
    <xdr:to>
      <xdr:col>20</xdr:col>
      <xdr:colOff>517071</xdr:colOff>
      <xdr:row>18</xdr:row>
      <xdr:rowOff>122464</xdr:rowOff>
    </xdr:to>
    <mc:AlternateContent xmlns:mc="http://schemas.openxmlformats.org/markup-compatibility/2006" xmlns:a14="http://schemas.microsoft.com/office/drawing/2010/main">
      <mc:Choice Requires="a14">
        <xdr:sp macro="" textlink="">
          <xdr:nvSpPr>
            <xdr:cNvPr id="8" name="TextBox 7">
              <a:extLst>
                <a:ext uri="{FF2B5EF4-FFF2-40B4-BE49-F238E27FC236}">
                  <a16:creationId xmlns:a16="http://schemas.microsoft.com/office/drawing/2014/main" id="{EDE5F91C-DE1B-4B6F-B4F2-1ADD8AC1D7DD}"/>
                </a:ext>
              </a:extLst>
            </xdr:cNvPr>
            <xdr:cNvSpPr txBox="1"/>
          </xdr:nvSpPr>
          <xdr:spPr>
            <a:xfrm>
              <a:off x="9228363" y="2356758"/>
              <a:ext cx="3793672" cy="1167492"/>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2000">
                <a:solidFill>
                  <a:schemeClr val="dk1"/>
                </a:solidFill>
                <a:latin typeface="Lucida Bright" panose="02040602050505020304" pitchFamily="18" charset="0"/>
                <a:ea typeface="+mn-ea"/>
                <a:cs typeface="+mn-cs"/>
              </a:endParaRPr>
            </a:p>
            <a:p>
              <a:r>
                <a:rPr lang="en-US" sz="2000">
                  <a:solidFill>
                    <a:schemeClr val="dk1"/>
                  </a:solidFill>
                  <a:latin typeface="Lucida Bright" panose="02040602050505020304" pitchFamily="18" charset="0"/>
                  <a:ea typeface="+mn-ea"/>
                  <a:cs typeface="+mn-cs"/>
                </a:rPr>
                <a:t>R = </a:t>
              </a:r>
              <a14:m>
                <m:oMath xmlns:m="http://schemas.openxmlformats.org/officeDocument/2006/math">
                  <m:sSup>
                    <m:sSupPr>
                      <m:ctrlPr>
                        <a:rPr lang="en-US" sz="2000" i="1">
                          <a:solidFill>
                            <a:schemeClr val="dk1"/>
                          </a:solidFill>
                          <a:latin typeface="Cambria Math" panose="02040503050406030204" pitchFamily="18" charset="0"/>
                          <a:ea typeface="+mn-ea"/>
                          <a:cs typeface="+mn-cs"/>
                        </a:rPr>
                      </m:ctrlPr>
                    </m:sSupPr>
                    <m:e>
                      <m:r>
                        <a:rPr lang="en-US" sz="2000" i="1">
                          <a:solidFill>
                            <a:schemeClr val="dk1"/>
                          </a:solidFill>
                          <a:latin typeface="Cambria Math" panose="02040503050406030204" pitchFamily="18" charset="0"/>
                          <a:ea typeface="+mn-ea"/>
                          <a:cs typeface="+mn-cs"/>
                        </a:rPr>
                        <m:t>𝑒</m:t>
                      </m:r>
                    </m:e>
                    <m:sup>
                      <m:r>
                        <a:rPr lang="en-US" sz="2000" i="1">
                          <a:solidFill>
                            <a:schemeClr val="dk1"/>
                          </a:solidFill>
                          <a:latin typeface="Cambria Math" panose="02040503050406030204" pitchFamily="18" charset="0"/>
                          <a:ea typeface="+mn-ea"/>
                          <a:cs typeface="+mn-cs"/>
                        </a:rPr>
                        <m:t>−</m:t>
                      </m:r>
                      <m:r>
                        <a:rPr lang="en-US" sz="2000" i="1">
                          <a:solidFill>
                            <a:schemeClr val="dk1"/>
                          </a:solidFill>
                          <a:latin typeface="Cambria Math" panose="02040503050406030204" pitchFamily="18" charset="0"/>
                          <a:ea typeface="+mn-ea"/>
                          <a:cs typeface="+mn-cs"/>
                        </a:rPr>
                        <m:t>𝑖</m:t>
                      </m:r>
                      <m:r>
                        <a:rPr lang="en-US" sz="2000" b="0" i="1">
                          <a:solidFill>
                            <a:schemeClr val="dk1"/>
                          </a:solidFill>
                          <a:latin typeface="Cambria Math" panose="02040503050406030204" pitchFamily="18" charset="0"/>
                          <a:ea typeface="+mn-ea"/>
                          <a:cs typeface="+mn-cs"/>
                        </a:rPr>
                        <m:t>/</m:t>
                      </m:r>
                      <m:r>
                        <a:rPr lang="en-US" sz="2000" b="0" i="1">
                          <a:solidFill>
                            <a:schemeClr val="dk1"/>
                          </a:solidFill>
                          <a:latin typeface="Cambria Math" panose="02040503050406030204" pitchFamily="18" charset="0"/>
                          <a:ea typeface="+mn-ea"/>
                          <a:cs typeface="+mn-cs"/>
                        </a:rPr>
                        <m:t>𝑀𝑇𝐵𝐹</m:t>
                      </m:r>
                    </m:sup>
                  </m:sSup>
                </m:oMath>
              </a14:m>
              <a:r>
                <a:rPr lang="en-US" sz="2000">
                  <a:solidFill>
                    <a:schemeClr val="dk1"/>
                  </a:solidFill>
                  <a:latin typeface="Lucida Bright" panose="02040602050505020304" pitchFamily="18" charset="0"/>
                  <a:ea typeface="+mn-ea"/>
                  <a:cs typeface="+mn-cs"/>
                </a:rPr>
                <a:t>=</a:t>
              </a:r>
              <a14:m>
                <m:oMath xmlns:m="http://schemas.openxmlformats.org/officeDocument/2006/math">
                  <m:sSup>
                    <m:sSupPr>
                      <m:ctrlPr>
                        <a:rPr lang="en-US" sz="2400" i="1">
                          <a:solidFill>
                            <a:schemeClr val="dk1"/>
                          </a:solidFill>
                          <a:latin typeface="Cambria Math" panose="02040503050406030204" pitchFamily="18" charset="0"/>
                          <a:ea typeface="+mn-ea"/>
                          <a:cs typeface="+mn-cs"/>
                        </a:rPr>
                      </m:ctrlPr>
                    </m:sSupPr>
                    <m:e>
                      <m:r>
                        <a:rPr lang="en-US" sz="2400" b="0" i="1">
                          <a:solidFill>
                            <a:schemeClr val="dk1"/>
                          </a:solidFill>
                          <a:latin typeface="Cambria Math" panose="02040503050406030204" pitchFamily="18" charset="0"/>
                          <a:ea typeface="+mn-ea"/>
                          <a:cs typeface="+mn-cs"/>
                        </a:rPr>
                        <m:t> </m:t>
                      </m:r>
                      <m:r>
                        <a:rPr lang="en-US" sz="2400" i="1">
                          <a:solidFill>
                            <a:schemeClr val="dk1"/>
                          </a:solidFill>
                          <a:latin typeface="Cambria Math" panose="02040503050406030204" pitchFamily="18" charset="0"/>
                          <a:ea typeface="+mn-ea"/>
                          <a:cs typeface="+mn-cs"/>
                        </a:rPr>
                        <m:t>𝑒</m:t>
                      </m:r>
                    </m:e>
                    <m:sup>
                      <m:r>
                        <a:rPr lang="en-US" sz="2400" i="1">
                          <a:solidFill>
                            <a:schemeClr val="dk1"/>
                          </a:solidFill>
                          <a:latin typeface="Cambria Math" panose="02040503050406030204" pitchFamily="18" charset="0"/>
                          <a:ea typeface="+mn-ea"/>
                          <a:cs typeface="+mn-cs"/>
                        </a:rPr>
                        <m:t>−</m:t>
                      </m:r>
                      <m:r>
                        <a:rPr lang="en-US" sz="2400" b="0" i="1">
                          <a:solidFill>
                            <a:schemeClr val="dk1"/>
                          </a:solidFill>
                          <a:latin typeface="Cambria Math" panose="02040503050406030204" pitchFamily="18" charset="0"/>
                          <a:ea typeface="+mn-ea"/>
                          <a:cs typeface="+mn-cs"/>
                        </a:rPr>
                        <m:t> </m:t>
                      </m:r>
                      <m:f>
                        <m:fPr>
                          <m:ctrlPr>
                            <a:rPr lang="en-US" sz="2400" b="0" i="1">
                              <a:solidFill>
                                <a:schemeClr val="dk1"/>
                              </a:solidFill>
                              <a:latin typeface="Cambria Math" panose="02040503050406030204" pitchFamily="18" charset="0"/>
                              <a:ea typeface="+mn-ea"/>
                              <a:cs typeface="+mn-cs"/>
                            </a:rPr>
                          </m:ctrlPr>
                        </m:fPr>
                        <m:num>
                          <m:r>
                            <a:rPr lang="en-US" sz="2400" b="0" i="1">
                              <a:solidFill>
                                <a:schemeClr val="dk1"/>
                              </a:solidFill>
                              <a:latin typeface="Cambria Math" panose="02040503050406030204" pitchFamily="18" charset="0"/>
                              <a:ea typeface="+mn-ea"/>
                              <a:cs typeface="+mn-cs"/>
                            </a:rPr>
                            <m:t>8</m:t>
                          </m:r>
                        </m:num>
                        <m:den>
                          <m:r>
                            <a:rPr lang="en-US" sz="2400" b="0" i="1">
                              <a:solidFill>
                                <a:schemeClr val="dk1"/>
                              </a:solidFill>
                              <a:latin typeface="Cambria Math" panose="02040503050406030204" pitchFamily="18" charset="0"/>
                              <a:ea typeface="+mn-ea"/>
                              <a:cs typeface="+mn-cs"/>
                            </a:rPr>
                            <m:t>16</m:t>
                          </m:r>
                        </m:den>
                      </m:f>
                    </m:sup>
                  </m:sSup>
                </m:oMath>
              </a14:m>
              <a:r>
                <a:rPr lang="en-US" sz="2400">
                  <a:solidFill>
                    <a:schemeClr val="dk1"/>
                  </a:solidFill>
                  <a:latin typeface="Lucida Bright" panose="02040602050505020304" pitchFamily="18" charset="0"/>
                  <a:ea typeface="+mn-ea"/>
                  <a:cs typeface="+mn-cs"/>
                </a:rPr>
                <a:t> = </a:t>
              </a:r>
            </a:p>
          </xdr:txBody>
        </xdr:sp>
      </mc:Choice>
      <mc:Fallback xmlns="">
        <xdr:sp macro="" textlink="">
          <xdr:nvSpPr>
            <xdr:cNvPr id="8" name="TextBox 7">
              <a:extLst>
                <a:ext uri="{FF2B5EF4-FFF2-40B4-BE49-F238E27FC236}">
                  <a16:creationId xmlns:a16="http://schemas.microsoft.com/office/drawing/2014/main" id="{EDE5F91C-DE1B-4B6F-B4F2-1ADD8AC1D7DD}"/>
                </a:ext>
              </a:extLst>
            </xdr:cNvPr>
            <xdr:cNvSpPr txBox="1"/>
          </xdr:nvSpPr>
          <xdr:spPr>
            <a:xfrm>
              <a:off x="9228363" y="2356758"/>
              <a:ext cx="3793672" cy="1167492"/>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2000">
                <a:solidFill>
                  <a:schemeClr val="dk1"/>
                </a:solidFill>
                <a:latin typeface="Lucida Bright" panose="02040602050505020304" pitchFamily="18" charset="0"/>
                <a:ea typeface="+mn-ea"/>
                <a:cs typeface="+mn-cs"/>
              </a:endParaRPr>
            </a:p>
            <a:p>
              <a:r>
                <a:rPr lang="en-US" sz="2000">
                  <a:solidFill>
                    <a:schemeClr val="dk1"/>
                  </a:solidFill>
                  <a:latin typeface="Lucida Bright" panose="02040602050505020304" pitchFamily="18" charset="0"/>
                  <a:ea typeface="+mn-ea"/>
                  <a:cs typeface="+mn-cs"/>
                </a:rPr>
                <a:t>R = </a:t>
              </a:r>
              <a:r>
                <a:rPr lang="en-US" sz="2000" i="0">
                  <a:solidFill>
                    <a:schemeClr val="dk1"/>
                  </a:solidFill>
                  <a:latin typeface="Cambria Math" panose="02040503050406030204" pitchFamily="18" charset="0"/>
                  <a:ea typeface="+mn-ea"/>
                  <a:cs typeface="+mn-cs"/>
                </a:rPr>
                <a:t>𝑒^(−𝑖</a:t>
              </a:r>
              <a:r>
                <a:rPr lang="en-US" sz="2000" b="0" i="0">
                  <a:solidFill>
                    <a:schemeClr val="dk1"/>
                  </a:solidFill>
                  <a:latin typeface="Cambria Math" panose="02040503050406030204" pitchFamily="18" charset="0"/>
                  <a:ea typeface="+mn-ea"/>
                  <a:cs typeface="+mn-cs"/>
                </a:rPr>
                <a:t>/𝑀𝑇𝐵𝐹)</a:t>
              </a:r>
              <a:r>
                <a:rPr lang="en-US" sz="2000">
                  <a:solidFill>
                    <a:schemeClr val="dk1"/>
                  </a:solidFill>
                  <a:latin typeface="Lucida Bright" panose="02040602050505020304" pitchFamily="18" charset="0"/>
                  <a:ea typeface="+mn-ea"/>
                  <a:cs typeface="+mn-cs"/>
                </a:rPr>
                <a:t>=</a:t>
              </a:r>
              <a:r>
                <a:rPr lang="en-US" sz="2400" i="0">
                  <a:solidFill>
                    <a:schemeClr val="dk1"/>
                  </a:solidFill>
                  <a:latin typeface="Cambria Math" panose="02040503050406030204" pitchFamily="18" charset="0"/>
                  <a:ea typeface="+mn-ea"/>
                  <a:cs typeface="+mn-cs"/>
                </a:rPr>
                <a:t>〖</a:t>
              </a:r>
              <a:r>
                <a:rPr lang="en-US" sz="2400" b="0" i="0">
                  <a:solidFill>
                    <a:schemeClr val="dk1"/>
                  </a:solidFill>
                  <a:latin typeface="Cambria Math" panose="02040503050406030204" pitchFamily="18" charset="0"/>
                  <a:ea typeface="+mn-ea"/>
                  <a:cs typeface="+mn-cs"/>
                </a:rPr>
                <a:t> </a:t>
              </a:r>
              <a:r>
                <a:rPr lang="en-US" sz="2400" i="0">
                  <a:solidFill>
                    <a:schemeClr val="dk1"/>
                  </a:solidFill>
                  <a:latin typeface="Cambria Math" panose="02040503050406030204" pitchFamily="18" charset="0"/>
                  <a:ea typeface="+mn-ea"/>
                  <a:cs typeface="+mn-cs"/>
                </a:rPr>
                <a:t>𝑒〗^(−</a:t>
              </a:r>
              <a:r>
                <a:rPr lang="en-US" sz="2400" b="0" i="0">
                  <a:solidFill>
                    <a:schemeClr val="dk1"/>
                  </a:solidFill>
                  <a:latin typeface="Cambria Math" panose="02040503050406030204" pitchFamily="18" charset="0"/>
                  <a:ea typeface="+mn-ea"/>
                  <a:cs typeface="+mn-cs"/>
                </a:rPr>
                <a:t> 8/16)</a:t>
              </a:r>
              <a:r>
                <a:rPr lang="en-US" sz="2400">
                  <a:solidFill>
                    <a:schemeClr val="dk1"/>
                  </a:solidFill>
                  <a:latin typeface="Lucida Bright" panose="02040602050505020304" pitchFamily="18" charset="0"/>
                  <a:ea typeface="+mn-ea"/>
                  <a:cs typeface="+mn-cs"/>
                </a:rPr>
                <a:t> = </a:t>
              </a:r>
            </a:p>
          </xdr:txBody>
        </xdr:sp>
      </mc:Fallback>
    </mc:AlternateContent>
    <xdr:clientData/>
  </xdr:twoCellAnchor>
  <xdr:twoCellAnchor>
    <xdr:from>
      <xdr:col>14</xdr:col>
      <xdr:colOff>372834</xdr:colOff>
      <xdr:row>20</xdr:row>
      <xdr:rowOff>209551</xdr:rowOff>
    </xdr:from>
    <xdr:to>
      <xdr:col>23</xdr:col>
      <xdr:colOff>108857</xdr:colOff>
      <xdr:row>22</xdr:row>
      <xdr:rowOff>149678</xdr:rowOff>
    </xdr:to>
    <xdr:sp macro="" textlink="">
      <xdr:nvSpPr>
        <xdr:cNvPr id="11" name="TextBox 10">
          <a:extLst>
            <a:ext uri="{FF2B5EF4-FFF2-40B4-BE49-F238E27FC236}">
              <a16:creationId xmlns:a16="http://schemas.microsoft.com/office/drawing/2014/main" id="{FA5F1379-D531-42FE-8BD5-CF7DF0C1F971}"/>
            </a:ext>
          </a:extLst>
        </xdr:cNvPr>
        <xdr:cNvSpPr txBox="1"/>
      </xdr:nvSpPr>
      <xdr:spPr>
        <a:xfrm>
          <a:off x="9203870" y="3992337"/>
          <a:ext cx="5478237" cy="702127"/>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lang="en-US" sz="2000" b="1">
              <a:solidFill>
                <a:srgbClr val="8E0000"/>
              </a:solidFill>
              <a:latin typeface="Lucida Bright" panose="02040602050505020304" pitchFamily="18" charset="0"/>
              <a:ea typeface="+mn-ea"/>
              <a:cs typeface="+mn-cs"/>
            </a:rPr>
            <a:t>Path:</a:t>
          </a:r>
          <a:r>
            <a:rPr lang="en-US" sz="2000" b="1" baseline="0">
              <a:solidFill>
                <a:srgbClr val="8E0000"/>
              </a:solidFill>
              <a:latin typeface="Lucida Bright" panose="02040602050505020304" pitchFamily="18" charset="0"/>
              <a:ea typeface="+mn-ea"/>
              <a:cs typeface="+mn-cs"/>
            </a:rPr>
            <a:t> </a:t>
          </a:r>
          <a:r>
            <a:rPr lang="en-US" sz="2000" b="1" baseline="0">
              <a:solidFill>
                <a:srgbClr val="002060"/>
              </a:solidFill>
              <a:latin typeface="Lucida Bright" panose="02040602050505020304" pitchFamily="18" charset="0"/>
              <a:ea typeface="+mn-ea"/>
              <a:cs typeface="+mn-cs"/>
            </a:rPr>
            <a:t>Formulas to Math &amp; Trig to EXP</a:t>
          </a:r>
          <a:endParaRPr lang="en-US" sz="2000" b="1">
            <a:solidFill>
              <a:srgbClr val="002060"/>
            </a:solidFill>
            <a:latin typeface="Lucida Bright" panose="02040602050505020304" pitchFamily="18" charset="0"/>
            <a:ea typeface="+mn-ea"/>
            <a:cs typeface="+mn-cs"/>
          </a:endParaRPr>
        </a:p>
      </xdr:txBody>
    </xdr:sp>
    <xdr:clientData/>
  </xdr:twoCellAnchor>
  <xdr:twoCellAnchor>
    <xdr:from>
      <xdr:col>1</xdr:col>
      <xdr:colOff>536122</xdr:colOff>
      <xdr:row>10</xdr:row>
      <xdr:rowOff>10887</xdr:rowOff>
    </xdr:from>
    <xdr:to>
      <xdr:col>13</xdr:col>
      <xdr:colOff>359230</xdr:colOff>
      <xdr:row>19</xdr:row>
      <xdr:rowOff>174172</xdr:rowOff>
    </xdr:to>
    <xdr:sp macro="" textlink="">
      <xdr:nvSpPr>
        <xdr:cNvPr id="9" name="TextBox 8">
          <a:extLst>
            <a:ext uri="{FF2B5EF4-FFF2-40B4-BE49-F238E27FC236}">
              <a16:creationId xmlns:a16="http://schemas.microsoft.com/office/drawing/2014/main" id="{1F357B4A-C952-4FB9-8088-8445B52A021D}"/>
            </a:ext>
          </a:extLst>
        </xdr:cNvPr>
        <xdr:cNvSpPr txBox="1"/>
      </xdr:nvSpPr>
      <xdr:spPr>
        <a:xfrm>
          <a:off x="1156608" y="1861458"/>
          <a:ext cx="7562851" cy="1850571"/>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solidFill>
                <a:schemeClr val="bg1"/>
              </a:solidFill>
              <a:latin typeface="Lucida Bright" panose="02040602050505020304" pitchFamily="18" charset="0"/>
              <a:ea typeface="+mn-ea"/>
              <a:cs typeface="+mn-cs"/>
            </a:rPr>
            <a:t>Shaum</a:t>
          </a:r>
          <a:r>
            <a:rPr lang="en-US" sz="800" baseline="0">
              <a:solidFill>
                <a:schemeClr val="bg1"/>
              </a:solidFill>
              <a:latin typeface="Lucida Bright" panose="02040602050505020304" pitchFamily="18" charset="0"/>
              <a:ea typeface="+mn-ea"/>
              <a:cs typeface="+mn-cs"/>
            </a:rPr>
            <a:t> 133</a:t>
          </a:r>
        </a:p>
        <a:p>
          <a:r>
            <a:rPr lang="en-US" sz="2000">
              <a:solidFill>
                <a:schemeClr val="dk1"/>
              </a:solidFill>
              <a:latin typeface="Lucida Bright" panose="02040602050505020304" pitchFamily="18" charset="0"/>
              <a:ea typeface="+mn-ea"/>
              <a:cs typeface="+mn-cs"/>
            </a:rPr>
            <a:t>The</a:t>
          </a:r>
          <a:r>
            <a:rPr lang="en-US" sz="2000" baseline="0">
              <a:solidFill>
                <a:schemeClr val="dk1"/>
              </a:solidFill>
              <a:latin typeface="Lucida Bright" panose="02040602050505020304" pitchFamily="18" charset="0"/>
              <a:ea typeface="+mn-ea"/>
              <a:cs typeface="+mn-cs"/>
            </a:rPr>
            <a:t> MTBF can be used to express the reliability of components or a system if the failure rate is constant. If we let R represent the system reliability, and t the time period of interest, then we can solve this problem.</a:t>
          </a:r>
          <a:endParaRPr lang="en-US" sz="2000">
            <a:solidFill>
              <a:schemeClr val="dk1"/>
            </a:solidFill>
            <a:latin typeface="Lucida Bright" panose="02040602050505020304" pitchFamily="18" charset="0"/>
            <a:ea typeface="+mn-ea"/>
            <a:cs typeface="+mn-cs"/>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272142</xdr:colOff>
      <xdr:row>2</xdr:row>
      <xdr:rowOff>149679</xdr:rowOff>
    </xdr:from>
    <xdr:to>
      <xdr:col>3</xdr:col>
      <xdr:colOff>367392</xdr:colOff>
      <xdr:row>7</xdr:row>
      <xdr:rowOff>81645</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884463" y="530679"/>
          <a:ext cx="1319893"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14</xdr:col>
      <xdr:colOff>136070</xdr:colOff>
      <xdr:row>10</xdr:row>
      <xdr:rowOff>68035</xdr:rowOff>
    </xdr:from>
    <xdr:to>
      <xdr:col>14</xdr:col>
      <xdr:colOff>136070</xdr:colOff>
      <xdr:row>49</xdr:row>
      <xdr:rowOff>81643</xdr:rowOff>
    </xdr:to>
    <xdr:cxnSp macro="">
      <xdr:nvCxnSpPr>
        <xdr:cNvPr id="3" name="Straight Connector 2">
          <a:extLst>
            <a:ext uri="{FF2B5EF4-FFF2-40B4-BE49-F238E27FC236}">
              <a16:creationId xmlns:a16="http://schemas.microsoft.com/office/drawing/2014/main" id="{00000000-0008-0000-0500-000003000000}"/>
            </a:ext>
          </a:extLst>
        </xdr:cNvPr>
        <xdr:cNvCxnSpPr/>
      </xdr:nvCxnSpPr>
      <xdr:spPr>
        <a:xfrm>
          <a:off x="8967106" y="1973035"/>
          <a:ext cx="0" cy="83003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14</xdr:col>
      <xdr:colOff>585108</xdr:colOff>
      <xdr:row>3</xdr:row>
      <xdr:rowOff>68035</xdr:rowOff>
    </xdr:from>
    <xdr:to>
      <xdr:col>19</xdr:col>
      <xdr:colOff>231321</xdr:colOff>
      <xdr:row>7</xdr:row>
      <xdr:rowOff>95250</xdr:rowOff>
    </xdr:to>
    <xdr:sp macro="" textlink="">
      <xdr:nvSpPr>
        <xdr:cNvPr id="4" name="Rounded Rectangle 3">
          <a:extLst>
            <a:ext uri="{FF2B5EF4-FFF2-40B4-BE49-F238E27FC236}">
              <a16:creationId xmlns:a16="http://schemas.microsoft.com/office/drawing/2014/main" id="{00000000-0008-0000-0500-000004000000}"/>
            </a:ext>
          </a:extLst>
        </xdr:cNvPr>
        <xdr:cNvSpPr/>
      </xdr:nvSpPr>
      <xdr:spPr>
        <a:xfrm>
          <a:off x="9416144" y="639535"/>
          <a:ext cx="2707820"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Workspace</a:t>
          </a:r>
        </a:p>
      </xdr:txBody>
    </xdr:sp>
    <xdr:clientData/>
  </xdr:twoCellAnchor>
  <xdr:twoCellAnchor>
    <xdr:from>
      <xdr:col>4</xdr:col>
      <xdr:colOff>285750</xdr:colOff>
      <xdr:row>2</xdr:row>
      <xdr:rowOff>81642</xdr:rowOff>
    </xdr:from>
    <xdr:to>
      <xdr:col>11</xdr:col>
      <xdr:colOff>489857</xdr:colOff>
      <xdr:row>6</xdr:row>
      <xdr:rowOff>157842</xdr:rowOff>
    </xdr:to>
    <xdr:sp macro="" textlink="">
      <xdr:nvSpPr>
        <xdr:cNvPr id="5" name="Rounded Rectangle 4">
          <a:extLst>
            <a:ext uri="{FF2B5EF4-FFF2-40B4-BE49-F238E27FC236}">
              <a16:creationId xmlns:a16="http://schemas.microsoft.com/office/drawing/2014/main" id="{00000000-0008-0000-0500-000005000000}"/>
            </a:ext>
          </a:extLst>
        </xdr:cNvPr>
        <xdr:cNvSpPr/>
      </xdr:nvSpPr>
      <xdr:spPr>
        <a:xfrm>
          <a:off x="2735036" y="462642"/>
          <a:ext cx="4748892"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a:solidFill>
                <a:schemeClr val="accent4">
                  <a:lumMod val="50000"/>
                </a:schemeClr>
              </a:solidFill>
              <a:latin typeface="Lucida Bright" panose="02040602050505020304" pitchFamily="18" charset="0"/>
              <a:cs typeface="FrankRuehl" panose="020E0503060101010101" pitchFamily="34" charset="-79"/>
            </a:rPr>
            <a:t>Problem 1</a:t>
          </a:r>
        </a:p>
      </xdr:txBody>
    </xdr:sp>
    <xdr:clientData/>
  </xdr:twoCellAnchor>
  <xdr:twoCellAnchor>
    <xdr:from>
      <xdr:col>1</xdr:col>
      <xdr:colOff>503464</xdr:colOff>
      <xdr:row>10</xdr:row>
      <xdr:rowOff>163286</xdr:rowOff>
    </xdr:from>
    <xdr:to>
      <xdr:col>13</xdr:col>
      <xdr:colOff>326572</xdr:colOff>
      <xdr:row>23</xdr:row>
      <xdr:rowOff>163285</xdr:rowOff>
    </xdr:to>
    <xdr:sp macro="" textlink="">
      <xdr:nvSpPr>
        <xdr:cNvPr id="6" name="TextBox 5">
          <a:extLst>
            <a:ext uri="{FF2B5EF4-FFF2-40B4-BE49-F238E27FC236}">
              <a16:creationId xmlns:a16="http://schemas.microsoft.com/office/drawing/2014/main" id="{00000000-0008-0000-0500-000006000000}"/>
            </a:ext>
          </a:extLst>
        </xdr:cNvPr>
        <xdr:cNvSpPr txBox="1"/>
      </xdr:nvSpPr>
      <xdr:spPr>
        <a:xfrm>
          <a:off x="1115785" y="2068286"/>
          <a:ext cx="7429501" cy="2952749"/>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aseline="0">
              <a:solidFill>
                <a:schemeClr val="dk1"/>
              </a:solidFill>
              <a:latin typeface="Lucida Bright" panose="02040602050505020304" pitchFamily="18" charset="0"/>
              <a:ea typeface="+mn-ea"/>
              <a:cs typeface="+mn-cs"/>
            </a:rPr>
            <a:t>Safety valves used in an oil refinery have a constant failure (hint: exponential distribution) rate with an MTBF of 16 years. </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What is the probability (Reliability) that a newly installed valve will function without failure for the next 8 years?</a:t>
          </a:r>
        </a:p>
        <a:p>
          <a:endParaRPr lang="en-US" sz="2000">
            <a:solidFill>
              <a:schemeClr val="dk1"/>
            </a:solidFill>
            <a:latin typeface="Lucida Bright" panose="02040602050505020304" pitchFamily="18" charset="0"/>
            <a:ea typeface="+mn-ea"/>
            <a:cs typeface="+mn-cs"/>
          </a:endParaRPr>
        </a:p>
      </xdr:txBody>
    </xdr:sp>
    <xdr:clientData/>
  </xdr:twoCellAnchor>
  <xdr:twoCellAnchor>
    <xdr:from>
      <xdr:col>21</xdr:col>
      <xdr:colOff>0</xdr:colOff>
      <xdr:row>3</xdr:row>
      <xdr:rowOff>0</xdr:rowOff>
    </xdr:from>
    <xdr:to>
      <xdr:col>23</xdr:col>
      <xdr:colOff>190500</xdr:colOff>
      <xdr:row>7</xdr:row>
      <xdr:rowOff>81643</xdr:rowOff>
    </xdr:to>
    <xdr:sp macro="" textlink="">
      <xdr:nvSpPr>
        <xdr:cNvPr id="8" name="Rounded Rectangle 4">
          <a:hlinkClick xmlns:r="http://schemas.openxmlformats.org/officeDocument/2006/relationships" r:id="rId2"/>
          <a:extLst>
            <a:ext uri="{FF2B5EF4-FFF2-40B4-BE49-F238E27FC236}">
              <a16:creationId xmlns:a16="http://schemas.microsoft.com/office/drawing/2014/main" id="{F17A0AE6-7A67-4512-B9DF-6BEA5EC9340F}"/>
            </a:ext>
          </a:extLst>
        </xdr:cNvPr>
        <xdr:cNvSpPr/>
      </xdr:nvSpPr>
      <xdr:spPr>
        <a:xfrm>
          <a:off x="13117286" y="571500"/>
          <a:ext cx="1578428" cy="843643"/>
        </a:xfrm>
        <a:prstGeom prst="roundRect">
          <a:avLst/>
        </a:prstGeom>
        <a:solidFill>
          <a:srgbClr val="FFC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002060"/>
              </a:solidFill>
              <a:latin typeface="Lucida Bright" panose="02040602050505020304" pitchFamily="18" charset="0"/>
            </a:rPr>
            <a:t>Check</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xdr:col>
      <xdr:colOff>81642</xdr:colOff>
      <xdr:row>2</xdr:row>
      <xdr:rowOff>149679</xdr:rowOff>
    </xdr:from>
    <xdr:to>
      <xdr:col>3</xdr:col>
      <xdr:colOff>176892</xdr:colOff>
      <xdr:row>7</xdr:row>
      <xdr:rowOff>81645</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691242" y="530679"/>
          <a:ext cx="1314450"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13</xdr:col>
      <xdr:colOff>367392</xdr:colOff>
      <xdr:row>12</xdr:row>
      <xdr:rowOff>163285</xdr:rowOff>
    </xdr:from>
    <xdr:to>
      <xdr:col>13</xdr:col>
      <xdr:colOff>367392</xdr:colOff>
      <xdr:row>50</xdr:row>
      <xdr:rowOff>176893</xdr:rowOff>
    </xdr:to>
    <xdr:cxnSp macro="">
      <xdr:nvCxnSpPr>
        <xdr:cNvPr id="3" name="Straight Connector 2">
          <a:extLst>
            <a:ext uri="{FF2B5EF4-FFF2-40B4-BE49-F238E27FC236}">
              <a16:creationId xmlns:a16="http://schemas.microsoft.com/office/drawing/2014/main" id="{00000000-0008-0000-0A00-000003000000}"/>
            </a:ext>
          </a:extLst>
        </xdr:cNvPr>
        <xdr:cNvCxnSpPr/>
      </xdr:nvCxnSpPr>
      <xdr:spPr>
        <a:xfrm>
          <a:off x="8292192" y="2449285"/>
          <a:ext cx="0" cy="72335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353786</xdr:colOff>
      <xdr:row>7</xdr:row>
      <xdr:rowOff>27214</xdr:rowOff>
    </xdr:from>
    <xdr:to>
      <xdr:col>18</xdr:col>
      <xdr:colOff>-1</xdr:colOff>
      <xdr:row>11</xdr:row>
      <xdr:rowOff>54429</xdr:rowOff>
    </xdr:to>
    <xdr:sp macro="" textlink="">
      <xdr:nvSpPr>
        <xdr:cNvPr id="4" name="Rounded Rectangle 3">
          <a:extLst>
            <a:ext uri="{FF2B5EF4-FFF2-40B4-BE49-F238E27FC236}">
              <a16:creationId xmlns:a16="http://schemas.microsoft.com/office/drawing/2014/main" id="{00000000-0008-0000-0A00-000004000000}"/>
            </a:ext>
          </a:extLst>
        </xdr:cNvPr>
        <xdr:cNvSpPr/>
      </xdr:nvSpPr>
      <xdr:spPr>
        <a:xfrm>
          <a:off x="8278586" y="1360714"/>
          <a:ext cx="2694213"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latin typeface="Lucida Bright" panose="02040602050505020304" pitchFamily="18" charset="0"/>
            </a:rPr>
            <a:t>Workspace</a:t>
          </a:r>
        </a:p>
      </xdr:txBody>
    </xdr:sp>
    <xdr:clientData/>
  </xdr:twoCellAnchor>
  <xdr:twoCellAnchor>
    <xdr:from>
      <xdr:col>4</xdr:col>
      <xdr:colOff>27214</xdr:colOff>
      <xdr:row>2</xdr:row>
      <xdr:rowOff>81642</xdr:rowOff>
    </xdr:from>
    <xdr:to>
      <xdr:col>11</xdr:col>
      <xdr:colOff>231321</xdr:colOff>
      <xdr:row>6</xdr:row>
      <xdr:rowOff>157842</xdr:rowOff>
    </xdr:to>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2465614" y="462642"/>
          <a:ext cx="4471307"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Problem 10 Example</a:t>
          </a:r>
        </a:p>
      </xdr:txBody>
    </xdr:sp>
    <xdr:clientData/>
  </xdr:twoCellAnchor>
  <xdr:twoCellAnchor>
    <xdr:from>
      <xdr:col>1</xdr:col>
      <xdr:colOff>0</xdr:colOff>
      <xdr:row>11</xdr:row>
      <xdr:rowOff>0</xdr:rowOff>
    </xdr:from>
    <xdr:to>
      <xdr:col>12</xdr:col>
      <xdr:colOff>435429</xdr:colOff>
      <xdr:row>42</xdr:row>
      <xdr:rowOff>81643</xdr:rowOff>
    </xdr:to>
    <xdr:sp macro="" textlink="">
      <xdr:nvSpPr>
        <xdr:cNvPr id="6" name="TextBox 5">
          <a:extLst>
            <a:ext uri="{FF2B5EF4-FFF2-40B4-BE49-F238E27FC236}">
              <a16:creationId xmlns:a16="http://schemas.microsoft.com/office/drawing/2014/main" id="{00000000-0008-0000-0A00-000006000000}"/>
            </a:ext>
          </a:extLst>
        </xdr:cNvPr>
        <xdr:cNvSpPr txBox="1"/>
      </xdr:nvSpPr>
      <xdr:spPr>
        <a:xfrm>
          <a:off x="609600" y="2095500"/>
          <a:ext cx="7141029" cy="5968093"/>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mn-lt"/>
              <a:ea typeface="+mn-ea"/>
              <a:cs typeface="+mn-cs"/>
            </a:rPr>
            <a:t>Bayes Theorem:</a:t>
          </a:r>
        </a:p>
        <a:p>
          <a:endParaRPr lang="en-US" sz="2000">
            <a:solidFill>
              <a:schemeClr val="dk1"/>
            </a:solidFill>
            <a:latin typeface="+mn-lt"/>
            <a:ea typeface="+mn-ea"/>
            <a:cs typeface="+mn-cs"/>
          </a:endParaRPr>
        </a:p>
        <a:p>
          <a:r>
            <a:rPr lang="en-US" sz="2000">
              <a:solidFill>
                <a:schemeClr val="dk1"/>
              </a:solidFill>
              <a:latin typeface="+mn-lt"/>
              <a:ea typeface="+mn-ea"/>
              <a:cs typeface="+mn-cs"/>
            </a:rPr>
            <a:t>The</a:t>
          </a:r>
          <a:r>
            <a:rPr lang="en-US" sz="2000" baseline="0">
              <a:solidFill>
                <a:schemeClr val="dk1"/>
              </a:solidFill>
              <a:latin typeface="+mn-lt"/>
              <a:ea typeface="+mn-ea"/>
              <a:cs typeface="+mn-cs"/>
            </a:rPr>
            <a:t> sales manger believes that there is a ).60 chance that the military will place an order. However, after making an initial sales preseentation, military officials will often ask for a second presentation to other military decision makers. Historically, 70% of successful companies are asked to make a second presentation, whereas 50% of unsuccessful companies are asked back a second time. Suppose this company has just been asked to make a second presentation;what is the revised probability that the company will make the sale?</a:t>
          </a:r>
          <a:endParaRPr lang="en-US" sz="2000">
            <a:solidFill>
              <a:schemeClr val="dk1"/>
            </a:solidFill>
            <a:latin typeface="+mn-lt"/>
            <a:ea typeface="+mn-ea"/>
            <a:cs typeface="+mn-cs"/>
          </a:endParaRP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xdr:col>
      <xdr:colOff>81642</xdr:colOff>
      <xdr:row>2</xdr:row>
      <xdr:rowOff>149679</xdr:rowOff>
    </xdr:from>
    <xdr:to>
      <xdr:col>3</xdr:col>
      <xdr:colOff>176892</xdr:colOff>
      <xdr:row>7</xdr:row>
      <xdr:rowOff>81645</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0B00-000004000000}"/>
            </a:ext>
          </a:extLst>
        </xdr:cNvPr>
        <xdr:cNvSpPr/>
      </xdr:nvSpPr>
      <xdr:spPr>
        <a:xfrm>
          <a:off x="693963" y="530679"/>
          <a:ext cx="1319893"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13</xdr:col>
      <xdr:colOff>367392</xdr:colOff>
      <xdr:row>12</xdr:row>
      <xdr:rowOff>163285</xdr:rowOff>
    </xdr:from>
    <xdr:to>
      <xdr:col>13</xdr:col>
      <xdr:colOff>367392</xdr:colOff>
      <xdr:row>50</xdr:row>
      <xdr:rowOff>176893</xdr:rowOff>
    </xdr:to>
    <xdr:cxnSp macro="">
      <xdr:nvCxnSpPr>
        <xdr:cNvPr id="5" name="Straight Connector 4">
          <a:extLst>
            <a:ext uri="{FF2B5EF4-FFF2-40B4-BE49-F238E27FC236}">
              <a16:creationId xmlns:a16="http://schemas.microsoft.com/office/drawing/2014/main" id="{00000000-0008-0000-0B00-000005000000}"/>
            </a:ext>
          </a:extLst>
        </xdr:cNvPr>
        <xdr:cNvCxnSpPr/>
      </xdr:nvCxnSpPr>
      <xdr:spPr>
        <a:xfrm>
          <a:off x="8327571" y="2449285"/>
          <a:ext cx="0" cy="7225394"/>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421821</xdr:colOff>
      <xdr:row>4</xdr:row>
      <xdr:rowOff>176893</xdr:rowOff>
    </xdr:from>
    <xdr:to>
      <xdr:col>18</xdr:col>
      <xdr:colOff>68034</xdr:colOff>
      <xdr:row>9</xdr:row>
      <xdr:rowOff>13608</xdr:rowOff>
    </xdr:to>
    <xdr:sp macro="" textlink="">
      <xdr:nvSpPr>
        <xdr:cNvPr id="6" name="Rounded Rectangle 5">
          <a:extLst>
            <a:ext uri="{FF2B5EF4-FFF2-40B4-BE49-F238E27FC236}">
              <a16:creationId xmlns:a16="http://schemas.microsoft.com/office/drawing/2014/main" id="{00000000-0008-0000-0B00-000006000000}"/>
            </a:ext>
          </a:extLst>
        </xdr:cNvPr>
        <xdr:cNvSpPr/>
      </xdr:nvSpPr>
      <xdr:spPr>
        <a:xfrm>
          <a:off x="8382000" y="938893"/>
          <a:ext cx="2707820"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latin typeface="Lucida Bright" panose="02040602050505020304" pitchFamily="18" charset="0"/>
            </a:rPr>
            <a:t>Workspace</a:t>
          </a:r>
        </a:p>
      </xdr:txBody>
    </xdr:sp>
    <xdr:clientData/>
  </xdr:twoCellAnchor>
  <xdr:twoCellAnchor>
    <xdr:from>
      <xdr:col>4</xdr:col>
      <xdr:colOff>27214</xdr:colOff>
      <xdr:row>2</xdr:row>
      <xdr:rowOff>81642</xdr:rowOff>
    </xdr:from>
    <xdr:to>
      <xdr:col>11</xdr:col>
      <xdr:colOff>231321</xdr:colOff>
      <xdr:row>6</xdr:row>
      <xdr:rowOff>157842</xdr:rowOff>
    </xdr:to>
    <xdr:sp macro="" textlink="">
      <xdr:nvSpPr>
        <xdr:cNvPr id="9" name="Rounded Rectangle 8">
          <a:extLst>
            <a:ext uri="{FF2B5EF4-FFF2-40B4-BE49-F238E27FC236}">
              <a16:creationId xmlns:a16="http://schemas.microsoft.com/office/drawing/2014/main" id="{00000000-0008-0000-0B00-000009000000}"/>
            </a:ext>
          </a:extLst>
        </xdr:cNvPr>
        <xdr:cNvSpPr/>
      </xdr:nvSpPr>
      <xdr:spPr>
        <a:xfrm>
          <a:off x="2476500" y="462642"/>
          <a:ext cx="4490357"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Problem 10</a:t>
          </a:r>
        </a:p>
      </xdr:txBody>
    </xdr:sp>
    <xdr:clientData/>
  </xdr:twoCellAnchor>
  <xdr:twoCellAnchor>
    <xdr:from>
      <xdr:col>1</xdr:col>
      <xdr:colOff>0</xdr:colOff>
      <xdr:row>11</xdr:row>
      <xdr:rowOff>0</xdr:rowOff>
    </xdr:from>
    <xdr:to>
      <xdr:col>12</xdr:col>
      <xdr:colOff>435429</xdr:colOff>
      <xdr:row>42</xdr:row>
      <xdr:rowOff>81643</xdr:rowOff>
    </xdr:to>
    <xdr:sp macro="" textlink="">
      <xdr:nvSpPr>
        <xdr:cNvPr id="10" name="TextBox 9">
          <a:extLst>
            <a:ext uri="{FF2B5EF4-FFF2-40B4-BE49-F238E27FC236}">
              <a16:creationId xmlns:a16="http://schemas.microsoft.com/office/drawing/2014/main" id="{00000000-0008-0000-0B00-00000A000000}"/>
            </a:ext>
          </a:extLst>
        </xdr:cNvPr>
        <xdr:cNvSpPr txBox="1"/>
      </xdr:nvSpPr>
      <xdr:spPr>
        <a:xfrm>
          <a:off x="612321" y="2095500"/>
          <a:ext cx="7170965" cy="5959929"/>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mn-lt"/>
              <a:ea typeface="+mn-ea"/>
              <a:cs typeface="+mn-cs"/>
            </a:rPr>
            <a:t>Bayes Theorem:</a:t>
          </a:r>
        </a:p>
        <a:p>
          <a:endParaRPr lang="en-US" sz="2000">
            <a:solidFill>
              <a:schemeClr val="dk1"/>
            </a:solidFill>
            <a:latin typeface="+mn-lt"/>
            <a:ea typeface="+mn-ea"/>
            <a:cs typeface="+mn-cs"/>
          </a:endParaRPr>
        </a:p>
        <a:p>
          <a:r>
            <a:rPr lang="en-US" sz="2000">
              <a:solidFill>
                <a:schemeClr val="dk1"/>
              </a:solidFill>
              <a:latin typeface="+mn-lt"/>
              <a:ea typeface="+mn-ea"/>
              <a:cs typeface="+mn-cs"/>
            </a:rPr>
            <a:t>1. Define the event</a:t>
          </a:r>
        </a:p>
        <a:p>
          <a:endParaRPr lang="en-US" sz="2000">
            <a:solidFill>
              <a:schemeClr val="dk1"/>
            </a:solidFill>
            <a:latin typeface="+mn-lt"/>
            <a:ea typeface="+mn-ea"/>
            <a:cs typeface="+mn-cs"/>
          </a:endParaRPr>
        </a:p>
        <a:p>
          <a:r>
            <a:rPr lang="en-US" sz="2000">
              <a:solidFill>
                <a:schemeClr val="dk1"/>
              </a:solidFill>
              <a:latin typeface="+mn-lt"/>
              <a:ea typeface="+mn-ea"/>
              <a:cs typeface="+mn-cs"/>
            </a:rPr>
            <a:t>2. Determine the prior probabilities</a:t>
          </a:r>
          <a:r>
            <a:rPr lang="en-US" sz="2000" baseline="0">
              <a:solidFill>
                <a:schemeClr val="dk1"/>
              </a:solidFill>
              <a:latin typeface="+mn-lt"/>
              <a:ea typeface="+mn-ea"/>
              <a:cs typeface="+mn-cs"/>
            </a:rPr>
            <a:t> for the event</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3. Define an event that if it occurs could alter the prior probabilites</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4. Detemine the conditional probabilities</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5. Determine the revised probabilities</a:t>
          </a:r>
          <a:endParaRPr lang="en-US" sz="2000">
            <a:solidFill>
              <a:schemeClr val="dk1"/>
            </a:solidFill>
            <a:latin typeface="+mn-lt"/>
            <a:ea typeface="+mn-ea"/>
            <a:cs typeface="+mn-cs"/>
          </a:endParaRP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xdr:col>
      <xdr:colOff>122465</xdr:colOff>
      <xdr:row>10</xdr:row>
      <xdr:rowOff>81646</xdr:rowOff>
    </xdr:from>
    <xdr:to>
      <xdr:col>10</xdr:col>
      <xdr:colOff>65316</xdr:colOff>
      <xdr:row>19</xdr:row>
      <xdr:rowOff>54430</xdr:rowOff>
    </xdr:to>
    <xdr:sp macro="" textlink="">
      <xdr:nvSpPr>
        <xdr:cNvPr id="3" name="TextBox 2">
          <a:extLst>
            <a:ext uri="{FF2B5EF4-FFF2-40B4-BE49-F238E27FC236}">
              <a16:creationId xmlns:a16="http://schemas.microsoft.com/office/drawing/2014/main" id="{00000000-0008-0000-0C00-000003000000}"/>
            </a:ext>
          </a:extLst>
        </xdr:cNvPr>
        <xdr:cNvSpPr txBox="1"/>
      </xdr:nvSpPr>
      <xdr:spPr>
        <a:xfrm>
          <a:off x="734786" y="1986646"/>
          <a:ext cx="7726137" cy="1687284"/>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solidFill>
                <a:schemeClr val="bg1"/>
              </a:solidFill>
            </a:rPr>
            <a:t>Stevenson</a:t>
          </a:r>
          <a:r>
            <a:rPr lang="en-US" sz="800" baseline="0">
              <a:solidFill>
                <a:schemeClr val="bg1"/>
              </a:solidFill>
            </a:rPr>
            <a:t> 198</a:t>
          </a:r>
          <a:endParaRPr lang="en-US" sz="800">
            <a:solidFill>
              <a:schemeClr val="bg1"/>
            </a:solidFill>
          </a:endParaRPr>
        </a:p>
        <a:p>
          <a:r>
            <a:rPr lang="en-US" sz="2000">
              <a:solidFill>
                <a:schemeClr val="tx1"/>
              </a:solidFill>
            </a:rPr>
            <a:t>Given the following</a:t>
          </a:r>
          <a:r>
            <a:rPr lang="en-US" sz="2000" baseline="0">
              <a:solidFill>
                <a:schemeClr val="tx1"/>
              </a:solidFill>
            </a:rPr>
            <a:t> payoff table select the alternative that has the highest EMV (Expected Monetary Value).</a:t>
          </a:r>
        </a:p>
      </xdr:txBody>
    </xdr:sp>
    <xdr:clientData/>
  </xdr:twoCellAnchor>
  <xdr:twoCellAnchor>
    <xdr:from>
      <xdr:col>1</xdr:col>
      <xdr:colOff>81643</xdr:colOff>
      <xdr:row>2</xdr:row>
      <xdr:rowOff>149679</xdr:rowOff>
    </xdr:from>
    <xdr:to>
      <xdr:col>3</xdr:col>
      <xdr:colOff>0</xdr:colOff>
      <xdr:row>7</xdr:row>
      <xdr:rowOff>81645</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0C00-000004000000}"/>
            </a:ext>
          </a:extLst>
        </xdr:cNvPr>
        <xdr:cNvSpPr/>
      </xdr:nvSpPr>
      <xdr:spPr>
        <a:xfrm>
          <a:off x="691243" y="530679"/>
          <a:ext cx="1137557"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rPr>
            <a:t>Back</a:t>
          </a:r>
        </a:p>
      </xdr:txBody>
    </xdr:sp>
    <xdr:clientData/>
  </xdr:twoCellAnchor>
  <xdr:twoCellAnchor>
    <xdr:from>
      <xdr:col>10</xdr:col>
      <xdr:colOff>489860</xdr:colOff>
      <xdr:row>6</xdr:row>
      <xdr:rowOff>92529</xdr:rowOff>
    </xdr:from>
    <xdr:to>
      <xdr:col>10</xdr:col>
      <xdr:colOff>489860</xdr:colOff>
      <xdr:row>39</xdr:row>
      <xdr:rowOff>106138</xdr:rowOff>
    </xdr:to>
    <xdr:cxnSp macro="">
      <xdr:nvCxnSpPr>
        <xdr:cNvPr id="5" name="Straight Connector 4">
          <a:extLst>
            <a:ext uri="{FF2B5EF4-FFF2-40B4-BE49-F238E27FC236}">
              <a16:creationId xmlns:a16="http://schemas.microsoft.com/office/drawing/2014/main" id="{00000000-0008-0000-0C00-000005000000}"/>
            </a:ext>
          </a:extLst>
        </xdr:cNvPr>
        <xdr:cNvCxnSpPr/>
      </xdr:nvCxnSpPr>
      <xdr:spPr>
        <a:xfrm>
          <a:off x="8885467" y="1235529"/>
          <a:ext cx="0" cy="787853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12</xdr:col>
      <xdr:colOff>408214</xdr:colOff>
      <xdr:row>4</xdr:row>
      <xdr:rowOff>160562</xdr:rowOff>
    </xdr:from>
    <xdr:to>
      <xdr:col>14</xdr:col>
      <xdr:colOff>381000</xdr:colOff>
      <xdr:row>8</xdr:row>
      <xdr:rowOff>187777</xdr:rowOff>
    </xdr:to>
    <xdr:sp macro="" textlink="">
      <xdr:nvSpPr>
        <xdr:cNvPr id="6" name="Rounded Rectangle 5">
          <a:extLst>
            <a:ext uri="{FF2B5EF4-FFF2-40B4-BE49-F238E27FC236}">
              <a16:creationId xmlns:a16="http://schemas.microsoft.com/office/drawing/2014/main" id="{00000000-0008-0000-0C00-000006000000}"/>
            </a:ext>
          </a:extLst>
        </xdr:cNvPr>
        <xdr:cNvSpPr/>
      </xdr:nvSpPr>
      <xdr:spPr>
        <a:xfrm>
          <a:off x="10028464" y="922562"/>
          <a:ext cx="3020786"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rPr>
            <a:t>Answer</a:t>
          </a:r>
        </a:p>
      </xdr:txBody>
    </xdr:sp>
    <xdr:clientData/>
  </xdr:twoCellAnchor>
  <xdr:twoCellAnchor>
    <xdr:from>
      <xdr:col>17</xdr:col>
      <xdr:colOff>176892</xdr:colOff>
      <xdr:row>22</xdr:row>
      <xdr:rowOff>285750</xdr:rowOff>
    </xdr:from>
    <xdr:to>
      <xdr:col>21</xdr:col>
      <xdr:colOff>503464</xdr:colOff>
      <xdr:row>27</xdr:row>
      <xdr:rowOff>95250</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14750142" y="5402036"/>
          <a:ext cx="2775858" cy="13062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a:t>1. Multiply each value by the probability</a:t>
          </a:r>
        </a:p>
        <a:p>
          <a:r>
            <a:rPr lang="en-US" sz="1800"/>
            <a:t>2. Select the highest value in the column</a:t>
          </a:r>
        </a:p>
      </xdr:txBody>
    </xdr:sp>
    <xdr:clientData/>
  </xdr:twoCellAnchor>
  <xdr:twoCellAnchor>
    <xdr:from>
      <xdr:col>3</xdr:col>
      <xdr:colOff>476251</xdr:colOff>
      <xdr:row>2</xdr:row>
      <xdr:rowOff>149679</xdr:rowOff>
    </xdr:from>
    <xdr:to>
      <xdr:col>8</xdr:col>
      <xdr:colOff>258536</xdr:colOff>
      <xdr:row>7</xdr:row>
      <xdr:rowOff>35379</xdr:rowOff>
    </xdr:to>
    <xdr:sp macro="" textlink="">
      <xdr:nvSpPr>
        <xdr:cNvPr id="10" name="Rounded Rectangle 9">
          <a:extLst>
            <a:ext uri="{FF2B5EF4-FFF2-40B4-BE49-F238E27FC236}">
              <a16:creationId xmlns:a16="http://schemas.microsoft.com/office/drawing/2014/main" id="{00000000-0008-0000-0C00-00000A000000}"/>
            </a:ext>
          </a:extLst>
        </xdr:cNvPr>
        <xdr:cNvSpPr/>
      </xdr:nvSpPr>
      <xdr:spPr>
        <a:xfrm>
          <a:off x="2313215" y="530679"/>
          <a:ext cx="5116285"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FrankRuehl" panose="020E0503060101010101" pitchFamily="34" charset="-79"/>
              <a:cs typeface="FrankRuehl" panose="020E0503060101010101" pitchFamily="34" charset="-79"/>
            </a:rPr>
            <a:t>Problem 9 Solution</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xdr:col>
      <xdr:colOff>122465</xdr:colOff>
      <xdr:row>10</xdr:row>
      <xdr:rowOff>81646</xdr:rowOff>
    </xdr:from>
    <xdr:to>
      <xdr:col>10</xdr:col>
      <xdr:colOff>65316</xdr:colOff>
      <xdr:row>36</xdr:row>
      <xdr:rowOff>163286</xdr:rowOff>
    </xdr:to>
    <xdr:sp macro="" textlink="">
      <xdr:nvSpPr>
        <xdr:cNvPr id="2" name="TextBox 1">
          <a:extLst>
            <a:ext uri="{FF2B5EF4-FFF2-40B4-BE49-F238E27FC236}">
              <a16:creationId xmlns:a16="http://schemas.microsoft.com/office/drawing/2014/main" id="{00000000-0008-0000-0D00-000002000000}"/>
            </a:ext>
          </a:extLst>
        </xdr:cNvPr>
        <xdr:cNvSpPr txBox="1"/>
      </xdr:nvSpPr>
      <xdr:spPr>
        <a:xfrm>
          <a:off x="732065" y="1986646"/>
          <a:ext cx="8620126" cy="5587090"/>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aseline="0">
              <a:solidFill>
                <a:schemeClr val="tx1"/>
              </a:solidFill>
              <a:latin typeface="Lucida Bright" panose="02040602050505020304" pitchFamily="18" charset="0"/>
            </a:rPr>
            <a:t>Using the Multiplication Rule and the Addition Rule:</a:t>
          </a:r>
        </a:p>
        <a:p>
          <a:endParaRPr lang="en-US" sz="2000" baseline="0">
            <a:solidFill>
              <a:schemeClr val="tx1"/>
            </a:solidFill>
            <a:latin typeface="Lucida Bright" panose="02040602050505020304" pitchFamily="18" charset="0"/>
          </a:endParaRPr>
        </a:p>
        <a:p>
          <a:r>
            <a:rPr lang="en-US" sz="2000" baseline="0">
              <a:solidFill>
                <a:schemeClr val="tx1"/>
              </a:solidFill>
              <a:latin typeface="Lucida Bright" panose="02040602050505020304" pitchFamily="18" charset="0"/>
            </a:rPr>
            <a:t>Christiansed Accounting prepares tax returns for individuals and companies. Over the years, the firm has tracked its clients and has discovered that 12% of the individual returns have been selected for an audit by the IRS. On one particular day, the firm signed two new individual tax clients. The firm is interested in the probability that at least one of these clients wil be audited.</a:t>
          </a:r>
        </a:p>
      </xdr:txBody>
    </xdr:sp>
    <xdr:clientData/>
  </xdr:twoCellAnchor>
  <xdr:twoCellAnchor>
    <xdr:from>
      <xdr:col>1</xdr:col>
      <xdr:colOff>81643</xdr:colOff>
      <xdr:row>2</xdr:row>
      <xdr:rowOff>149679</xdr:rowOff>
    </xdr:from>
    <xdr:to>
      <xdr:col>3</xdr:col>
      <xdr:colOff>0</xdr:colOff>
      <xdr:row>7</xdr:row>
      <xdr:rowOff>81645</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0D00-000003000000}"/>
            </a:ext>
          </a:extLst>
        </xdr:cNvPr>
        <xdr:cNvSpPr/>
      </xdr:nvSpPr>
      <xdr:spPr>
        <a:xfrm>
          <a:off x="691243" y="530679"/>
          <a:ext cx="1137557"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10</xdr:col>
      <xdr:colOff>598717</xdr:colOff>
      <xdr:row>6</xdr:row>
      <xdr:rowOff>187777</xdr:rowOff>
    </xdr:from>
    <xdr:to>
      <xdr:col>10</xdr:col>
      <xdr:colOff>598717</xdr:colOff>
      <xdr:row>35</xdr:row>
      <xdr:rowOff>10886</xdr:rowOff>
    </xdr:to>
    <xdr:cxnSp macro="">
      <xdr:nvCxnSpPr>
        <xdr:cNvPr id="4" name="Straight Connector 3">
          <a:extLst>
            <a:ext uri="{FF2B5EF4-FFF2-40B4-BE49-F238E27FC236}">
              <a16:creationId xmlns:a16="http://schemas.microsoft.com/office/drawing/2014/main" id="{00000000-0008-0000-0D00-000004000000}"/>
            </a:ext>
          </a:extLst>
        </xdr:cNvPr>
        <xdr:cNvCxnSpPr/>
      </xdr:nvCxnSpPr>
      <xdr:spPr>
        <a:xfrm>
          <a:off x="9885592" y="1330777"/>
          <a:ext cx="0" cy="5861959"/>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11</xdr:col>
      <xdr:colOff>557892</xdr:colOff>
      <xdr:row>6</xdr:row>
      <xdr:rowOff>38098</xdr:rowOff>
    </xdr:from>
    <xdr:to>
      <xdr:col>17</xdr:col>
      <xdr:colOff>122465</xdr:colOff>
      <xdr:row>10</xdr:row>
      <xdr:rowOff>65313</xdr:rowOff>
    </xdr:to>
    <xdr:sp macro="" textlink="">
      <xdr:nvSpPr>
        <xdr:cNvPr id="5" name="Rounded Rectangle 4">
          <a:extLst>
            <a:ext uri="{FF2B5EF4-FFF2-40B4-BE49-F238E27FC236}">
              <a16:creationId xmlns:a16="http://schemas.microsoft.com/office/drawing/2014/main" id="{00000000-0008-0000-0D00-000005000000}"/>
            </a:ext>
          </a:extLst>
        </xdr:cNvPr>
        <xdr:cNvSpPr/>
      </xdr:nvSpPr>
      <xdr:spPr>
        <a:xfrm>
          <a:off x="10454367" y="1181098"/>
          <a:ext cx="3298373"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latin typeface="Lucida Bright" panose="02040602050505020304" pitchFamily="18" charset="0"/>
            </a:rPr>
            <a:t>Workspace</a:t>
          </a:r>
        </a:p>
      </xdr:txBody>
    </xdr:sp>
    <xdr:clientData/>
  </xdr:twoCellAnchor>
  <xdr:twoCellAnchor>
    <xdr:from>
      <xdr:col>4</xdr:col>
      <xdr:colOff>476249</xdr:colOff>
      <xdr:row>2</xdr:row>
      <xdr:rowOff>149678</xdr:rowOff>
    </xdr:from>
    <xdr:to>
      <xdr:col>8</xdr:col>
      <xdr:colOff>244928</xdr:colOff>
      <xdr:row>7</xdr:row>
      <xdr:rowOff>35378</xdr:rowOff>
    </xdr:to>
    <xdr:sp macro="" textlink="">
      <xdr:nvSpPr>
        <xdr:cNvPr id="6" name="Rounded Rectangle 5">
          <a:extLst>
            <a:ext uri="{FF2B5EF4-FFF2-40B4-BE49-F238E27FC236}">
              <a16:creationId xmlns:a16="http://schemas.microsoft.com/office/drawing/2014/main" id="{00000000-0008-0000-0D00-000006000000}"/>
            </a:ext>
          </a:extLst>
        </xdr:cNvPr>
        <xdr:cNvSpPr/>
      </xdr:nvSpPr>
      <xdr:spPr>
        <a:xfrm>
          <a:off x="2914649" y="530678"/>
          <a:ext cx="5397954"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FrankRuehl" panose="020E0503060101010101" pitchFamily="34" charset="-79"/>
              <a:cs typeface="FrankRuehl" panose="020E0503060101010101" pitchFamily="34" charset="-79"/>
            </a:rPr>
            <a:t> </a:t>
          </a:r>
          <a:r>
            <a:rPr lang="en-US" sz="3200" b="1">
              <a:solidFill>
                <a:schemeClr val="accent4">
                  <a:lumMod val="50000"/>
                </a:schemeClr>
              </a:solidFill>
              <a:latin typeface="Lucida Bright" panose="02040602050505020304" pitchFamily="18" charset="0"/>
              <a:cs typeface="FrankRuehl" panose="020E0503060101010101" pitchFamily="34" charset="-79"/>
            </a:rPr>
            <a:t>Problem 9 Example</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xdr:col>
      <xdr:colOff>122465</xdr:colOff>
      <xdr:row>10</xdr:row>
      <xdr:rowOff>81645</xdr:rowOff>
    </xdr:from>
    <xdr:to>
      <xdr:col>10</xdr:col>
      <xdr:colOff>65316</xdr:colOff>
      <xdr:row>20</xdr:row>
      <xdr:rowOff>136071</xdr:rowOff>
    </xdr:to>
    <xdr:sp macro="" textlink="">
      <xdr:nvSpPr>
        <xdr:cNvPr id="3" name="TextBox 2">
          <a:extLst>
            <a:ext uri="{FF2B5EF4-FFF2-40B4-BE49-F238E27FC236}">
              <a16:creationId xmlns:a16="http://schemas.microsoft.com/office/drawing/2014/main" id="{00000000-0008-0000-0E00-000003000000}"/>
            </a:ext>
          </a:extLst>
        </xdr:cNvPr>
        <xdr:cNvSpPr txBox="1"/>
      </xdr:nvSpPr>
      <xdr:spPr>
        <a:xfrm>
          <a:off x="734786" y="1986645"/>
          <a:ext cx="7726137" cy="2394855"/>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solidFill>
                <a:schemeClr val="bg1"/>
              </a:solidFill>
            </a:rPr>
            <a:t>Stevenson</a:t>
          </a:r>
          <a:r>
            <a:rPr lang="en-US" sz="800" baseline="0">
              <a:solidFill>
                <a:schemeClr val="bg1"/>
              </a:solidFill>
            </a:rPr>
            <a:t> 198</a:t>
          </a:r>
          <a:endParaRPr lang="en-US" sz="800">
            <a:solidFill>
              <a:schemeClr val="bg1"/>
            </a:solidFill>
          </a:endParaRPr>
        </a:p>
        <a:p>
          <a:r>
            <a:rPr lang="en-US" sz="2000">
              <a:solidFill>
                <a:schemeClr val="tx1"/>
              </a:solidFill>
            </a:rPr>
            <a:t>Given the following</a:t>
          </a:r>
          <a:r>
            <a:rPr lang="en-US" sz="2000" baseline="0">
              <a:solidFill>
                <a:schemeClr val="tx1"/>
              </a:solidFill>
            </a:rPr>
            <a:t> payoff table select the best alternative under each of these strategies:</a:t>
          </a:r>
        </a:p>
        <a:p>
          <a:endParaRPr lang="en-US" sz="2000" baseline="0">
            <a:solidFill>
              <a:schemeClr val="tx1"/>
            </a:solidFill>
          </a:endParaRPr>
        </a:p>
        <a:p>
          <a:r>
            <a:rPr lang="en-US" sz="2000" baseline="0">
              <a:solidFill>
                <a:schemeClr val="tx1"/>
              </a:solidFill>
            </a:rPr>
            <a:t>a) LaPlace</a:t>
          </a:r>
        </a:p>
        <a:p>
          <a:r>
            <a:rPr lang="en-US" sz="2000" baseline="0">
              <a:solidFill>
                <a:schemeClr val="tx1"/>
              </a:solidFill>
            </a:rPr>
            <a:t>b) Hurwicz (</a:t>
          </a:r>
          <a:r>
            <a:rPr lang="el-GR" sz="2000" baseline="0">
              <a:solidFill>
                <a:schemeClr val="tx1"/>
              </a:solidFill>
            </a:rPr>
            <a:t>α</a:t>
          </a:r>
          <a:r>
            <a:rPr lang="en-US" sz="2000" baseline="0">
              <a:solidFill>
                <a:schemeClr val="tx1"/>
              </a:solidFill>
            </a:rPr>
            <a:t>=0.7)</a:t>
          </a:r>
        </a:p>
      </xdr:txBody>
    </xdr:sp>
    <xdr:clientData/>
  </xdr:twoCellAnchor>
  <xdr:twoCellAnchor>
    <xdr:from>
      <xdr:col>1</xdr:col>
      <xdr:colOff>81643</xdr:colOff>
      <xdr:row>2</xdr:row>
      <xdr:rowOff>149679</xdr:rowOff>
    </xdr:from>
    <xdr:to>
      <xdr:col>3</xdr:col>
      <xdr:colOff>0</xdr:colOff>
      <xdr:row>7</xdr:row>
      <xdr:rowOff>81645</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0E00-000004000000}"/>
            </a:ext>
          </a:extLst>
        </xdr:cNvPr>
        <xdr:cNvSpPr/>
      </xdr:nvSpPr>
      <xdr:spPr>
        <a:xfrm>
          <a:off x="691243" y="530679"/>
          <a:ext cx="1137557"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rPr>
            <a:t>Back</a:t>
          </a:r>
        </a:p>
      </xdr:txBody>
    </xdr:sp>
    <xdr:clientData/>
  </xdr:twoCellAnchor>
  <xdr:twoCellAnchor>
    <xdr:from>
      <xdr:col>11</xdr:col>
      <xdr:colOff>285751</xdr:colOff>
      <xdr:row>5</xdr:row>
      <xdr:rowOff>146956</xdr:rowOff>
    </xdr:from>
    <xdr:to>
      <xdr:col>11</xdr:col>
      <xdr:colOff>285751</xdr:colOff>
      <xdr:row>43</xdr:row>
      <xdr:rowOff>160565</xdr:rowOff>
    </xdr:to>
    <xdr:cxnSp macro="">
      <xdr:nvCxnSpPr>
        <xdr:cNvPr id="5" name="Straight Connector 4">
          <a:extLst>
            <a:ext uri="{FF2B5EF4-FFF2-40B4-BE49-F238E27FC236}">
              <a16:creationId xmlns:a16="http://schemas.microsoft.com/office/drawing/2014/main" id="{00000000-0008-0000-0E00-000005000000}"/>
            </a:ext>
          </a:extLst>
        </xdr:cNvPr>
        <xdr:cNvCxnSpPr/>
      </xdr:nvCxnSpPr>
      <xdr:spPr>
        <a:xfrm>
          <a:off x="9293680" y="1099456"/>
          <a:ext cx="0" cy="7769680"/>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12</xdr:col>
      <xdr:colOff>394607</xdr:colOff>
      <xdr:row>3</xdr:row>
      <xdr:rowOff>65313</xdr:rowOff>
    </xdr:from>
    <xdr:to>
      <xdr:col>16</xdr:col>
      <xdr:colOff>0</xdr:colOff>
      <xdr:row>7</xdr:row>
      <xdr:rowOff>92528</xdr:rowOff>
    </xdr:to>
    <xdr:sp macro="" textlink="">
      <xdr:nvSpPr>
        <xdr:cNvPr id="6" name="Rounded Rectangle 5">
          <a:extLst>
            <a:ext uri="{FF2B5EF4-FFF2-40B4-BE49-F238E27FC236}">
              <a16:creationId xmlns:a16="http://schemas.microsoft.com/office/drawing/2014/main" id="{00000000-0008-0000-0E00-000006000000}"/>
            </a:ext>
          </a:extLst>
        </xdr:cNvPr>
        <xdr:cNvSpPr/>
      </xdr:nvSpPr>
      <xdr:spPr>
        <a:xfrm>
          <a:off x="10014857" y="636813"/>
          <a:ext cx="3020786"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rPr>
            <a:t>Answer</a:t>
          </a:r>
        </a:p>
      </xdr:txBody>
    </xdr:sp>
    <xdr:clientData/>
  </xdr:twoCellAnchor>
  <xdr:twoCellAnchor>
    <xdr:from>
      <xdr:col>4</xdr:col>
      <xdr:colOff>-1</xdr:colOff>
      <xdr:row>2</xdr:row>
      <xdr:rowOff>108857</xdr:rowOff>
    </xdr:from>
    <xdr:to>
      <xdr:col>7</xdr:col>
      <xdr:colOff>639535</xdr:colOff>
      <xdr:row>6</xdr:row>
      <xdr:rowOff>185057</xdr:rowOff>
    </xdr:to>
    <xdr:sp macro="" textlink="">
      <xdr:nvSpPr>
        <xdr:cNvPr id="9" name="Rounded Rectangle 8">
          <a:extLst>
            <a:ext uri="{FF2B5EF4-FFF2-40B4-BE49-F238E27FC236}">
              <a16:creationId xmlns:a16="http://schemas.microsoft.com/office/drawing/2014/main" id="{00000000-0008-0000-0E00-000009000000}"/>
            </a:ext>
          </a:extLst>
        </xdr:cNvPr>
        <xdr:cNvSpPr/>
      </xdr:nvSpPr>
      <xdr:spPr>
        <a:xfrm>
          <a:off x="2449285" y="489857"/>
          <a:ext cx="4490357"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FrankRuehl" panose="020E0503060101010101" pitchFamily="34" charset="-79"/>
              <a:cs typeface="FrankRuehl" panose="020E0503060101010101" pitchFamily="34" charset="-79"/>
            </a:rPr>
            <a:t>Problem 8 Solution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81643</xdr:colOff>
      <xdr:row>2</xdr:row>
      <xdr:rowOff>149679</xdr:rowOff>
    </xdr:from>
    <xdr:to>
      <xdr:col>3</xdr:col>
      <xdr:colOff>0</xdr:colOff>
      <xdr:row>7</xdr:row>
      <xdr:rowOff>81645</xdr:rowOff>
    </xdr:to>
    <xdr:sp macro="" textlink="">
      <xdr:nvSpPr>
        <xdr:cNvPr id="3" name="Left Arrow 3">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691243" y="530679"/>
          <a:ext cx="1137557"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rPr>
            <a:t>Back</a:t>
          </a:r>
        </a:p>
      </xdr:txBody>
    </xdr:sp>
    <xdr:clientData/>
  </xdr:twoCellAnchor>
  <xdr:twoCellAnchor>
    <xdr:from>
      <xdr:col>12</xdr:col>
      <xdr:colOff>231322</xdr:colOff>
      <xdr:row>8</xdr:row>
      <xdr:rowOff>0</xdr:rowOff>
    </xdr:from>
    <xdr:to>
      <xdr:col>12</xdr:col>
      <xdr:colOff>231322</xdr:colOff>
      <xdr:row>43</xdr:row>
      <xdr:rowOff>149679</xdr:rowOff>
    </xdr:to>
    <xdr:cxnSp macro="">
      <xdr:nvCxnSpPr>
        <xdr:cNvPr id="4" name="Straight Connector 3">
          <a:extLst>
            <a:ext uri="{FF2B5EF4-FFF2-40B4-BE49-F238E27FC236}">
              <a16:creationId xmlns:a16="http://schemas.microsoft.com/office/drawing/2014/main" id="{00000000-0008-0000-0200-000004000000}"/>
            </a:ext>
          </a:extLst>
        </xdr:cNvPr>
        <xdr:cNvCxnSpPr/>
      </xdr:nvCxnSpPr>
      <xdr:spPr>
        <a:xfrm>
          <a:off x="7546522" y="1660071"/>
          <a:ext cx="0" cy="72335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231321</xdr:colOff>
      <xdr:row>3</xdr:row>
      <xdr:rowOff>13606</xdr:rowOff>
    </xdr:from>
    <xdr:to>
      <xdr:col>19</xdr:col>
      <xdr:colOff>13607</xdr:colOff>
      <xdr:row>7</xdr:row>
      <xdr:rowOff>40821</xdr:rowOff>
    </xdr:to>
    <xdr:sp macro="" textlink="">
      <xdr:nvSpPr>
        <xdr:cNvPr id="5" name="Rounded Rectangle 5">
          <a:extLst>
            <a:ext uri="{FF2B5EF4-FFF2-40B4-BE49-F238E27FC236}">
              <a16:creationId xmlns:a16="http://schemas.microsoft.com/office/drawing/2014/main" id="{00000000-0008-0000-0200-000005000000}"/>
            </a:ext>
          </a:extLst>
        </xdr:cNvPr>
        <xdr:cNvSpPr/>
      </xdr:nvSpPr>
      <xdr:spPr>
        <a:xfrm>
          <a:off x="8191500" y="585106"/>
          <a:ext cx="3456214"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rPr>
            <a:t>Answer</a:t>
          </a:r>
        </a:p>
      </xdr:txBody>
    </xdr:sp>
    <xdr:clientData/>
  </xdr:twoCellAnchor>
  <xdr:twoCellAnchor>
    <xdr:from>
      <xdr:col>1</xdr:col>
      <xdr:colOff>571500</xdr:colOff>
      <xdr:row>9</xdr:row>
      <xdr:rowOff>95250</xdr:rowOff>
    </xdr:from>
    <xdr:to>
      <xdr:col>11</xdr:col>
      <xdr:colOff>394606</xdr:colOff>
      <xdr:row>33</xdr:row>
      <xdr:rowOff>27213</xdr:rowOff>
    </xdr:to>
    <mc:AlternateContent xmlns:mc="http://schemas.openxmlformats.org/markup-compatibility/2006" xmlns:a14="http://schemas.microsoft.com/office/drawing/2010/main">
      <mc:Choice Requires="a14">
        <xdr:sp macro="" textlink="">
          <xdr:nvSpPr>
            <xdr:cNvPr id="6" name="TextBox 5">
              <a:extLst>
                <a:ext uri="{FF2B5EF4-FFF2-40B4-BE49-F238E27FC236}">
                  <a16:creationId xmlns:a16="http://schemas.microsoft.com/office/drawing/2014/main" id="{00000000-0008-0000-0200-000006000000}"/>
                </a:ext>
              </a:extLst>
            </xdr:cNvPr>
            <xdr:cNvSpPr txBox="1"/>
          </xdr:nvSpPr>
          <xdr:spPr>
            <a:xfrm>
              <a:off x="1183821" y="1809750"/>
              <a:ext cx="5946321" cy="4476749"/>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mn-lt"/>
                  <a:ea typeface="+mn-ea"/>
                  <a:cs typeface="+mn-cs"/>
                </a:rPr>
                <a:t>Given</a:t>
              </a:r>
              <a:r>
                <a:rPr lang="en-US" sz="2000" baseline="0">
                  <a:solidFill>
                    <a:schemeClr val="dk1"/>
                  </a:solidFill>
                  <a:latin typeface="+mn-lt"/>
                  <a:ea typeface="+mn-ea"/>
                  <a:cs typeface="+mn-cs"/>
                </a:rPr>
                <a:t> the following information</a:t>
              </a:r>
            </a:p>
            <a:p>
              <a:r>
                <a:rPr lang="en-US" sz="2000" baseline="0">
                  <a:solidFill>
                    <a:schemeClr val="dk1"/>
                  </a:solidFill>
                  <a:latin typeface="+mn-lt"/>
                  <a:ea typeface="+mn-ea"/>
                  <a:cs typeface="+mn-cs"/>
                </a:rPr>
                <a:t>a)  find  the z score using the Standardize Excel function:</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x= 275</a:t>
              </a:r>
            </a:p>
            <a:p>
              <a14:m>
                <m:oMath xmlns:m="http://schemas.openxmlformats.org/officeDocument/2006/math">
                  <m:acc>
                    <m:accPr>
                      <m:chr m:val="̅"/>
                      <m:ctrlPr>
                        <a:rPr lang="en-US" sz="2000" i="1">
                          <a:solidFill>
                            <a:schemeClr val="dk1"/>
                          </a:solidFill>
                          <a:latin typeface="Cambria Math" panose="02040503050406030204" pitchFamily="18" charset="0"/>
                          <a:ea typeface="+mn-ea"/>
                          <a:cs typeface="+mn-cs"/>
                        </a:rPr>
                      </m:ctrlPr>
                    </m:accPr>
                    <m:e>
                      <m:r>
                        <a:rPr lang="en-US" sz="2000" b="0" i="1">
                          <a:solidFill>
                            <a:schemeClr val="dk1"/>
                          </a:solidFill>
                          <a:latin typeface="Cambria Math" panose="02040503050406030204" pitchFamily="18" charset="0"/>
                          <a:ea typeface="+mn-ea"/>
                          <a:cs typeface="+mn-cs"/>
                        </a:rPr>
                        <m:t>𝑥</m:t>
                      </m:r>
                    </m:e>
                  </m:acc>
                </m:oMath>
              </a14:m>
              <a:r>
                <a:rPr lang="en-US" sz="2000">
                  <a:solidFill>
                    <a:schemeClr val="dk1"/>
                  </a:solidFill>
                  <a:latin typeface="+mn-lt"/>
                  <a:ea typeface="+mn-ea"/>
                  <a:cs typeface="+mn-cs"/>
                </a:rPr>
                <a:t>=250</a:t>
              </a:r>
            </a:p>
            <a:p>
              <a:r>
                <a:rPr lang="en-US" sz="2000">
                  <a:solidFill>
                    <a:schemeClr val="dk1"/>
                  </a:solidFill>
                  <a:latin typeface="+mn-lt"/>
                  <a:ea typeface="+mn-ea"/>
                  <a:cs typeface="+mn-cs"/>
                </a:rPr>
                <a:t>s= 25</a:t>
              </a:r>
            </a:p>
            <a:p>
              <a:endParaRPr lang="en-US" sz="2000">
                <a:solidFill>
                  <a:schemeClr val="dk1"/>
                </a:solidFill>
                <a:latin typeface="+mn-lt"/>
                <a:ea typeface="+mn-ea"/>
                <a:cs typeface="+mn-cs"/>
              </a:endParaRPr>
            </a:p>
            <a:p>
              <a:r>
                <a:rPr lang="en-US" sz="2000">
                  <a:solidFill>
                    <a:schemeClr val="dk1"/>
                  </a:solidFill>
                  <a:latin typeface="+mn-lt"/>
                  <a:ea typeface="+mn-ea"/>
                  <a:cs typeface="+mn-cs"/>
                </a:rPr>
                <a:t>b)</a:t>
              </a:r>
              <a:r>
                <a:rPr lang="en-US" sz="2000" baseline="0">
                  <a:solidFill>
                    <a:schemeClr val="dk1"/>
                  </a:solidFill>
                  <a:latin typeface="+mn-lt"/>
                  <a:ea typeface="+mn-ea"/>
                  <a:cs typeface="+mn-cs"/>
                </a:rPr>
                <a:t> Lets assume that the z score is 1.2</a:t>
              </a:r>
            </a:p>
            <a:p>
              <a:r>
                <a:rPr lang="en-US" sz="2000" baseline="0">
                  <a:solidFill>
                    <a:schemeClr val="dk1"/>
                  </a:solidFill>
                  <a:latin typeface="+mn-lt"/>
                  <a:ea typeface="+mn-ea"/>
                  <a:cs typeface="+mn-cs"/>
                </a:rPr>
                <a:t>x=275</a:t>
              </a:r>
            </a:p>
            <a:p>
              <a:r>
                <a:rPr lang="el-GR" sz="2000" baseline="0">
                  <a:solidFill>
                    <a:schemeClr val="dk1"/>
                  </a:solidFill>
                  <a:latin typeface="+mn-lt"/>
                  <a:ea typeface="+mn-ea"/>
                  <a:cs typeface="+mn-cs"/>
                </a:rPr>
                <a:t>σ</a:t>
              </a:r>
              <a:r>
                <a:rPr lang="en-US" sz="2000" baseline="0">
                  <a:solidFill>
                    <a:schemeClr val="dk1"/>
                  </a:solidFill>
                  <a:latin typeface="+mn-lt"/>
                  <a:ea typeface="+mn-ea"/>
                  <a:cs typeface="+mn-cs"/>
                </a:rPr>
                <a:t>=25</a:t>
              </a:r>
            </a:p>
            <a:p>
              <a:r>
                <a:rPr lang="en-US" sz="2000" baseline="0">
                  <a:solidFill>
                    <a:schemeClr val="dk1"/>
                  </a:solidFill>
                  <a:latin typeface="+mn-lt"/>
                  <a:ea typeface="+mn-ea"/>
                  <a:cs typeface="+mn-cs"/>
                </a:rPr>
                <a:t>find the value of µ</a:t>
              </a:r>
            </a:p>
            <a:p>
              <a:endParaRPr lang="en-US" sz="2000">
                <a:solidFill>
                  <a:schemeClr val="dk1"/>
                </a:solidFill>
                <a:latin typeface="+mn-lt"/>
                <a:ea typeface="+mn-ea"/>
                <a:cs typeface="+mn-cs"/>
              </a:endParaRPr>
            </a:p>
          </xdr:txBody>
        </xdr:sp>
      </mc:Choice>
      <mc:Fallback xmlns="">
        <xdr:sp macro="" textlink="">
          <xdr:nvSpPr>
            <xdr:cNvPr id="6" name="TextBox 5">
              <a:extLst>
                <a:ext uri="{FF2B5EF4-FFF2-40B4-BE49-F238E27FC236}">
                  <a16:creationId xmlns:a16="http://schemas.microsoft.com/office/drawing/2014/main" id="{8E1CD2D3-6F7D-40C4-859C-076553EB1D3B}"/>
                </a:ext>
              </a:extLst>
            </xdr:cNvPr>
            <xdr:cNvSpPr txBox="1"/>
          </xdr:nvSpPr>
          <xdr:spPr>
            <a:xfrm>
              <a:off x="1183821" y="1809750"/>
              <a:ext cx="5946321" cy="4476749"/>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mn-lt"/>
                  <a:ea typeface="+mn-ea"/>
                  <a:cs typeface="+mn-cs"/>
                </a:rPr>
                <a:t>Given</a:t>
              </a:r>
              <a:r>
                <a:rPr lang="en-US" sz="2000" baseline="0">
                  <a:solidFill>
                    <a:schemeClr val="dk1"/>
                  </a:solidFill>
                  <a:latin typeface="+mn-lt"/>
                  <a:ea typeface="+mn-ea"/>
                  <a:cs typeface="+mn-cs"/>
                </a:rPr>
                <a:t> the following information</a:t>
              </a:r>
            </a:p>
            <a:p>
              <a:r>
                <a:rPr lang="en-US" sz="2000" baseline="0">
                  <a:solidFill>
                    <a:schemeClr val="dk1"/>
                  </a:solidFill>
                  <a:latin typeface="+mn-lt"/>
                  <a:ea typeface="+mn-ea"/>
                  <a:cs typeface="+mn-cs"/>
                </a:rPr>
                <a:t>a)  find  the z score using the Standardize Excel function:</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x= 275</a:t>
              </a:r>
            </a:p>
            <a:p>
              <a:r>
                <a:rPr lang="en-US" sz="2000" b="0" i="0">
                  <a:solidFill>
                    <a:schemeClr val="dk1"/>
                  </a:solidFill>
                  <a:latin typeface="Cambria Math" panose="02040503050406030204" pitchFamily="18" charset="0"/>
                  <a:ea typeface="+mn-ea"/>
                  <a:cs typeface="+mn-cs"/>
                </a:rPr>
                <a:t>𝑥 ̅</a:t>
              </a:r>
              <a:r>
                <a:rPr lang="en-US" sz="2000">
                  <a:solidFill>
                    <a:schemeClr val="dk1"/>
                  </a:solidFill>
                  <a:latin typeface="+mn-lt"/>
                  <a:ea typeface="+mn-ea"/>
                  <a:cs typeface="+mn-cs"/>
                </a:rPr>
                <a:t>=250</a:t>
              </a:r>
            </a:p>
            <a:p>
              <a:r>
                <a:rPr lang="en-US" sz="2000">
                  <a:solidFill>
                    <a:schemeClr val="dk1"/>
                  </a:solidFill>
                  <a:latin typeface="+mn-lt"/>
                  <a:ea typeface="+mn-ea"/>
                  <a:cs typeface="+mn-cs"/>
                </a:rPr>
                <a:t>s= 25</a:t>
              </a:r>
            </a:p>
            <a:p>
              <a:endParaRPr lang="en-US" sz="2000">
                <a:solidFill>
                  <a:schemeClr val="dk1"/>
                </a:solidFill>
                <a:latin typeface="+mn-lt"/>
                <a:ea typeface="+mn-ea"/>
                <a:cs typeface="+mn-cs"/>
              </a:endParaRPr>
            </a:p>
            <a:p>
              <a:r>
                <a:rPr lang="en-US" sz="2000">
                  <a:solidFill>
                    <a:schemeClr val="dk1"/>
                  </a:solidFill>
                  <a:latin typeface="+mn-lt"/>
                  <a:ea typeface="+mn-ea"/>
                  <a:cs typeface="+mn-cs"/>
                </a:rPr>
                <a:t>b)</a:t>
              </a:r>
              <a:r>
                <a:rPr lang="en-US" sz="2000" baseline="0">
                  <a:solidFill>
                    <a:schemeClr val="dk1"/>
                  </a:solidFill>
                  <a:latin typeface="+mn-lt"/>
                  <a:ea typeface="+mn-ea"/>
                  <a:cs typeface="+mn-cs"/>
                </a:rPr>
                <a:t> Lets assume that the z score is 1.2</a:t>
              </a:r>
            </a:p>
            <a:p>
              <a:r>
                <a:rPr lang="en-US" sz="2000" baseline="0">
                  <a:solidFill>
                    <a:schemeClr val="dk1"/>
                  </a:solidFill>
                  <a:latin typeface="+mn-lt"/>
                  <a:ea typeface="+mn-ea"/>
                  <a:cs typeface="+mn-cs"/>
                </a:rPr>
                <a:t>x=275</a:t>
              </a:r>
            </a:p>
            <a:p>
              <a:r>
                <a:rPr lang="el-GR" sz="2000" baseline="0">
                  <a:solidFill>
                    <a:schemeClr val="dk1"/>
                  </a:solidFill>
                  <a:latin typeface="+mn-lt"/>
                  <a:ea typeface="+mn-ea"/>
                  <a:cs typeface="+mn-cs"/>
                </a:rPr>
                <a:t>σ</a:t>
              </a:r>
              <a:r>
                <a:rPr lang="en-US" sz="2000" baseline="0">
                  <a:solidFill>
                    <a:schemeClr val="dk1"/>
                  </a:solidFill>
                  <a:latin typeface="+mn-lt"/>
                  <a:ea typeface="+mn-ea"/>
                  <a:cs typeface="+mn-cs"/>
                </a:rPr>
                <a:t>=25</a:t>
              </a:r>
            </a:p>
            <a:p>
              <a:r>
                <a:rPr lang="en-US" sz="2000" baseline="0">
                  <a:solidFill>
                    <a:schemeClr val="dk1"/>
                  </a:solidFill>
                  <a:latin typeface="+mn-lt"/>
                  <a:ea typeface="+mn-ea"/>
                  <a:cs typeface="+mn-cs"/>
                </a:rPr>
                <a:t>find the value of µ</a:t>
              </a:r>
            </a:p>
            <a:p>
              <a:endParaRPr lang="en-US" sz="2000">
                <a:solidFill>
                  <a:schemeClr val="dk1"/>
                </a:solidFill>
                <a:latin typeface="+mn-lt"/>
                <a:ea typeface="+mn-ea"/>
                <a:cs typeface="+mn-cs"/>
              </a:endParaRPr>
            </a:p>
          </xdr:txBody>
        </xdr:sp>
      </mc:Fallback>
    </mc:AlternateContent>
    <xdr:clientData/>
  </xdr:twoCellAnchor>
  <xdr:twoCellAnchor>
    <xdr:from>
      <xdr:col>3</xdr:col>
      <xdr:colOff>598715</xdr:colOff>
      <xdr:row>2</xdr:row>
      <xdr:rowOff>149678</xdr:rowOff>
    </xdr:from>
    <xdr:to>
      <xdr:col>12</xdr:col>
      <xdr:colOff>95250</xdr:colOff>
      <xdr:row>7</xdr:row>
      <xdr:rowOff>35378</xdr:rowOff>
    </xdr:to>
    <xdr:sp macro="" textlink="">
      <xdr:nvSpPr>
        <xdr:cNvPr id="9" name="Rounded Rectangle 8">
          <a:extLst>
            <a:ext uri="{FF2B5EF4-FFF2-40B4-BE49-F238E27FC236}">
              <a16:creationId xmlns:a16="http://schemas.microsoft.com/office/drawing/2014/main" id="{00000000-0008-0000-0200-000009000000}"/>
            </a:ext>
          </a:extLst>
        </xdr:cNvPr>
        <xdr:cNvSpPr/>
      </xdr:nvSpPr>
      <xdr:spPr>
        <a:xfrm>
          <a:off x="2435679" y="530678"/>
          <a:ext cx="5007428"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FrankRuehl" panose="020E0503060101010101" pitchFamily="34" charset="-79"/>
              <a:cs typeface="FrankRuehl" panose="020E0503060101010101" pitchFamily="34" charset="-79"/>
            </a:rPr>
            <a:t>Problem 10 Solution</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xdr:col>
      <xdr:colOff>122466</xdr:colOff>
      <xdr:row>10</xdr:row>
      <xdr:rowOff>81645</xdr:rowOff>
    </xdr:from>
    <xdr:to>
      <xdr:col>7</xdr:col>
      <xdr:colOff>1129393</xdr:colOff>
      <xdr:row>35</xdr:row>
      <xdr:rowOff>122464</xdr:rowOff>
    </xdr:to>
    <xdr:sp macro="" textlink="">
      <xdr:nvSpPr>
        <xdr:cNvPr id="2" name="TextBox 1">
          <a:extLst>
            <a:ext uri="{FF2B5EF4-FFF2-40B4-BE49-F238E27FC236}">
              <a16:creationId xmlns:a16="http://schemas.microsoft.com/office/drawing/2014/main" id="{00000000-0008-0000-0F00-000002000000}"/>
            </a:ext>
          </a:extLst>
        </xdr:cNvPr>
        <xdr:cNvSpPr txBox="1"/>
      </xdr:nvSpPr>
      <xdr:spPr>
        <a:xfrm>
          <a:off x="732066" y="1986645"/>
          <a:ext cx="7426777" cy="4784269"/>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aseline="0">
              <a:solidFill>
                <a:schemeClr val="tx1"/>
              </a:solidFill>
              <a:latin typeface="Lucida Bright" panose="02040602050505020304" pitchFamily="18" charset="0"/>
            </a:rPr>
            <a:t>Computing Conditional Probabilities:</a:t>
          </a:r>
        </a:p>
        <a:p>
          <a:br>
            <a:rPr lang="en-US" sz="2000" baseline="0">
              <a:solidFill>
                <a:schemeClr val="tx1"/>
              </a:solidFill>
              <a:latin typeface="Lucida Bright" panose="02040602050505020304" pitchFamily="18" charset="0"/>
            </a:rPr>
          </a:br>
          <a:r>
            <a:rPr lang="en-US" sz="2000" baseline="0">
              <a:solidFill>
                <a:schemeClr val="tx1"/>
              </a:solidFill>
              <a:latin typeface="Lucida Bright" panose="02040602050505020304" pitchFamily="18" charset="0"/>
            </a:rPr>
            <a:t>The manager at the Cranson forest Products reported the following data on the boards in inventory. He will be selecting one board at random from the inventory to show a visiting customer. Of interest is whether the length of the board is independent of the dimensions.</a:t>
          </a:r>
        </a:p>
        <a:p>
          <a:endParaRPr lang="en-US" sz="2000" baseline="0">
            <a:solidFill>
              <a:schemeClr val="tx1"/>
            </a:solidFill>
            <a:latin typeface="Lucida Bright" panose="02040602050505020304" pitchFamily="18" charset="0"/>
          </a:endParaRPr>
        </a:p>
        <a:p>
          <a:endParaRPr lang="en-US" sz="2000" baseline="0">
            <a:solidFill>
              <a:schemeClr val="tx1"/>
            </a:solidFill>
            <a:latin typeface="Lucida Bright" panose="02040602050505020304" pitchFamily="18" charset="0"/>
          </a:endParaRPr>
        </a:p>
      </xdr:txBody>
    </xdr:sp>
    <xdr:clientData/>
  </xdr:twoCellAnchor>
  <xdr:twoCellAnchor>
    <xdr:from>
      <xdr:col>1</xdr:col>
      <xdr:colOff>81643</xdr:colOff>
      <xdr:row>2</xdr:row>
      <xdr:rowOff>149679</xdr:rowOff>
    </xdr:from>
    <xdr:to>
      <xdr:col>3</xdr:col>
      <xdr:colOff>0</xdr:colOff>
      <xdr:row>7</xdr:row>
      <xdr:rowOff>81645</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0F00-000003000000}"/>
            </a:ext>
          </a:extLst>
        </xdr:cNvPr>
        <xdr:cNvSpPr/>
      </xdr:nvSpPr>
      <xdr:spPr>
        <a:xfrm>
          <a:off x="691243" y="530679"/>
          <a:ext cx="1137557"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9</xdr:col>
      <xdr:colOff>163287</xdr:colOff>
      <xdr:row>6</xdr:row>
      <xdr:rowOff>119742</xdr:rowOff>
    </xdr:from>
    <xdr:to>
      <xdr:col>9</xdr:col>
      <xdr:colOff>163287</xdr:colOff>
      <xdr:row>44</xdr:row>
      <xdr:rowOff>133351</xdr:rowOff>
    </xdr:to>
    <xdr:cxnSp macro="">
      <xdr:nvCxnSpPr>
        <xdr:cNvPr id="4" name="Straight Connector 3">
          <a:extLst>
            <a:ext uri="{FF2B5EF4-FFF2-40B4-BE49-F238E27FC236}">
              <a16:creationId xmlns:a16="http://schemas.microsoft.com/office/drawing/2014/main" id="{00000000-0008-0000-0F00-000004000000}"/>
            </a:ext>
          </a:extLst>
        </xdr:cNvPr>
        <xdr:cNvCxnSpPr/>
      </xdr:nvCxnSpPr>
      <xdr:spPr>
        <a:xfrm>
          <a:off x="9297762" y="1262742"/>
          <a:ext cx="0" cy="7233559"/>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9</xdr:col>
      <xdr:colOff>517071</xdr:colOff>
      <xdr:row>4</xdr:row>
      <xdr:rowOff>119741</xdr:rowOff>
    </xdr:from>
    <xdr:to>
      <xdr:col>15</xdr:col>
      <xdr:colOff>272142</xdr:colOff>
      <xdr:row>8</xdr:row>
      <xdr:rowOff>146956</xdr:rowOff>
    </xdr:to>
    <xdr:sp macro="" textlink="">
      <xdr:nvSpPr>
        <xdr:cNvPr id="5" name="Rounded Rectangle 4">
          <a:extLst>
            <a:ext uri="{FF2B5EF4-FFF2-40B4-BE49-F238E27FC236}">
              <a16:creationId xmlns:a16="http://schemas.microsoft.com/office/drawing/2014/main" id="{00000000-0008-0000-0F00-000005000000}"/>
            </a:ext>
          </a:extLst>
        </xdr:cNvPr>
        <xdr:cNvSpPr/>
      </xdr:nvSpPr>
      <xdr:spPr>
        <a:xfrm>
          <a:off x="9651546" y="881741"/>
          <a:ext cx="3488871"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latin typeface="Lucida Bright" panose="02040602050505020304" pitchFamily="18" charset="0"/>
            </a:rPr>
            <a:t>Workspace</a:t>
          </a:r>
        </a:p>
      </xdr:txBody>
    </xdr:sp>
    <xdr:clientData/>
  </xdr:twoCellAnchor>
  <xdr:twoCellAnchor>
    <xdr:from>
      <xdr:col>4</xdr:col>
      <xdr:colOff>571500</xdr:colOff>
      <xdr:row>2</xdr:row>
      <xdr:rowOff>163286</xdr:rowOff>
    </xdr:from>
    <xdr:to>
      <xdr:col>8</xdr:col>
      <xdr:colOff>340179</xdr:colOff>
      <xdr:row>7</xdr:row>
      <xdr:rowOff>48986</xdr:rowOff>
    </xdr:to>
    <xdr:sp macro="" textlink="">
      <xdr:nvSpPr>
        <xdr:cNvPr id="6" name="Rounded Rectangle 5">
          <a:extLst>
            <a:ext uri="{FF2B5EF4-FFF2-40B4-BE49-F238E27FC236}">
              <a16:creationId xmlns:a16="http://schemas.microsoft.com/office/drawing/2014/main" id="{00000000-0008-0000-0F00-000006000000}"/>
            </a:ext>
          </a:extLst>
        </xdr:cNvPr>
        <xdr:cNvSpPr/>
      </xdr:nvSpPr>
      <xdr:spPr>
        <a:xfrm>
          <a:off x="3009900" y="544286"/>
          <a:ext cx="5855154"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Problem 8 Example</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1</xdr:col>
      <xdr:colOff>122466</xdr:colOff>
      <xdr:row>10</xdr:row>
      <xdr:rowOff>81645</xdr:rowOff>
    </xdr:from>
    <xdr:to>
      <xdr:col>8</xdr:col>
      <xdr:colOff>163285</xdr:colOff>
      <xdr:row>35</xdr:row>
      <xdr:rowOff>122464</xdr:rowOff>
    </xdr:to>
    <xdr:sp macro="" textlink="">
      <xdr:nvSpPr>
        <xdr:cNvPr id="3" name="TextBox 2">
          <a:extLst>
            <a:ext uri="{FF2B5EF4-FFF2-40B4-BE49-F238E27FC236}">
              <a16:creationId xmlns:a16="http://schemas.microsoft.com/office/drawing/2014/main" id="{00000000-0008-0000-1000-000003000000}"/>
            </a:ext>
          </a:extLst>
        </xdr:cNvPr>
        <xdr:cNvSpPr txBox="1"/>
      </xdr:nvSpPr>
      <xdr:spPr>
        <a:xfrm>
          <a:off x="734787" y="1986645"/>
          <a:ext cx="7973784" cy="4776105"/>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aseline="0">
              <a:solidFill>
                <a:schemeClr val="tx1"/>
              </a:solidFill>
              <a:latin typeface="Lucida Bright" panose="02040602050505020304" pitchFamily="18" charset="0"/>
            </a:rPr>
            <a:t>Checking for Independence:</a:t>
          </a:r>
        </a:p>
        <a:p>
          <a:endParaRPr lang="en-US" sz="2000" baseline="0">
            <a:solidFill>
              <a:schemeClr val="tx1"/>
            </a:solidFill>
            <a:latin typeface="Lucida Bright" panose="02040602050505020304" pitchFamily="18" charset="0"/>
          </a:endParaRPr>
        </a:p>
        <a:p>
          <a:r>
            <a:rPr lang="en-US" sz="2000" baseline="0">
              <a:solidFill>
                <a:schemeClr val="tx1"/>
              </a:solidFill>
              <a:latin typeface="Lucida Bright" panose="02040602050505020304" pitchFamily="18" charset="0"/>
            </a:rPr>
            <a:t>1. Define the experiment</a:t>
          </a:r>
        </a:p>
        <a:p>
          <a:endParaRPr lang="en-US" sz="2000" baseline="0">
            <a:solidFill>
              <a:schemeClr val="tx1"/>
            </a:solidFill>
            <a:latin typeface="Lucida Bright" panose="02040602050505020304" pitchFamily="18" charset="0"/>
          </a:endParaRPr>
        </a:p>
        <a:p>
          <a:r>
            <a:rPr lang="en-US" sz="2000" baseline="0">
              <a:solidFill>
                <a:schemeClr val="tx1"/>
              </a:solidFill>
              <a:latin typeface="Lucida Bright" panose="02040602050505020304" pitchFamily="18" charset="0"/>
            </a:rPr>
            <a:t>2. Define one event for lemgth and one event for dimension</a:t>
          </a:r>
        </a:p>
        <a:p>
          <a:endParaRPr lang="en-US" sz="2000" baseline="0">
            <a:solidFill>
              <a:schemeClr val="tx1"/>
            </a:solidFill>
            <a:latin typeface="Lucida Bright" panose="02040602050505020304" pitchFamily="18" charset="0"/>
          </a:endParaRPr>
        </a:p>
        <a:p>
          <a:r>
            <a:rPr lang="en-US" sz="2000" baseline="0">
              <a:solidFill>
                <a:schemeClr val="tx1"/>
              </a:solidFill>
              <a:latin typeface="Lucida Bright" panose="02040602050505020304" pitchFamily="18" charset="0"/>
            </a:rPr>
            <a:t>3. Determine the probablity for each event</a:t>
          </a:r>
        </a:p>
        <a:p>
          <a:endParaRPr lang="en-US" sz="2000" baseline="0">
            <a:solidFill>
              <a:schemeClr val="tx1"/>
            </a:solidFill>
            <a:latin typeface="Lucida Bright" panose="02040602050505020304" pitchFamily="18" charset="0"/>
          </a:endParaRPr>
        </a:p>
        <a:p>
          <a:r>
            <a:rPr lang="en-US" sz="2000" baseline="0">
              <a:solidFill>
                <a:schemeClr val="tx1"/>
              </a:solidFill>
              <a:latin typeface="Lucida Bright" panose="02040602050505020304" pitchFamily="18" charset="0"/>
            </a:rPr>
            <a:t>4. Assess the joint probability of two events occurring.</a:t>
          </a:r>
        </a:p>
        <a:p>
          <a:endParaRPr lang="en-US" sz="2000" baseline="0">
            <a:solidFill>
              <a:schemeClr val="tx1"/>
            </a:solidFill>
            <a:latin typeface="Lucida Bright" panose="02040602050505020304" pitchFamily="18" charset="0"/>
          </a:endParaRPr>
        </a:p>
        <a:p>
          <a:r>
            <a:rPr lang="en-US" sz="2000" baseline="0">
              <a:solidFill>
                <a:schemeClr val="tx1"/>
              </a:solidFill>
              <a:latin typeface="Lucida Bright" panose="02040602050505020304" pitchFamily="18" charset="0"/>
            </a:rPr>
            <a:t>5. Compute the conditional probability of one event given the other</a:t>
          </a:r>
        </a:p>
        <a:p>
          <a:endParaRPr lang="en-US" sz="2000" baseline="0">
            <a:solidFill>
              <a:schemeClr val="tx1"/>
            </a:solidFill>
            <a:latin typeface="Lucida Bright" panose="02040602050505020304" pitchFamily="18" charset="0"/>
          </a:endParaRPr>
        </a:p>
        <a:p>
          <a:r>
            <a:rPr lang="en-US" sz="2000" baseline="0">
              <a:solidFill>
                <a:schemeClr val="tx1"/>
              </a:solidFill>
              <a:latin typeface="Lucida Bright" panose="02040602050505020304" pitchFamily="18" charset="0"/>
            </a:rPr>
            <a:t>6. Check for independence</a:t>
          </a:r>
        </a:p>
      </xdr:txBody>
    </xdr:sp>
    <xdr:clientData/>
  </xdr:twoCellAnchor>
  <xdr:twoCellAnchor>
    <xdr:from>
      <xdr:col>1</xdr:col>
      <xdr:colOff>81643</xdr:colOff>
      <xdr:row>2</xdr:row>
      <xdr:rowOff>149679</xdr:rowOff>
    </xdr:from>
    <xdr:to>
      <xdr:col>3</xdr:col>
      <xdr:colOff>0</xdr:colOff>
      <xdr:row>7</xdr:row>
      <xdr:rowOff>81645</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1000-000004000000}"/>
            </a:ext>
          </a:extLst>
        </xdr:cNvPr>
        <xdr:cNvSpPr/>
      </xdr:nvSpPr>
      <xdr:spPr>
        <a:xfrm>
          <a:off x="691243" y="530679"/>
          <a:ext cx="1137557"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9</xdr:col>
      <xdr:colOff>163287</xdr:colOff>
      <xdr:row>6</xdr:row>
      <xdr:rowOff>119742</xdr:rowOff>
    </xdr:from>
    <xdr:to>
      <xdr:col>9</xdr:col>
      <xdr:colOff>163287</xdr:colOff>
      <xdr:row>44</xdr:row>
      <xdr:rowOff>133351</xdr:rowOff>
    </xdr:to>
    <xdr:cxnSp macro="">
      <xdr:nvCxnSpPr>
        <xdr:cNvPr id="5" name="Straight Connector 4">
          <a:extLst>
            <a:ext uri="{FF2B5EF4-FFF2-40B4-BE49-F238E27FC236}">
              <a16:creationId xmlns:a16="http://schemas.microsoft.com/office/drawing/2014/main" id="{00000000-0008-0000-1000-000005000000}"/>
            </a:ext>
          </a:extLst>
        </xdr:cNvPr>
        <xdr:cNvCxnSpPr/>
      </xdr:nvCxnSpPr>
      <xdr:spPr>
        <a:xfrm>
          <a:off x="9320894" y="1262742"/>
          <a:ext cx="0" cy="7701645"/>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9</xdr:col>
      <xdr:colOff>517071</xdr:colOff>
      <xdr:row>4</xdr:row>
      <xdr:rowOff>119741</xdr:rowOff>
    </xdr:from>
    <xdr:to>
      <xdr:col>15</xdr:col>
      <xdr:colOff>272142</xdr:colOff>
      <xdr:row>8</xdr:row>
      <xdr:rowOff>146956</xdr:rowOff>
    </xdr:to>
    <xdr:sp macro="" textlink="">
      <xdr:nvSpPr>
        <xdr:cNvPr id="6" name="Rounded Rectangle 5">
          <a:extLst>
            <a:ext uri="{FF2B5EF4-FFF2-40B4-BE49-F238E27FC236}">
              <a16:creationId xmlns:a16="http://schemas.microsoft.com/office/drawing/2014/main" id="{00000000-0008-0000-1000-000006000000}"/>
            </a:ext>
          </a:extLst>
        </xdr:cNvPr>
        <xdr:cNvSpPr/>
      </xdr:nvSpPr>
      <xdr:spPr>
        <a:xfrm>
          <a:off x="9674678" y="881741"/>
          <a:ext cx="3497035"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latin typeface="Lucida Bright" panose="02040602050505020304" pitchFamily="18" charset="0"/>
            </a:rPr>
            <a:t>Workspace</a:t>
          </a:r>
        </a:p>
      </xdr:txBody>
    </xdr:sp>
    <xdr:clientData/>
  </xdr:twoCellAnchor>
  <xdr:twoCellAnchor>
    <xdr:from>
      <xdr:col>4</xdr:col>
      <xdr:colOff>571500</xdr:colOff>
      <xdr:row>2</xdr:row>
      <xdr:rowOff>163286</xdr:rowOff>
    </xdr:from>
    <xdr:to>
      <xdr:col>8</xdr:col>
      <xdr:colOff>340179</xdr:colOff>
      <xdr:row>7</xdr:row>
      <xdr:rowOff>48986</xdr:rowOff>
    </xdr:to>
    <xdr:sp macro="" textlink="">
      <xdr:nvSpPr>
        <xdr:cNvPr id="8" name="Rounded Rectangle 7">
          <a:extLst>
            <a:ext uri="{FF2B5EF4-FFF2-40B4-BE49-F238E27FC236}">
              <a16:creationId xmlns:a16="http://schemas.microsoft.com/office/drawing/2014/main" id="{00000000-0008-0000-1000-000008000000}"/>
            </a:ext>
          </a:extLst>
        </xdr:cNvPr>
        <xdr:cNvSpPr/>
      </xdr:nvSpPr>
      <xdr:spPr>
        <a:xfrm>
          <a:off x="3020786" y="544286"/>
          <a:ext cx="4490357"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Problem 8</a:t>
          </a:r>
        </a:p>
      </xdr:txBody>
    </xdr:sp>
    <xdr:clientData/>
  </xdr:twoCellAnchor>
  <xdr:twoCellAnchor>
    <xdr:from>
      <xdr:col>16</xdr:col>
      <xdr:colOff>0</xdr:colOff>
      <xdr:row>4</xdr:row>
      <xdr:rowOff>0</xdr:rowOff>
    </xdr:from>
    <xdr:to>
      <xdr:col>18</xdr:col>
      <xdr:colOff>576116</xdr:colOff>
      <xdr:row>10</xdr:row>
      <xdr:rowOff>66786</xdr:rowOff>
    </xdr:to>
    <xdr:sp macro="" textlink="">
      <xdr:nvSpPr>
        <xdr:cNvPr id="7" name="Left Arrow 6">
          <a:hlinkClick xmlns:r="http://schemas.openxmlformats.org/officeDocument/2006/relationships" r:id="rId2"/>
          <a:extLst>
            <a:ext uri="{FF2B5EF4-FFF2-40B4-BE49-F238E27FC236}">
              <a16:creationId xmlns:a16="http://schemas.microsoft.com/office/drawing/2014/main" id="{00000000-0008-0000-1000-000007000000}"/>
            </a:ext>
          </a:extLst>
        </xdr:cNvPr>
        <xdr:cNvSpPr/>
      </xdr:nvSpPr>
      <xdr:spPr>
        <a:xfrm rot="10800000" flipV="1">
          <a:off x="13511893" y="762000"/>
          <a:ext cx="1800759" cy="120978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Example</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12</xdr:col>
      <xdr:colOff>231322</xdr:colOff>
      <xdr:row>8</xdr:row>
      <xdr:rowOff>136071</xdr:rowOff>
    </xdr:from>
    <xdr:to>
      <xdr:col>12</xdr:col>
      <xdr:colOff>231322</xdr:colOff>
      <xdr:row>46</xdr:row>
      <xdr:rowOff>149679</xdr:rowOff>
    </xdr:to>
    <xdr:cxnSp macro="">
      <xdr:nvCxnSpPr>
        <xdr:cNvPr id="5" name="Straight Connector 4">
          <a:extLst>
            <a:ext uri="{FF2B5EF4-FFF2-40B4-BE49-F238E27FC236}">
              <a16:creationId xmlns:a16="http://schemas.microsoft.com/office/drawing/2014/main" id="{00000000-0008-0000-1100-000005000000}"/>
            </a:ext>
          </a:extLst>
        </xdr:cNvPr>
        <xdr:cNvCxnSpPr/>
      </xdr:nvCxnSpPr>
      <xdr:spPr>
        <a:xfrm>
          <a:off x="7546522" y="1660071"/>
          <a:ext cx="0" cy="725260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476250</xdr:colOff>
      <xdr:row>3</xdr:row>
      <xdr:rowOff>68035</xdr:rowOff>
    </xdr:from>
    <xdr:to>
      <xdr:col>20</xdr:col>
      <xdr:colOff>27214</xdr:colOff>
      <xdr:row>7</xdr:row>
      <xdr:rowOff>95250</xdr:rowOff>
    </xdr:to>
    <xdr:sp macro="" textlink="">
      <xdr:nvSpPr>
        <xdr:cNvPr id="6" name="Rounded Rectangle 5">
          <a:extLst>
            <a:ext uri="{FF2B5EF4-FFF2-40B4-BE49-F238E27FC236}">
              <a16:creationId xmlns:a16="http://schemas.microsoft.com/office/drawing/2014/main" id="{00000000-0008-0000-1100-000006000000}"/>
            </a:ext>
          </a:extLst>
        </xdr:cNvPr>
        <xdr:cNvSpPr/>
      </xdr:nvSpPr>
      <xdr:spPr>
        <a:xfrm>
          <a:off x="8401050" y="639535"/>
          <a:ext cx="3818164"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rPr>
            <a:t>Answer</a:t>
          </a:r>
        </a:p>
      </xdr:txBody>
    </xdr:sp>
    <xdr:clientData/>
  </xdr:twoCellAnchor>
  <xdr:twoCellAnchor>
    <xdr:from>
      <xdr:col>3</xdr:col>
      <xdr:colOff>544287</xdr:colOff>
      <xdr:row>2</xdr:row>
      <xdr:rowOff>176893</xdr:rowOff>
    </xdr:from>
    <xdr:to>
      <xdr:col>11</xdr:col>
      <xdr:colOff>136072</xdr:colOff>
      <xdr:row>7</xdr:row>
      <xdr:rowOff>62593</xdr:rowOff>
    </xdr:to>
    <xdr:sp macro="" textlink="">
      <xdr:nvSpPr>
        <xdr:cNvPr id="12" name="Rounded Rectangle 11">
          <a:extLst>
            <a:ext uri="{FF2B5EF4-FFF2-40B4-BE49-F238E27FC236}">
              <a16:creationId xmlns:a16="http://schemas.microsoft.com/office/drawing/2014/main" id="{00000000-0008-0000-1100-00000C000000}"/>
            </a:ext>
          </a:extLst>
        </xdr:cNvPr>
        <xdr:cNvSpPr/>
      </xdr:nvSpPr>
      <xdr:spPr>
        <a:xfrm>
          <a:off x="2381251" y="557893"/>
          <a:ext cx="4490357"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FrankRuehl" panose="020E0503060101010101" pitchFamily="34" charset="-79"/>
              <a:cs typeface="FrankRuehl" panose="020E0503060101010101" pitchFamily="34" charset="-79"/>
            </a:rPr>
            <a:t>Problem 7 Solution</a:t>
          </a:r>
        </a:p>
      </xdr:txBody>
    </xdr:sp>
    <xdr:clientData/>
  </xdr:twoCellAnchor>
  <xdr:twoCellAnchor>
    <xdr:from>
      <xdr:col>0</xdr:col>
      <xdr:colOff>573199</xdr:colOff>
      <xdr:row>2</xdr:row>
      <xdr:rowOff>183695</xdr:rowOff>
    </xdr:from>
    <xdr:to>
      <xdr:col>2</xdr:col>
      <xdr:colOff>542583</xdr:colOff>
      <xdr:row>8</xdr:row>
      <xdr:rowOff>34016</xdr:rowOff>
    </xdr:to>
    <xdr:sp macro="" textlink="">
      <xdr:nvSpPr>
        <xdr:cNvPr id="15" name="Left Arrow 14">
          <a:hlinkClick xmlns:r="http://schemas.openxmlformats.org/officeDocument/2006/relationships" r:id="rId1"/>
          <a:extLst>
            <a:ext uri="{FF2B5EF4-FFF2-40B4-BE49-F238E27FC236}">
              <a16:creationId xmlns:a16="http://schemas.microsoft.com/office/drawing/2014/main" id="{00000000-0008-0000-1100-00000F000000}"/>
            </a:ext>
          </a:extLst>
        </xdr:cNvPr>
        <xdr:cNvSpPr/>
      </xdr:nvSpPr>
      <xdr:spPr>
        <a:xfrm>
          <a:off x="573199" y="564695"/>
          <a:ext cx="1194027" cy="993321"/>
        </a:xfrm>
        <a:prstGeom prst="leftArrow">
          <a:avLst/>
        </a:prstGeom>
        <a:solidFill>
          <a:srgbClr val="800000"/>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rPr>
            <a:t>Back</a:t>
          </a:r>
        </a:p>
      </xdr:txBody>
    </xdr:sp>
    <xdr:clientData/>
  </xdr:twoCellAnchor>
  <xdr:twoCellAnchor>
    <xdr:from>
      <xdr:col>2</xdr:col>
      <xdr:colOff>449036</xdr:colOff>
      <xdr:row>10</xdr:row>
      <xdr:rowOff>54430</xdr:rowOff>
    </xdr:from>
    <xdr:to>
      <xdr:col>8</xdr:col>
      <xdr:colOff>396308</xdr:colOff>
      <xdr:row>22</xdr:row>
      <xdr:rowOff>176892</xdr:rowOff>
    </xdr:to>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1100-000010000000}"/>
                </a:ext>
              </a:extLst>
            </xdr:cNvPr>
            <xdr:cNvSpPr txBox="1"/>
          </xdr:nvSpPr>
          <xdr:spPr>
            <a:xfrm>
              <a:off x="1673679" y="1959430"/>
              <a:ext cx="6737236" cy="2408462"/>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a:solidFill>
                    <a:schemeClr val="dk1"/>
                  </a:solidFill>
                  <a:latin typeface="+mn-lt"/>
                  <a:ea typeface="+mn-ea"/>
                  <a:cs typeface="+mn-cs"/>
                </a:rPr>
                <a:t>Compute</a:t>
              </a:r>
              <a:r>
                <a:rPr lang="en-US" sz="1800" baseline="0">
                  <a:solidFill>
                    <a:schemeClr val="dk1"/>
                  </a:solidFill>
                  <a:latin typeface="+mn-lt"/>
                  <a:ea typeface="+mn-ea"/>
                  <a:cs typeface="+mn-cs"/>
                </a:rPr>
                <a:t> the </a:t>
              </a:r>
              <a:r>
                <a:rPr lang="en-US" sz="1800" b="1" baseline="0">
                  <a:solidFill>
                    <a:schemeClr val="dk1"/>
                  </a:solidFill>
                  <a:latin typeface="+mn-lt"/>
                  <a:ea typeface="+mn-ea"/>
                  <a:cs typeface="+mn-cs"/>
                </a:rPr>
                <a:t>coefficient of variation (CV) </a:t>
              </a:r>
              <a:r>
                <a:rPr lang="en-US" sz="1800" baseline="0">
                  <a:solidFill>
                    <a:schemeClr val="dk1"/>
                  </a:solidFill>
                  <a:latin typeface="+mn-lt"/>
                  <a:ea typeface="+mn-ea"/>
                  <a:cs typeface="+mn-cs"/>
                </a:rPr>
                <a:t>given the following information:</a:t>
              </a:r>
            </a:p>
            <a:p>
              <a:endParaRPr lang="en-US" sz="1800" baseline="0">
                <a:solidFill>
                  <a:schemeClr val="dk1"/>
                </a:solidFill>
                <a:latin typeface="+mn-lt"/>
                <a:ea typeface="+mn-ea"/>
                <a:cs typeface="+mn-cs"/>
              </a:endParaRPr>
            </a:p>
            <a:p>
              <a:r>
                <a:rPr lang="en-US" sz="1800" baseline="0">
                  <a:solidFill>
                    <a:schemeClr val="dk1"/>
                  </a:solidFill>
                  <a:latin typeface="+mn-lt"/>
                  <a:ea typeface="+mn-ea"/>
                  <a:cs typeface="+mn-cs"/>
                </a:rPr>
                <a:t>Cattle: </a:t>
              </a:r>
              <a14:m>
                <m:oMath xmlns:m="http://schemas.openxmlformats.org/officeDocument/2006/math">
                  <m:acc>
                    <m:accPr>
                      <m:chr m:val="̅"/>
                      <m:ctrlPr>
                        <a:rPr lang="en-US" sz="1800" i="1" baseline="0">
                          <a:solidFill>
                            <a:schemeClr val="dk1"/>
                          </a:solidFill>
                          <a:latin typeface="Cambria Math" panose="02040503050406030204" pitchFamily="18" charset="0"/>
                          <a:ea typeface="+mn-ea"/>
                          <a:cs typeface="+mn-cs"/>
                        </a:rPr>
                      </m:ctrlPr>
                    </m:accPr>
                    <m:e>
                      <m:r>
                        <a:rPr lang="en-US" sz="1800" b="0" i="1" baseline="0">
                          <a:solidFill>
                            <a:schemeClr val="dk1"/>
                          </a:solidFill>
                          <a:latin typeface="Cambria Math" panose="02040503050406030204" pitchFamily="18" charset="0"/>
                          <a:ea typeface="+mn-ea"/>
                          <a:cs typeface="+mn-cs"/>
                        </a:rPr>
                        <m:t>𝑋</m:t>
                      </m:r>
                    </m:e>
                  </m:acc>
                </m:oMath>
              </a14:m>
              <a:r>
                <a:rPr lang="en-US" sz="1800" baseline="0">
                  <a:solidFill>
                    <a:schemeClr val="dk1"/>
                  </a:solidFill>
                  <a:latin typeface="+mn-lt"/>
                  <a:ea typeface="+mn-ea"/>
                  <a:cs typeface="+mn-cs"/>
                </a:rPr>
                <a:t>=125lbs, s=10lb.</a:t>
              </a:r>
            </a:p>
            <a:p>
              <a:r>
                <a:rPr lang="en-US" sz="1800" baseline="0">
                  <a:solidFill>
                    <a:schemeClr val="dk1"/>
                  </a:solidFill>
                  <a:latin typeface="+mn-lt"/>
                  <a:ea typeface="+mn-ea"/>
                  <a:cs typeface="+mn-cs"/>
                </a:rPr>
                <a:t>Hogs:  </a:t>
              </a:r>
              <a14:m>
                <m:oMath xmlns:m="http://schemas.openxmlformats.org/officeDocument/2006/math">
                  <m:acc>
                    <m:accPr>
                      <m:chr m:val="̅"/>
                      <m:ctrlPr>
                        <a:rPr lang="en-US" sz="1800" i="1" baseline="0">
                          <a:solidFill>
                            <a:schemeClr val="dk1"/>
                          </a:solidFill>
                          <a:latin typeface="Cambria Math" panose="02040503050406030204" pitchFamily="18" charset="0"/>
                          <a:ea typeface="+mn-ea"/>
                          <a:cs typeface="+mn-cs"/>
                        </a:rPr>
                      </m:ctrlPr>
                    </m:accPr>
                    <m:e>
                      <m:r>
                        <a:rPr lang="en-US" sz="1800" b="0" i="1" baseline="0">
                          <a:solidFill>
                            <a:schemeClr val="dk1"/>
                          </a:solidFill>
                          <a:latin typeface="Cambria Math" panose="02040503050406030204" pitchFamily="18" charset="0"/>
                          <a:ea typeface="+mn-ea"/>
                          <a:cs typeface="+mn-cs"/>
                        </a:rPr>
                        <m:t>𝑋</m:t>
                      </m:r>
                    </m:e>
                  </m:acc>
                </m:oMath>
              </a14:m>
              <a:r>
                <a:rPr lang="en-US" sz="1800" baseline="0">
                  <a:solidFill>
                    <a:schemeClr val="dk1"/>
                  </a:solidFill>
                  <a:latin typeface="+mn-lt"/>
                  <a:ea typeface="+mn-ea"/>
                  <a:cs typeface="+mn-cs"/>
                </a:rPr>
                <a:t> =40lbs, s=10lb.</a:t>
              </a:r>
              <a:endParaRPr lang="en-US" sz="2400">
                <a:solidFill>
                  <a:schemeClr val="dk1"/>
                </a:solidFill>
                <a:latin typeface="+mn-lt"/>
                <a:ea typeface="+mn-ea"/>
                <a:cs typeface="+mn-cs"/>
              </a:endParaRPr>
            </a:p>
          </xdr:txBody>
        </xdr:sp>
      </mc:Choice>
      <mc:Fallback xmlns="">
        <xdr:sp macro="" textlink="">
          <xdr:nvSpPr>
            <xdr:cNvPr id="16" name="TextBox 15">
              <a:extLst>
                <a:ext uri="{FF2B5EF4-FFF2-40B4-BE49-F238E27FC236}">
                  <a16:creationId xmlns:a16="http://schemas.microsoft.com/office/drawing/2014/main" id="{00000000-0008-0000-0300-000004000000}"/>
                </a:ext>
              </a:extLst>
            </xdr:cNvPr>
            <xdr:cNvSpPr txBox="1"/>
          </xdr:nvSpPr>
          <xdr:spPr>
            <a:xfrm>
              <a:off x="1673679" y="1959430"/>
              <a:ext cx="6737236" cy="2408462"/>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a:solidFill>
                    <a:schemeClr val="dk1"/>
                  </a:solidFill>
                  <a:latin typeface="+mn-lt"/>
                  <a:ea typeface="+mn-ea"/>
                  <a:cs typeface="+mn-cs"/>
                </a:rPr>
                <a:t>Compute</a:t>
              </a:r>
              <a:r>
                <a:rPr lang="en-US" sz="1800" baseline="0">
                  <a:solidFill>
                    <a:schemeClr val="dk1"/>
                  </a:solidFill>
                  <a:latin typeface="+mn-lt"/>
                  <a:ea typeface="+mn-ea"/>
                  <a:cs typeface="+mn-cs"/>
                </a:rPr>
                <a:t> the </a:t>
              </a:r>
              <a:r>
                <a:rPr lang="en-US" sz="1800" b="1" baseline="0">
                  <a:solidFill>
                    <a:schemeClr val="dk1"/>
                  </a:solidFill>
                  <a:latin typeface="+mn-lt"/>
                  <a:ea typeface="+mn-ea"/>
                  <a:cs typeface="+mn-cs"/>
                </a:rPr>
                <a:t>coefficient of variation (CV) </a:t>
              </a:r>
              <a:r>
                <a:rPr lang="en-US" sz="1800" baseline="0">
                  <a:solidFill>
                    <a:schemeClr val="dk1"/>
                  </a:solidFill>
                  <a:latin typeface="+mn-lt"/>
                  <a:ea typeface="+mn-ea"/>
                  <a:cs typeface="+mn-cs"/>
                </a:rPr>
                <a:t>given the following information:</a:t>
              </a:r>
            </a:p>
            <a:p>
              <a:endParaRPr lang="en-US" sz="1800" baseline="0">
                <a:solidFill>
                  <a:schemeClr val="dk1"/>
                </a:solidFill>
                <a:latin typeface="+mn-lt"/>
                <a:ea typeface="+mn-ea"/>
                <a:cs typeface="+mn-cs"/>
              </a:endParaRPr>
            </a:p>
            <a:p>
              <a:r>
                <a:rPr lang="en-US" sz="1800" baseline="0">
                  <a:solidFill>
                    <a:schemeClr val="dk1"/>
                  </a:solidFill>
                  <a:latin typeface="+mn-lt"/>
                  <a:ea typeface="+mn-ea"/>
                  <a:cs typeface="+mn-cs"/>
                </a:rPr>
                <a:t>Cattle: </a:t>
              </a:r>
              <a:r>
                <a:rPr lang="en-US" sz="1800" b="0" i="0" baseline="0">
                  <a:solidFill>
                    <a:schemeClr val="dk1"/>
                  </a:solidFill>
                  <a:latin typeface="Cambria Math" panose="02040503050406030204" pitchFamily="18" charset="0"/>
                  <a:ea typeface="+mn-ea"/>
                  <a:cs typeface="+mn-cs"/>
                </a:rPr>
                <a:t>𝑋 ̅</a:t>
              </a:r>
              <a:r>
                <a:rPr lang="en-US" sz="1800" baseline="0">
                  <a:solidFill>
                    <a:schemeClr val="dk1"/>
                  </a:solidFill>
                  <a:latin typeface="+mn-lt"/>
                  <a:ea typeface="+mn-ea"/>
                  <a:cs typeface="+mn-cs"/>
                </a:rPr>
                <a:t>=125lbs, s=10lb.</a:t>
              </a:r>
            </a:p>
            <a:p>
              <a:r>
                <a:rPr lang="en-US" sz="1800" baseline="0">
                  <a:solidFill>
                    <a:schemeClr val="dk1"/>
                  </a:solidFill>
                  <a:latin typeface="+mn-lt"/>
                  <a:ea typeface="+mn-ea"/>
                  <a:cs typeface="+mn-cs"/>
                </a:rPr>
                <a:t>Hogs:  </a:t>
              </a:r>
              <a:r>
                <a:rPr lang="en-US" sz="1800" b="0" i="0" baseline="0">
                  <a:solidFill>
                    <a:schemeClr val="dk1"/>
                  </a:solidFill>
                  <a:latin typeface="Cambria Math" panose="02040503050406030204" pitchFamily="18" charset="0"/>
                  <a:ea typeface="+mn-ea"/>
                  <a:cs typeface="+mn-cs"/>
                </a:rPr>
                <a:t>𝑋 ̅</a:t>
              </a:r>
              <a:r>
                <a:rPr lang="en-US" sz="1800" baseline="0">
                  <a:solidFill>
                    <a:schemeClr val="dk1"/>
                  </a:solidFill>
                  <a:latin typeface="+mn-lt"/>
                  <a:ea typeface="+mn-ea"/>
                  <a:cs typeface="+mn-cs"/>
                </a:rPr>
                <a:t> =40lbs, s=10lb.</a:t>
              </a:r>
              <a:endParaRPr lang="en-US" sz="2400">
                <a:solidFill>
                  <a:schemeClr val="dk1"/>
                </a:solidFill>
                <a:latin typeface="+mn-lt"/>
                <a:ea typeface="+mn-ea"/>
                <a:cs typeface="+mn-cs"/>
              </a:endParaRPr>
            </a:p>
          </xdr:txBody>
        </xdr:sp>
      </mc:Fallback>
    </mc:AlternateContent>
    <xdr:clientData/>
  </xdr:twoCellAnchor>
</xdr:wsDr>
</file>

<file path=xl/drawings/drawing33.xml><?xml version="1.0" encoding="utf-8"?>
<xdr:wsDr xmlns:xdr="http://schemas.openxmlformats.org/drawingml/2006/spreadsheetDrawing" xmlns:a="http://schemas.openxmlformats.org/drawingml/2006/main">
  <xdr:twoCellAnchor>
    <xdr:from>
      <xdr:col>9</xdr:col>
      <xdr:colOff>244930</xdr:colOff>
      <xdr:row>3</xdr:row>
      <xdr:rowOff>27213</xdr:rowOff>
    </xdr:from>
    <xdr:to>
      <xdr:col>13</xdr:col>
      <xdr:colOff>598714</xdr:colOff>
      <xdr:row>7</xdr:row>
      <xdr:rowOff>54428</xdr:rowOff>
    </xdr:to>
    <xdr:sp macro="" textlink="">
      <xdr:nvSpPr>
        <xdr:cNvPr id="2" name="Rounded Rectangle 1">
          <a:extLst>
            <a:ext uri="{FF2B5EF4-FFF2-40B4-BE49-F238E27FC236}">
              <a16:creationId xmlns:a16="http://schemas.microsoft.com/office/drawing/2014/main" id="{00000000-0008-0000-1200-000002000000}"/>
            </a:ext>
          </a:extLst>
        </xdr:cNvPr>
        <xdr:cNvSpPr/>
      </xdr:nvSpPr>
      <xdr:spPr>
        <a:xfrm>
          <a:off x="8846005" y="598713"/>
          <a:ext cx="2839809"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latin typeface="Lucida Bright" panose="02040602050505020304" pitchFamily="18" charset="0"/>
            </a:rPr>
            <a:t>Workspace</a:t>
          </a:r>
        </a:p>
      </xdr:txBody>
    </xdr:sp>
    <xdr:clientData/>
  </xdr:twoCellAnchor>
  <xdr:twoCellAnchor>
    <xdr:from>
      <xdr:col>3</xdr:col>
      <xdr:colOff>721179</xdr:colOff>
      <xdr:row>1</xdr:row>
      <xdr:rowOff>136072</xdr:rowOff>
    </xdr:from>
    <xdr:to>
      <xdr:col>7</xdr:col>
      <xdr:colOff>136070</xdr:colOff>
      <xdr:row>6</xdr:row>
      <xdr:rowOff>21772</xdr:rowOff>
    </xdr:to>
    <xdr:sp macro="" textlink="">
      <xdr:nvSpPr>
        <xdr:cNvPr id="3" name="Rounded Rectangle 2">
          <a:extLst>
            <a:ext uri="{FF2B5EF4-FFF2-40B4-BE49-F238E27FC236}">
              <a16:creationId xmlns:a16="http://schemas.microsoft.com/office/drawing/2014/main" id="{00000000-0008-0000-1200-000003000000}"/>
            </a:ext>
          </a:extLst>
        </xdr:cNvPr>
        <xdr:cNvSpPr/>
      </xdr:nvSpPr>
      <xdr:spPr>
        <a:xfrm>
          <a:off x="2549979" y="326572"/>
          <a:ext cx="4977491"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Problem</a:t>
          </a:r>
          <a:r>
            <a:rPr lang="en-US" sz="3200" b="1" baseline="0">
              <a:solidFill>
                <a:schemeClr val="accent4">
                  <a:lumMod val="50000"/>
                </a:schemeClr>
              </a:solidFill>
              <a:latin typeface="Lucida Bright" panose="02040602050505020304" pitchFamily="18" charset="0"/>
              <a:cs typeface="FrankRuehl" panose="020E0503060101010101" pitchFamily="34" charset="-79"/>
            </a:rPr>
            <a:t> 7 Example</a:t>
          </a:r>
          <a:endParaRPr lang="en-US" sz="3200" b="1">
            <a:solidFill>
              <a:schemeClr val="accent4">
                <a:lumMod val="50000"/>
              </a:schemeClr>
            </a:solidFill>
            <a:latin typeface="Lucida Bright" panose="02040602050505020304" pitchFamily="18" charset="0"/>
            <a:cs typeface="FrankRuehl" panose="020E0503060101010101" pitchFamily="34" charset="-79"/>
          </a:endParaRPr>
        </a:p>
      </xdr:txBody>
    </xdr:sp>
    <xdr:clientData/>
  </xdr:twoCellAnchor>
  <xdr:twoCellAnchor>
    <xdr:from>
      <xdr:col>0</xdr:col>
      <xdr:colOff>314663</xdr:colOff>
      <xdr:row>0</xdr:row>
      <xdr:rowOff>156481</xdr:rowOff>
    </xdr:from>
    <xdr:to>
      <xdr:col>2</xdr:col>
      <xdr:colOff>284047</xdr:colOff>
      <xdr:row>6</xdr:row>
      <xdr:rowOff>6802</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1200-000004000000}"/>
            </a:ext>
          </a:extLst>
        </xdr:cNvPr>
        <xdr:cNvSpPr/>
      </xdr:nvSpPr>
      <xdr:spPr>
        <a:xfrm>
          <a:off x="314663" y="156481"/>
          <a:ext cx="1188584" cy="993321"/>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0</xdr:col>
      <xdr:colOff>204108</xdr:colOff>
      <xdr:row>9</xdr:row>
      <xdr:rowOff>13608</xdr:rowOff>
    </xdr:from>
    <xdr:to>
      <xdr:col>7</xdr:col>
      <xdr:colOff>530678</xdr:colOff>
      <xdr:row>35</xdr:row>
      <xdr:rowOff>68036</xdr:rowOff>
    </xdr:to>
    <xdr:sp macro="" textlink="">
      <xdr:nvSpPr>
        <xdr:cNvPr id="5" name="TextBox 4">
          <a:extLst>
            <a:ext uri="{FF2B5EF4-FFF2-40B4-BE49-F238E27FC236}">
              <a16:creationId xmlns:a16="http://schemas.microsoft.com/office/drawing/2014/main" id="{00000000-0008-0000-1200-000005000000}"/>
            </a:ext>
          </a:extLst>
        </xdr:cNvPr>
        <xdr:cNvSpPr txBox="1"/>
      </xdr:nvSpPr>
      <xdr:spPr>
        <a:xfrm>
          <a:off x="204108" y="1728108"/>
          <a:ext cx="7717970" cy="5864678"/>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Lucida Bright" panose="02040602050505020304" pitchFamily="18" charset="0"/>
              <a:ea typeface="+mn-ea"/>
              <a:cs typeface="+mn-cs"/>
            </a:rPr>
            <a:t>The Complement Rule:</a:t>
          </a:r>
        </a:p>
        <a:p>
          <a:endParaRPr lang="en-US" sz="2000">
            <a:solidFill>
              <a:schemeClr val="dk1"/>
            </a:solidFill>
            <a:latin typeface="Lucida Bright" panose="02040602050505020304" pitchFamily="18" charset="0"/>
            <a:ea typeface="+mn-ea"/>
            <a:cs typeface="+mn-cs"/>
          </a:endParaRPr>
        </a:p>
        <a:p>
          <a:r>
            <a:rPr lang="en-US" sz="2000">
              <a:solidFill>
                <a:schemeClr val="dk1"/>
              </a:solidFill>
              <a:latin typeface="Lucida Bright" panose="02040602050505020304" pitchFamily="18" charset="0"/>
              <a:ea typeface="+mn-ea"/>
              <a:cs typeface="+mn-cs"/>
            </a:rPr>
            <a:t>The</a:t>
          </a:r>
          <a:r>
            <a:rPr lang="en-US" sz="2000" baseline="0">
              <a:solidFill>
                <a:schemeClr val="dk1"/>
              </a:solidFill>
              <a:latin typeface="Lucida Bright" panose="02040602050505020304" pitchFamily="18" charset="0"/>
              <a:ea typeface="+mn-ea"/>
              <a:cs typeface="+mn-cs"/>
            </a:rPr>
            <a:t> managing partner  for Capital consulting is working on a proposal for a consulting project with a client in Sydney, Australia. The manager lists four possible net profits from the consulting engagement and his subjectively assessed probabilities related to each profit level. The manager plans to submit the proposal if the consulting engagement will result in generating a profit. He is interested in knowing the probabiliyt of an outcome greater than $0. </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This probability can be found using the Complement Rule:</a:t>
          </a:r>
          <a:endParaRPr lang="en-US" sz="2000">
            <a:solidFill>
              <a:schemeClr val="dk1"/>
            </a:solidFill>
            <a:latin typeface="Lucida Bright" panose="02040602050505020304" pitchFamily="18" charset="0"/>
            <a:ea typeface="+mn-ea"/>
            <a:cs typeface="+mn-cs"/>
          </a:endParaRPr>
        </a:p>
      </xdr:txBody>
    </xdr:sp>
    <xdr:clientData/>
  </xdr:twoCellAnchor>
  <xdr:twoCellAnchor>
    <xdr:from>
      <xdr:col>8</xdr:col>
      <xdr:colOff>486455</xdr:colOff>
      <xdr:row>10</xdr:row>
      <xdr:rowOff>34017</xdr:rowOff>
    </xdr:from>
    <xdr:to>
      <xdr:col>8</xdr:col>
      <xdr:colOff>486455</xdr:colOff>
      <xdr:row>34</xdr:row>
      <xdr:rowOff>102053</xdr:rowOff>
    </xdr:to>
    <xdr:cxnSp macro="">
      <xdr:nvCxnSpPr>
        <xdr:cNvPr id="6" name="Straight Connector 5">
          <a:extLst>
            <a:ext uri="{FF2B5EF4-FFF2-40B4-BE49-F238E27FC236}">
              <a16:creationId xmlns:a16="http://schemas.microsoft.com/office/drawing/2014/main" id="{00000000-0008-0000-1200-000006000000}"/>
            </a:ext>
          </a:extLst>
        </xdr:cNvPr>
        <xdr:cNvCxnSpPr/>
      </xdr:nvCxnSpPr>
      <xdr:spPr>
        <a:xfrm>
          <a:off x="8487455" y="1939017"/>
          <a:ext cx="0" cy="549728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34.xml><?xml version="1.0" encoding="utf-8"?>
<xdr:wsDr xmlns:xdr="http://schemas.openxmlformats.org/drawingml/2006/spreadsheetDrawing" xmlns:a="http://schemas.openxmlformats.org/drawingml/2006/main">
  <xdr:twoCellAnchor>
    <xdr:from>
      <xdr:col>9</xdr:col>
      <xdr:colOff>244930</xdr:colOff>
      <xdr:row>3</xdr:row>
      <xdr:rowOff>27213</xdr:rowOff>
    </xdr:from>
    <xdr:to>
      <xdr:col>13</xdr:col>
      <xdr:colOff>598714</xdr:colOff>
      <xdr:row>7</xdr:row>
      <xdr:rowOff>54428</xdr:rowOff>
    </xdr:to>
    <xdr:sp macro="" textlink="">
      <xdr:nvSpPr>
        <xdr:cNvPr id="6" name="Rounded Rectangle 5">
          <a:extLst>
            <a:ext uri="{FF2B5EF4-FFF2-40B4-BE49-F238E27FC236}">
              <a16:creationId xmlns:a16="http://schemas.microsoft.com/office/drawing/2014/main" id="{00000000-0008-0000-1300-000006000000}"/>
            </a:ext>
          </a:extLst>
        </xdr:cNvPr>
        <xdr:cNvSpPr/>
      </xdr:nvSpPr>
      <xdr:spPr>
        <a:xfrm>
          <a:off x="8858251" y="598713"/>
          <a:ext cx="2843892"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latin typeface="Lucida Bright" panose="02040602050505020304" pitchFamily="18" charset="0"/>
            </a:rPr>
            <a:t>Workspace</a:t>
          </a:r>
        </a:p>
      </xdr:txBody>
    </xdr:sp>
    <xdr:clientData/>
  </xdr:twoCellAnchor>
  <xdr:twoCellAnchor>
    <xdr:from>
      <xdr:col>3</xdr:col>
      <xdr:colOff>721179</xdr:colOff>
      <xdr:row>1</xdr:row>
      <xdr:rowOff>136072</xdr:rowOff>
    </xdr:from>
    <xdr:to>
      <xdr:col>7</xdr:col>
      <xdr:colOff>136070</xdr:colOff>
      <xdr:row>6</xdr:row>
      <xdr:rowOff>21772</xdr:rowOff>
    </xdr:to>
    <xdr:sp macro="" textlink="">
      <xdr:nvSpPr>
        <xdr:cNvPr id="9" name="Rounded Rectangle 8">
          <a:extLst>
            <a:ext uri="{FF2B5EF4-FFF2-40B4-BE49-F238E27FC236}">
              <a16:creationId xmlns:a16="http://schemas.microsoft.com/office/drawing/2014/main" id="{00000000-0008-0000-1300-000009000000}"/>
            </a:ext>
          </a:extLst>
        </xdr:cNvPr>
        <xdr:cNvSpPr/>
      </xdr:nvSpPr>
      <xdr:spPr>
        <a:xfrm>
          <a:off x="2558143" y="326572"/>
          <a:ext cx="4980213"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Problem</a:t>
          </a:r>
          <a:r>
            <a:rPr lang="en-US" sz="3200" b="1" baseline="0">
              <a:solidFill>
                <a:schemeClr val="accent4">
                  <a:lumMod val="50000"/>
                </a:schemeClr>
              </a:solidFill>
              <a:latin typeface="Lucida Bright" panose="02040602050505020304" pitchFamily="18" charset="0"/>
              <a:cs typeface="FrankRuehl" panose="020E0503060101010101" pitchFamily="34" charset="-79"/>
            </a:rPr>
            <a:t> 7</a:t>
          </a:r>
          <a:endParaRPr lang="en-US" sz="3200" b="1">
            <a:solidFill>
              <a:schemeClr val="accent4">
                <a:lumMod val="50000"/>
              </a:schemeClr>
            </a:solidFill>
            <a:latin typeface="Lucida Bright" panose="02040602050505020304" pitchFamily="18" charset="0"/>
            <a:cs typeface="FrankRuehl" panose="020E0503060101010101" pitchFamily="34" charset="-79"/>
          </a:endParaRPr>
        </a:p>
      </xdr:txBody>
    </xdr:sp>
    <xdr:clientData/>
  </xdr:twoCellAnchor>
  <xdr:twoCellAnchor>
    <xdr:from>
      <xdr:col>0</xdr:col>
      <xdr:colOff>314663</xdr:colOff>
      <xdr:row>0</xdr:row>
      <xdr:rowOff>156481</xdr:rowOff>
    </xdr:from>
    <xdr:to>
      <xdr:col>2</xdr:col>
      <xdr:colOff>284047</xdr:colOff>
      <xdr:row>6</xdr:row>
      <xdr:rowOff>6802</xdr:rowOff>
    </xdr:to>
    <xdr:sp macro="" textlink="">
      <xdr:nvSpPr>
        <xdr:cNvPr id="11" name="Left Arrow 10">
          <a:hlinkClick xmlns:r="http://schemas.openxmlformats.org/officeDocument/2006/relationships" r:id="rId1"/>
          <a:extLst>
            <a:ext uri="{FF2B5EF4-FFF2-40B4-BE49-F238E27FC236}">
              <a16:creationId xmlns:a16="http://schemas.microsoft.com/office/drawing/2014/main" id="{00000000-0008-0000-1300-00000B000000}"/>
            </a:ext>
          </a:extLst>
        </xdr:cNvPr>
        <xdr:cNvSpPr/>
      </xdr:nvSpPr>
      <xdr:spPr>
        <a:xfrm>
          <a:off x="314663" y="156481"/>
          <a:ext cx="1188584" cy="993321"/>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0</xdr:col>
      <xdr:colOff>204108</xdr:colOff>
      <xdr:row>9</xdr:row>
      <xdr:rowOff>13608</xdr:rowOff>
    </xdr:from>
    <xdr:to>
      <xdr:col>7</xdr:col>
      <xdr:colOff>530678</xdr:colOff>
      <xdr:row>35</xdr:row>
      <xdr:rowOff>68036</xdr:rowOff>
    </xdr:to>
    <xdr:sp macro="" textlink="">
      <xdr:nvSpPr>
        <xdr:cNvPr id="12" name="TextBox 11">
          <a:extLst>
            <a:ext uri="{FF2B5EF4-FFF2-40B4-BE49-F238E27FC236}">
              <a16:creationId xmlns:a16="http://schemas.microsoft.com/office/drawing/2014/main" id="{00000000-0008-0000-1300-00000C000000}"/>
            </a:ext>
          </a:extLst>
        </xdr:cNvPr>
        <xdr:cNvSpPr txBox="1"/>
      </xdr:nvSpPr>
      <xdr:spPr>
        <a:xfrm>
          <a:off x="204108" y="1728108"/>
          <a:ext cx="7728856" cy="5905499"/>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Lucida Bright" panose="02040602050505020304" pitchFamily="18" charset="0"/>
              <a:ea typeface="+mn-ea"/>
              <a:cs typeface="+mn-cs"/>
            </a:rPr>
            <a:t>The Complement Rule:</a:t>
          </a:r>
        </a:p>
        <a:p>
          <a:endParaRPr lang="en-US" sz="2000">
            <a:solidFill>
              <a:schemeClr val="dk1"/>
            </a:solidFill>
            <a:latin typeface="Lucida Bright" panose="02040602050505020304" pitchFamily="18" charset="0"/>
            <a:ea typeface="+mn-ea"/>
            <a:cs typeface="+mn-cs"/>
          </a:endParaRPr>
        </a:p>
        <a:p>
          <a:r>
            <a:rPr lang="en-US" sz="2000">
              <a:solidFill>
                <a:schemeClr val="dk1"/>
              </a:solidFill>
              <a:latin typeface="Lucida Bright" panose="02040602050505020304" pitchFamily="18" charset="0"/>
              <a:ea typeface="+mn-ea"/>
              <a:cs typeface="+mn-cs"/>
            </a:rPr>
            <a:t>1. Determine the probability for the outcome</a:t>
          </a:r>
        </a:p>
        <a:p>
          <a:endParaRPr lang="en-US" sz="2000">
            <a:solidFill>
              <a:schemeClr val="dk1"/>
            </a:solidFill>
            <a:latin typeface="Lucida Bright" panose="02040602050505020304" pitchFamily="18" charset="0"/>
            <a:ea typeface="+mn-ea"/>
            <a:cs typeface="+mn-cs"/>
          </a:endParaRPr>
        </a:p>
        <a:p>
          <a:r>
            <a:rPr lang="en-US" sz="2000">
              <a:solidFill>
                <a:schemeClr val="dk1"/>
              </a:solidFill>
              <a:latin typeface="Lucida Bright" panose="02040602050505020304" pitchFamily="18" charset="0"/>
              <a:ea typeface="+mn-ea"/>
              <a:cs typeface="+mn-cs"/>
            </a:rPr>
            <a:t>2. Find the desired probability</a:t>
          </a:r>
        </a:p>
      </xdr:txBody>
    </xdr:sp>
    <xdr:clientData/>
  </xdr:twoCellAnchor>
  <xdr:twoCellAnchor>
    <xdr:from>
      <xdr:col>8</xdr:col>
      <xdr:colOff>486455</xdr:colOff>
      <xdr:row>10</xdr:row>
      <xdr:rowOff>34017</xdr:rowOff>
    </xdr:from>
    <xdr:to>
      <xdr:col>8</xdr:col>
      <xdr:colOff>486455</xdr:colOff>
      <xdr:row>34</xdr:row>
      <xdr:rowOff>102053</xdr:rowOff>
    </xdr:to>
    <xdr:cxnSp macro="">
      <xdr:nvCxnSpPr>
        <xdr:cNvPr id="13" name="Straight Connector 12">
          <a:extLst>
            <a:ext uri="{FF2B5EF4-FFF2-40B4-BE49-F238E27FC236}">
              <a16:creationId xmlns:a16="http://schemas.microsoft.com/office/drawing/2014/main" id="{00000000-0008-0000-1300-00000D000000}"/>
            </a:ext>
          </a:extLst>
        </xdr:cNvPr>
        <xdr:cNvCxnSpPr/>
      </xdr:nvCxnSpPr>
      <xdr:spPr>
        <a:xfrm>
          <a:off x="8501062" y="1939017"/>
          <a:ext cx="0" cy="5538107"/>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15</xdr:col>
      <xdr:colOff>0</xdr:colOff>
      <xdr:row>4</xdr:row>
      <xdr:rowOff>0</xdr:rowOff>
    </xdr:from>
    <xdr:to>
      <xdr:col>17</xdr:col>
      <xdr:colOff>576116</xdr:colOff>
      <xdr:row>10</xdr:row>
      <xdr:rowOff>66786</xdr:rowOff>
    </xdr:to>
    <xdr:sp macro="" textlink="">
      <xdr:nvSpPr>
        <xdr:cNvPr id="7" name="Left Arrow 6">
          <a:hlinkClick xmlns:r="http://schemas.openxmlformats.org/officeDocument/2006/relationships" r:id="rId2"/>
          <a:extLst>
            <a:ext uri="{FF2B5EF4-FFF2-40B4-BE49-F238E27FC236}">
              <a16:creationId xmlns:a16="http://schemas.microsoft.com/office/drawing/2014/main" id="{00000000-0008-0000-1300-000007000000}"/>
            </a:ext>
          </a:extLst>
        </xdr:cNvPr>
        <xdr:cNvSpPr/>
      </xdr:nvSpPr>
      <xdr:spPr>
        <a:xfrm rot="10800000" flipV="1">
          <a:off x="12328071" y="762000"/>
          <a:ext cx="1800759" cy="120978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Example</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14</xdr:col>
      <xdr:colOff>223158</xdr:colOff>
      <xdr:row>7</xdr:row>
      <xdr:rowOff>48986</xdr:rowOff>
    </xdr:from>
    <xdr:to>
      <xdr:col>21</xdr:col>
      <xdr:colOff>406854</xdr:colOff>
      <xdr:row>11</xdr:row>
      <xdr:rowOff>76201</xdr:rowOff>
    </xdr:to>
    <xdr:sp macro="" textlink="">
      <xdr:nvSpPr>
        <xdr:cNvPr id="6" name="Rounded Rectangle 5">
          <a:extLst>
            <a:ext uri="{FF2B5EF4-FFF2-40B4-BE49-F238E27FC236}">
              <a16:creationId xmlns:a16="http://schemas.microsoft.com/office/drawing/2014/main" id="{00000000-0008-0000-1400-000006000000}"/>
            </a:ext>
          </a:extLst>
        </xdr:cNvPr>
        <xdr:cNvSpPr/>
      </xdr:nvSpPr>
      <xdr:spPr>
        <a:xfrm>
          <a:off x="8822872" y="1382486"/>
          <a:ext cx="3326946"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rPr>
            <a:t>Answer</a:t>
          </a:r>
        </a:p>
      </xdr:txBody>
    </xdr:sp>
    <xdr:clientData/>
  </xdr:twoCellAnchor>
  <xdr:twoCellAnchor>
    <xdr:from>
      <xdr:col>4</xdr:col>
      <xdr:colOff>40820</xdr:colOff>
      <xdr:row>2</xdr:row>
      <xdr:rowOff>95250</xdr:rowOff>
    </xdr:from>
    <xdr:to>
      <xdr:col>11</xdr:col>
      <xdr:colOff>54428</xdr:colOff>
      <xdr:row>6</xdr:row>
      <xdr:rowOff>171450</xdr:rowOff>
    </xdr:to>
    <xdr:sp macro="" textlink="">
      <xdr:nvSpPr>
        <xdr:cNvPr id="14" name="Rounded Rectangle 13">
          <a:extLst>
            <a:ext uri="{FF2B5EF4-FFF2-40B4-BE49-F238E27FC236}">
              <a16:creationId xmlns:a16="http://schemas.microsoft.com/office/drawing/2014/main" id="{00000000-0008-0000-1400-00000E000000}"/>
            </a:ext>
          </a:extLst>
        </xdr:cNvPr>
        <xdr:cNvSpPr/>
      </xdr:nvSpPr>
      <xdr:spPr>
        <a:xfrm>
          <a:off x="2490106" y="476250"/>
          <a:ext cx="4367893"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FrankRuehl" panose="020E0503060101010101" pitchFamily="34" charset="-79"/>
              <a:cs typeface="FrankRuehl" panose="020E0503060101010101" pitchFamily="34" charset="-79"/>
            </a:rPr>
            <a:t>Problem 6 Solution</a:t>
          </a:r>
        </a:p>
      </xdr:txBody>
    </xdr:sp>
    <xdr:clientData/>
  </xdr:twoCellAnchor>
  <xdr:twoCellAnchor>
    <xdr:from>
      <xdr:col>1</xdr:col>
      <xdr:colOff>95252</xdr:colOff>
      <xdr:row>1</xdr:row>
      <xdr:rowOff>138791</xdr:rowOff>
    </xdr:from>
    <xdr:to>
      <xdr:col>3</xdr:col>
      <xdr:colOff>103416</xdr:colOff>
      <xdr:row>7</xdr:row>
      <xdr:rowOff>76200</xdr:rowOff>
    </xdr:to>
    <xdr:sp macro="" textlink="">
      <xdr:nvSpPr>
        <xdr:cNvPr id="17" name="Left Arrow 16">
          <a:hlinkClick xmlns:r="http://schemas.openxmlformats.org/officeDocument/2006/relationships" r:id="rId1"/>
          <a:extLst>
            <a:ext uri="{FF2B5EF4-FFF2-40B4-BE49-F238E27FC236}">
              <a16:creationId xmlns:a16="http://schemas.microsoft.com/office/drawing/2014/main" id="{00000000-0008-0000-1400-000011000000}"/>
            </a:ext>
          </a:extLst>
        </xdr:cNvPr>
        <xdr:cNvSpPr/>
      </xdr:nvSpPr>
      <xdr:spPr>
        <a:xfrm>
          <a:off x="707573" y="329291"/>
          <a:ext cx="1232807" cy="1080409"/>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FrankRuehl" panose="020E0503060101010101" pitchFamily="34" charset="-79"/>
              <a:cs typeface="FrankRuehl" panose="020E0503060101010101" pitchFamily="34" charset="-79"/>
            </a:rPr>
            <a:t>Back</a:t>
          </a:r>
        </a:p>
      </xdr:txBody>
    </xdr:sp>
    <xdr:clientData/>
  </xdr:twoCellAnchor>
  <xdr:twoCellAnchor>
    <xdr:from>
      <xdr:col>11</xdr:col>
      <xdr:colOff>587828</xdr:colOff>
      <xdr:row>7</xdr:row>
      <xdr:rowOff>141514</xdr:rowOff>
    </xdr:from>
    <xdr:to>
      <xdr:col>11</xdr:col>
      <xdr:colOff>598714</xdr:colOff>
      <xdr:row>38</xdr:row>
      <xdr:rowOff>10886</xdr:rowOff>
    </xdr:to>
    <xdr:cxnSp macro="">
      <xdr:nvCxnSpPr>
        <xdr:cNvPr id="19" name="Straight Connector 18">
          <a:extLst>
            <a:ext uri="{FF2B5EF4-FFF2-40B4-BE49-F238E27FC236}">
              <a16:creationId xmlns:a16="http://schemas.microsoft.com/office/drawing/2014/main" id="{00000000-0008-0000-1400-000013000000}"/>
            </a:ext>
          </a:extLst>
        </xdr:cNvPr>
        <xdr:cNvCxnSpPr/>
      </xdr:nvCxnSpPr>
      <xdr:spPr>
        <a:xfrm flipH="1">
          <a:off x="7360103" y="1475014"/>
          <a:ext cx="10886" cy="5984422"/>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xdr:col>
      <xdr:colOff>13608</xdr:colOff>
      <xdr:row>11</xdr:row>
      <xdr:rowOff>13607</xdr:rowOff>
    </xdr:from>
    <xdr:to>
      <xdr:col>11</xdr:col>
      <xdr:colOff>72460</xdr:colOff>
      <xdr:row>27</xdr:row>
      <xdr:rowOff>50822</xdr:rowOff>
    </xdr:to>
    <xdr:sp macro="" textlink="">
      <xdr:nvSpPr>
        <xdr:cNvPr id="21" name="TextBox 20">
          <a:extLst>
            <a:ext uri="{FF2B5EF4-FFF2-40B4-BE49-F238E27FC236}">
              <a16:creationId xmlns:a16="http://schemas.microsoft.com/office/drawing/2014/main" id="{00000000-0008-0000-1400-000015000000}"/>
            </a:ext>
          </a:extLst>
        </xdr:cNvPr>
        <xdr:cNvSpPr txBox="1"/>
      </xdr:nvSpPr>
      <xdr:spPr>
        <a:xfrm>
          <a:off x="625929" y="2109107"/>
          <a:ext cx="6250102" cy="3194072"/>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400" baseline="0">
              <a:latin typeface="FrankRuehl" panose="020E0503060101010101" pitchFamily="34" charset="-79"/>
              <a:cs typeface="FrankRuehl" panose="020E0503060101010101" pitchFamily="34" charset="-79"/>
            </a:rPr>
            <a:t>b) Calculate the Break-even point </a:t>
          </a:r>
          <a:r>
            <a:rPr lang="en-US" sz="2400" b="1" baseline="0">
              <a:solidFill>
                <a:srgbClr val="FF0000"/>
              </a:solidFill>
              <a:latin typeface="FrankRuehl" panose="020E0503060101010101" pitchFamily="34" charset="-79"/>
              <a:cs typeface="FrankRuehl" panose="020E0503060101010101" pitchFamily="34" charset="-79"/>
            </a:rPr>
            <a:t>(in $) </a:t>
          </a:r>
          <a:r>
            <a:rPr lang="en-US" sz="2400" baseline="0">
              <a:latin typeface="FrankRuehl" panose="020E0503060101010101" pitchFamily="34" charset="-79"/>
              <a:cs typeface="FrankRuehl" panose="020E0503060101010101" pitchFamily="34" charset="-79"/>
            </a:rPr>
            <a:t>given the following information:</a:t>
          </a:r>
        </a:p>
        <a:p>
          <a:endParaRPr lang="en-US" sz="2400" baseline="0">
            <a:latin typeface="FrankRuehl" panose="020E0503060101010101" pitchFamily="34" charset="-79"/>
            <a:cs typeface="FrankRuehl" panose="020E0503060101010101" pitchFamily="34" charset="-79"/>
          </a:endParaRPr>
        </a:p>
        <a:p>
          <a:r>
            <a:rPr lang="en-US" sz="2400" baseline="0">
              <a:latin typeface="FrankRuehl" panose="020E0503060101010101" pitchFamily="34" charset="-79"/>
              <a:cs typeface="FrankRuehl" panose="020E0503060101010101" pitchFamily="34" charset="-79"/>
            </a:rPr>
            <a:t>Fixed Cost (</a:t>
          </a:r>
          <a:r>
            <a:rPr lang="en-US" sz="2400" b="1" baseline="0">
              <a:solidFill>
                <a:srgbClr val="FF0000"/>
              </a:solidFill>
              <a:latin typeface="FrankRuehl" panose="020E0503060101010101" pitchFamily="34" charset="-79"/>
              <a:cs typeface="FrankRuehl" panose="020E0503060101010101" pitchFamily="34" charset="-79"/>
            </a:rPr>
            <a:t>FC</a:t>
          </a:r>
          <a:r>
            <a:rPr lang="en-US" sz="2400" baseline="0">
              <a:latin typeface="FrankRuehl" panose="020E0503060101010101" pitchFamily="34" charset="-79"/>
              <a:cs typeface="FrankRuehl" panose="020E0503060101010101" pitchFamily="34" charset="-79"/>
            </a:rPr>
            <a:t>) = $10,000</a:t>
          </a:r>
        </a:p>
        <a:p>
          <a:r>
            <a:rPr lang="en-US" sz="2400" baseline="0">
              <a:latin typeface="FrankRuehl" panose="020E0503060101010101" pitchFamily="34" charset="-79"/>
              <a:cs typeface="FrankRuehl" panose="020E0503060101010101" pitchFamily="34" charset="-79"/>
            </a:rPr>
            <a:t>Direct Labor(</a:t>
          </a:r>
          <a:r>
            <a:rPr lang="en-US" sz="2400" b="1" baseline="0">
              <a:solidFill>
                <a:srgbClr val="FF0000"/>
              </a:solidFill>
              <a:latin typeface="FrankRuehl" panose="020E0503060101010101" pitchFamily="34" charset="-79"/>
              <a:cs typeface="FrankRuehl" panose="020E0503060101010101" pitchFamily="34" charset="-79"/>
            </a:rPr>
            <a:t>DL</a:t>
          </a:r>
          <a:r>
            <a:rPr lang="en-US" sz="2400" baseline="0">
              <a:latin typeface="FrankRuehl" panose="020E0503060101010101" pitchFamily="34" charset="-79"/>
              <a:cs typeface="FrankRuehl" panose="020E0503060101010101" pitchFamily="34" charset="-79"/>
            </a:rPr>
            <a:t>) = $1.50 per unit</a:t>
          </a:r>
        </a:p>
        <a:p>
          <a:r>
            <a:rPr lang="en-US" sz="2400" baseline="0">
              <a:latin typeface="FrankRuehl" panose="020E0503060101010101" pitchFamily="34" charset="-79"/>
              <a:cs typeface="FrankRuehl" panose="020E0503060101010101" pitchFamily="34" charset="-79"/>
            </a:rPr>
            <a:t>Material Cost(</a:t>
          </a:r>
          <a:r>
            <a:rPr lang="en-US" sz="2400" b="1" baseline="0">
              <a:solidFill>
                <a:srgbClr val="FF0000"/>
              </a:solidFill>
              <a:latin typeface="FrankRuehl" panose="020E0503060101010101" pitchFamily="34" charset="-79"/>
              <a:cs typeface="FrankRuehl" panose="020E0503060101010101" pitchFamily="34" charset="-79"/>
            </a:rPr>
            <a:t>MC</a:t>
          </a:r>
          <a:r>
            <a:rPr lang="en-US" sz="2400" baseline="0">
              <a:latin typeface="FrankRuehl" panose="020E0503060101010101" pitchFamily="34" charset="-79"/>
              <a:cs typeface="FrankRuehl" panose="020E0503060101010101" pitchFamily="34" charset="-79"/>
            </a:rPr>
            <a:t>) = $0.75 per unit</a:t>
          </a:r>
        </a:p>
        <a:p>
          <a:r>
            <a:rPr lang="en-US" sz="2400" baseline="0">
              <a:latin typeface="FrankRuehl" panose="020E0503060101010101" pitchFamily="34" charset="-79"/>
              <a:cs typeface="FrankRuehl" panose="020E0503060101010101" pitchFamily="34" charset="-79"/>
            </a:rPr>
            <a:t>Variable Cost (</a:t>
          </a:r>
          <a:r>
            <a:rPr lang="en-US" sz="2400" b="1" baseline="0">
              <a:solidFill>
                <a:srgbClr val="FF0000"/>
              </a:solidFill>
              <a:latin typeface="FrankRuehl" panose="020E0503060101010101" pitchFamily="34" charset="-79"/>
              <a:cs typeface="FrankRuehl" panose="020E0503060101010101" pitchFamily="34" charset="-79"/>
            </a:rPr>
            <a:t>VC</a:t>
          </a:r>
          <a:r>
            <a:rPr lang="en-US" sz="2400" baseline="0">
              <a:latin typeface="FrankRuehl" panose="020E0503060101010101" pitchFamily="34" charset="-79"/>
              <a:cs typeface="FrankRuehl" panose="020E0503060101010101" pitchFamily="34" charset="-79"/>
            </a:rPr>
            <a:t>) = $2.25 per unit</a:t>
          </a:r>
        </a:p>
        <a:p>
          <a:r>
            <a:rPr lang="en-US" sz="2400" baseline="0">
              <a:latin typeface="FrankRuehl" panose="020E0503060101010101" pitchFamily="34" charset="-79"/>
              <a:cs typeface="FrankRuehl" panose="020E0503060101010101" pitchFamily="34" charset="-79"/>
            </a:rPr>
            <a:t>Sales Price (</a:t>
          </a:r>
          <a:r>
            <a:rPr lang="en-US" sz="2400" b="1" baseline="0">
              <a:solidFill>
                <a:srgbClr val="FF0000"/>
              </a:solidFill>
              <a:latin typeface="FrankRuehl" panose="020E0503060101010101" pitchFamily="34" charset="-79"/>
              <a:cs typeface="FrankRuehl" panose="020E0503060101010101" pitchFamily="34" charset="-79"/>
            </a:rPr>
            <a:t>SP</a:t>
          </a:r>
          <a:r>
            <a:rPr lang="en-US" sz="2400" baseline="0">
              <a:latin typeface="FrankRuehl" panose="020E0503060101010101" pitchFamily="34" charset="-79"/>
              <a:cs typeface="FrankRuehl" panose="020E0503060101010101" pitchFamily="34" charset="-79"/>
            </a:rPr>
            <a:t>) = $4.00 per unit</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1</xdr:col>
      <xdr:colOff>394609</xdr:colOff>
      <xdr:row>1</xdr:row>
      <xdr:rowOff>29934</xdr:rowOff>
    </xdr:from>
    <xdr:to>
      <xdr:col>3</xdr:col>
      <xdr:colOff>402773</xdr:colOff>
      <xdr:row>6</xdr:row>
      <xdr:rowOff>157843</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1500-000002000000}"/>
            </a:ext>
          </a:extLst>
        </xdr:cNvPr>
        <xdr:cNvSpPr/>
      </xdr:nvSpPr>
      <xdr:spPr>
        <a:xfrm>
          <a:off x="1004209" y="220434"/>
          <a:ext cx="1227364" cy="1080409"/>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cs typeface="FrankRuehl" panose="020E0503060101010101" pitchFamily="34" charset="-79"/>
            </a:rPr>
            <a:t>Back</a:t>
          </a:r>
        </a:p>
      </xdr:txBody>
    </xdr:sp>
    <xdr:clientData/>
  </xdr:twoCellAnchor>
  <xdr:twoCellAnchor>
    <xdr:from>
      <xdr:col>19</xdr:col>
      <xdr:colOff>291192</xdr:colOff>
      <xdr:row>3</xdr:row>
      <xdr:rowOff>132330</xdr:rowOff>
    </xdr:from>
    <xdr:to>
      <xdr:col>26</xdr:col>
      <xdr:colOff>299356</xdr:colOff>
      <xdr:row>7</xdr:row>
      <xdr:rowOff>110557</xdr:rowOff>
    </xdr:to>
    <xdr:sp macro="" textlink="">
      <xdr:nvSpPr>
        <xdr:cNvPr id="3" name="Rounded Rectangle 2">
          <a:extLst>
            <a:ext uri="{FF2B5EF4-FFF2-40B4-BE49-F238E27FC236}">
              <a16:creationId xmlns:a16="http://schemas.microsoft.com/office/drawing/2014/main" id="{00000000-0008-0000-1500-000003000000}"/>
            </a:ext>
          </a:extLst>
        </xdr:cNvPr>
        <xdr:cNvSpPr/>
      </xdr:nvSpPr>
      <xdr:spPr>
        <a:xfrm>
          <a:off x="11190513" y="703830"/>
          <a:ext cx="3328307" cy="740227"/>
        </a:xfrm>
        <a:prstGeom prst="roundRect">
          <a:avLst/>
        </a:prstGeom>
        <a:solidFill>
          <a:schemeClr val="accent2">
            <a:lumMod val="50000"/>
          </a:schemeClr>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rgbClr val="FFC000"/>
              </a:solidFill>
              <a:latin typeface="Lucida Bright" panose="02040602050505020304" pitchFamily="18" charset="0"/>
              <a:cs typeface="FrankRuehl" panose="020E0503060101010101" pitchFamily="34" charset="-79"/>
            </a:rPr>
            <a:t>Workspace</a:t>
          </a:r>
        </a:p>
      </xdr:txBody>
    </xdr:sp>
    <xdr:clientData/>
  </xdr:twoCellAnchor>
  <xdr:twoCellAnchor>
    <xdr:from>
      <xdr:col>17</xdr:col>
      <xdr:colOff>84363</xdr:colOff>
      <xdr:row>6</xdr:row>
      <xdr:rowOff>182335</xdr:rowOff>
    </xdr:from>
    <xdr:to>
      <xdr:col>17</xdr:col>
      <xdr:colOff>95249</xdr:colOff>
      <xdr:row>37</xdr:row>
      <xdr:rowOff>51707</xdr:rowOff>
    </xdr:to>
    <xdr:cxnSp macro="">
      <xdr:nvCxnSpPr>
        <xdr:cNvPr id="4" name="Straight Connector 3">
          <a:extLst>
            <a:ext uri="{FF2B5EF4-FFF2-40B4-BE49-F238E27FC236}">
              <a16:creationId xmlns:a16="http://schemas.microsoft.com/office/drawing/2014/main" id="{00000000-0008-0000-1500-000004000000}"/>
            </a:ext>
          </a:extLst>
        </xdr:cNvPr>
        <xdr:cNvCxnSpPr/>
      </xdr:nvCxnSpPr>
      <xdr:spPr>
        <a:xfrm flipH="1">
          <a:off x="10003970" y="1325335"/>
          <a:ext cx="10886" cy="599258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5</xdr:col>
      <xdr:colOff>23813</xdr:colOff>
      <xdr:row>1</xdr:row>
      <xdr:rowOff>95250</xdr:rowOff>
    </xdr:from>
    <xdr:to>
      <xdr:col>16</xdr:col>
      <xdr:colOff>95250</xdr:colOff>
      <xdr:row>5</xdr:row>
      <xdr:rowOff>171450</xdr:rowOff>
    </xdr:to>
    <xdr:sp macro="" textlink="">
      <xdr:nvSpPr>
        <xdr:cNvPr id="5" name="Rounded Rectangle 4">
          <a:extLst>
            <a:ext uri="{FF2B5EF4-FFF2-40B4-BE49-F238E27FC236}">
              <a16:creationId xmlns:a16="http://schemas.microsoft.com/office/drawing/2014/main" id="{00000000-0008-0000-1500-000005000000}"/>
            </a:ext>
          </a:extLst>
        </xdr:cNvPr>
        <xdr:cNvSpPr/>
      </xdr:nvSpPr>
      <xdr:spPr>
        <a:xfrm>
          <a:off x="3085420" y="285750"/>
          <a:ext cx="6480401"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Problem 6 Example</a:t>
          </a:r>
        </a:p>
      </xdr:txBody>
    </xdr:sp>
    <xdr:clientData/>
  </xdr:twoCellAnchor>
  <xdr:twoCellAnchor>
    <xdr:from>
      <xdr:col>0</xdr:col>
      <xdr:colOff>476249</xdr:colOff>
      <xdr:row>12</xdr:row>
      <xdr:rowOff>95251</xdr:rowOff>
    </xdr:from>
    <xdr:to>
      <xdr:col>10</xdr:col>
      <xdr:colOff>535101</xdr:colOff>
      <xdr:row>50</xdr:row>
      <xdr:rowOff>13607</xdr:rowOff>
    </xdr:to>
    <xdr:sp macro="" textlink="">
      <xdr:nvSpPr>
        <xdr:cNvPr id="6" name="TextBox 5">
          <a:extLst>
            <a:ext uri="{FF2B5EF4-FFF2-40B4-BE49-F238E27FC236}">
              <a16:creationId xmlns:a16="http://schemas.microsoft.com/office/drawing/2014/main" id="{00000000-0008-0000-1500-000006000000}"/>
            </a:ext>
          </a:extLst>
        </xdr:cNvPr>
        <xdr:cNvSpPr txBox="1"/>
      </xdr:nvSpPr>
      <xdr:spPr>
        <a:xfrm>
          <a:off x="476249" y="2381251"/>
          <a:ext cx="6221527" cy="7366906"/>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400" baseline="0">
              <a:latin typeface="Lucida Bright" panose="02040602050505020304" pitchFamily="18" charset="0"/>
              <a:cs typeface="FrankRuehl" panose="020E0503060101010101" pitchFamily="34" charset="-79"/>
            </a:rPr>
            <a:t>The addition rule for individual outcomes:</a:t>
          </a:r>
        </a:p>
        <a:p>
          <a:endParaRPr lang="en-US" sz="2400" baseline="0">
            <a:latin typeface="Lucida Bright" panose="02040602050505020304" pitchFamily="18" charset="0"/>
            <a:cs typeface="FrankRuehl" panose="020E0503060101010101" pitchFamily="34" charset="-79"/>
          </a:endParaRPr>
        </a:p>
        <a:p>
          <a:r>
            <a:rPr lang="en-US" sz="2400" baseline="0">
              <a:latin typeface="Lucida Bright" panose="02040602050505020304" pitchFamily="18" charset="0"/>
              <a:cs typeface="FrankRuehl" panose="020E0503060101010101" pitchFamily="34" charset="-79"/>
            </a:rPr>
            <a:t>Suppose officials at the northern California headquarters of Google have recently performed a survey of computer users to determine how many Internet searches individuals do daily using Google. </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1</xdr:col>
      <xdr:colOff>394609</xdr:colOff>
      <xdr:row>1</xdr:row>
      <xdr:rowOff>29934</xdr:rowOff>
    </xdr:from>
    <xdr:to>
      <xdr:col>3</xdr:col>
      <xdr:colOff>402773</xdr:colOff>
      <xdr:row>6</xdr:row>
      <xdr:rowOff>157843</xdr:rowOff>
    </xdr:to>
    <xdr:sp macro="" textlink="">
      <xdr:nvSpPr>
        <xdr:cNvPr id="11" name="Left Arrow 10">
          <a:hlinkClick xmlns:r="http://schemas.openxmlformats.org/officeDocument/2006/relationships" r:id="rId1"/>
          <a:extLst>
            <a:ext uri="{FF2B5EF4-FFF2-40B4-BE49-F238E27FC236}">
              <a16:creationId xmlns:a16="http://schemas.microsoft.com/office/drawing/2014/main" id="{00000000-0008-0000-1600-00000B000000}"/>
            </a:ext>
          </a:extLst>
        </xdr:cNvPr>
        <xdr:cNvSpPr/>
      </xdr:nvSpPr>
      <xdr:spPr>
        <a:xfrm>
          <a:off x="1006930" y="220434"/>
          <a:ext cx="1232807" cy="1080409"/>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cs typeface="FrankRuehl" panose="020E0503060101010101" pitchFamily="34" charset="-79"/>
            </a:rPr>
            <a:t>Back</a:t>
          </a:r>
        </a:p>
      </xdr:txBody>
    </xdr:sp>
    <xdr:clientData/>
  </xdr:twoCellAnchor>
  <xdr:twoCellAnchor>
    <xdr:from>
      <xdr:col>13</xdr:col>
      <xdr:colOff>168727</xdr:colOff>
      <xdr:row>2</xdr:row>
      <xdr:rowOff>105115</xdr:rowOff>
    </xdr:from>
    <xdr:to>
      <xdr:col>20</xdr:col>
      <xdr:colOff>285749</xdr:colOff>
      <xdr:row>6</xdr:row>
      <xdr:rowOff>83342</xdr:rowOff>
    </xdr:to>
    <xdr:sp macro="" textlink="">
      <xdr:nvSpPr>
        <xdr:cNvPr id="12" name="Rounded Rectangle 11">
          <a:extLst>
            <a:ext uri="{FF2B5EF4-FFF2-40B4-BE49-F238E27FC236}">
              <a16:creationId xmlns:a16="http://schemas.microsoft.com/office/drawing/2014/main" id="{00000000-0008-0000-1600-00000C000000}"/>
            </a:ext>
          </a:extLst>
        </xdr:cNvPr>
        <xdr:cNvSpPr/>
      </xdr:nvSpPr>
      <xdr:spPr>
        <a:xfrm>
          <a:off x="8319406" y="486115"/>
          <a:ext cx="3328307" cy="740227"/>
        </a:xfrm>
        <a:prstGeom prst="roundRect">
          <a:avLst/>
        </a:prstGeom>
        <a:solidFill>
          <a:schemeClr val="accent2">
            <a:lumMod val="50000"/>
          </a:schemeClr>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rgbClr val="FFC000"/>
              </a:solidFill>
              <a:latin typeface="Lucida Bright" panose="02040602050505020304" pitchFamily="18" charset="0"/>
              <a:cs typeface="FrankRuehl" panose="020E0503060101010101" pitchFamily="34" charset="-79"/>
            </a:rPr>
            <a:t>Workspace</a:t>
          </a:r>
        </a:p>
      </xdr:txBody>
    </xdr:sp>
    <xdr:clientData/>
  </xdr:twoCellAnchor>
  <xdr:twoCellAnchor>
    <xdr:from>
      <xdr:col>11</xdr:col>
      <xdr:colOff>846364</xdr:colOff>
      <xdr:row>3</xdr:row>
      <xdr:rowOff>87085</xdr:rowOff>
    </xdr:from>
    <xdr:to>
      <xdr:col>11</xdr:col>
      <xdr:colOff>857250</xdr:colOff>
      <xdr:row>34</xdr:row>
      <xdr:rowOff>65314</xdr:rowOff>
    </xdr:to>
    <xdr:cxnSp macro="">
      <xdr:nvCxnSpPr>
        <xdr:cNvPr id="13" name="Straight Connector 12">
          <a:extLst>
            <a:ext uri="{FF2B5EF4-FFF2-40B4-BE49-F238E27FC236}">
              <a16:creationId xmlns:a16="http://schemas.microsoft.com/office/drawing/2014/main" id="{00000000-0008-0000-1600-00000D000000}"/>
            </a:ext>
          </a:extLst>
        </xdr:cNvPr>
        <xdr:cNvCxnSpPr/>
      </xdr:nvCxnSpPr>
      <xdr:spPr>
        <a:xfrm flipH="1">
          <a:off x="7649935" y="658585"/>
          <a:ext cx="10886" cy="599258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5</xdr:col>
      <xdr:colOff>23813</xdr:colOff>
      <xdr:row>1</xdr:row>
      <xdr:rowOff>95250</xdr:rowOff>
    </xdr:from>
    <xdr:to>
      <xdr:col>11</xdr:col>
      <xdr:colOff>693965</xdr:colOff>
      <xdr:row>5</xdr:row>
      <xdr:rowOff>171450</xdr:rowOff>
    </xdr:to>
    <xdr:sp macro="" textlink="">
      <xdr:nvSpPr>
        <xdr:cNvPr id="15" name="Rounded Rectangle 14">
          <a:extLst>
            <a:ext uri="{FF2B5EF4-FFF2-40B4-BE49-F238E27FC236}">
              <a16:creationId xmlns:a16="http://schemas.microsoft.com/office/drawing/2014/main" id="{00000000-0008-0000-1600-00000F000000}"/>
            </a:ext>
          </a:extLst>
        </xdr:cNvPr>
        <xdr:cNvSpPr/>
      </xdr:nvSpPr>
      <xdr:spPr>
        <a:xfrm>
          <a:off x="3085420" y="285750"/>
          <a:ext cx="4412116"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Problem 6</a:t>
          </a:r>
        </a:p>
      </xdr:txBody>
    </xdr:sp>
    <xdr:clientData/>
  </xdr:twoCellAnchor>
  <xdr:twoCellAnchor>
    <xdr:from>
      <xdr:col>0</xdr:col>
      <xdr:colOff>476249</xdr:colOff>
      <xdr:row>12</xdr:row>
      <xdr:rowOff>95251</xdr:rowOff>
    </xdr:from>
    <xdr:to>
      <xdr:col>10</xdr:col>
      <xdr:colOff>535101</xdr:colOff>
      <xdr:row>50</xdr:row>
      <xdr:rowOff>13607</xdr:rowOff>
    </xdr:to>
    <xdr:sp macro="" textlink="">
      <xdr:nvSpPr>
        <xdr:cNvPr id="18" name="TextBox 17">
          <a:extLst>
            <a:ext uri="{FF2B5EF4-FFF2-40B4-BE49-F238E27FC236}">
              <a16:creationId xmlns:a16="http://schemas.microsoft.com/office/drawing/2014/main" id="{00000000-0008-0000-1600-000012000000}"/>
            </a:ext>
          </a:extLst>
        </xdr:cNvPr>
        <xdr:cNvSpPr txBox="1"/>
      </xdr:nvSpPr>
      <xdr:spPr>
        <a:xfrm>
          <a:off x="476249" y="2381251"/>
          <a:ext cx="6250102" cy="7375070"/>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400" baseline="0">
              <a:latin typeface="Lucida Bright" panose="02040602050505020304" pitchFamily="18" charset="0"/>
              <a:cs typeface="FrankRuehl" panose="020E0503060101010101" pitchFamily="34" charset="-79"/>
            </a:rPr>
            <a:t>The addition rule for individual outcomes:</a:t>
          </a:r>
        </a:p>
        <a:p>
          <a:endParaRPr lang="en-US" sz="2400" baseline="0">
            <a:latin typeface="Lucida Bright" panose="02040602050505020304" pitchFamily="18" charset="0"/>
            <a:cs typeface="FrankRuehl" panose="020E0503060101010101" pitchFamily="34" charset="-79"/>
          </a:endParaRPr>
        </a:p>
        <a:p>
          <a:r>
            <a:rPr lang="en-US" sz="2400" baseline="0">
              <a:latin typeface="Lucida Bright" panose="02040602050505020304" pitchFamily="18" charset="0"/>
              <a:cs typeface="FrankRuehl" panose="020E0503060101010101" pitchFamily="34" charset="-79"/>
            </a:rPr>
            <a:t>1. Define the experiment</a:t>
          </a:r>
        </a:p>
        <a:p>
          <a:endParaRPr lang="en-US" sz="2400" baseline="0">
            <a:latin typeface="Lucida Bright" panose="02040602050505020304" pitchFamily="18" charset="0"/>
            <a:cs typeface="FrankRuehl" panose="020E0503060101010101" pitchFamily="34" charset="-79"/>
          </a:endParaRPr>
        </a:p>
        <a:p>
          <a:r>
            <a:rPr lang="en-US" sz="2400" baseline="0">
              <a:latin typeface="Lucida Bright" panose="02040602050505020304" pitchFamily="18" charset="0"/>
              <a:cs typeface="FrankRuehl" panose="020E0503060101010101" pitchFamily="34" charset="-79"/>
            </a:rPr>
            <a:t>2. Define the possible outcomes</a:t>
          </a:r>
        </a:p>
        <a:p>
          <a:endParaRPr lang="en-US" sz="2400" baseline="0">
            <a:latin typeface="Lucida Bright" panose="02040602050505020304" pitchFamily="18" charset="0"/>
            <a:cs typeface="FrankRuehl" panose="020E0503060101010101" pitchFamily="34" charset="-79"/>
          </a:endParaRPr>
        </a:p>
        <a:p>
          <a:r>
            <a:rPr lang="en-US" sz="2400" baseline="0">
              <a:latin typeface="Lucida Bright" panose="02040602050505020304" pitchFamily="18" charset="0"/>
              <a:cs typeface="FrankRuehl" panose="020E0503060101010101" pitchFamily="34" charset="-79"/>
            </a:rPr>
            <a:t>3. Determine the probability of</a:t>
          </a:r>
        </a:p>
        <a:p>
          <a:r>
            <a:rPr lang="en-US" sz="2400" baseline="0">
              <a:latin typeface="Lucida Bright" panose="02040602050505020304" pitchFamily="18" charset="0"/>
              <a:cs typeface="FrankRuehl" panose="020E0503060101010101" pitchFamily="34" charset="-79"/>
            </a:rPr>
            <a:t>   each possible outcome.</a:t>
          </a:r>
        </a:p>
        <a:p>
          <a:endParaRPr lang="en-US" sz="2400" baseline="0">
            <a:latin typeface="Lucida Bright" panose="02040602050505020304" pitchFamily="18" charset="0"/>
            <a:cs typeface="FrankRuehl" panose="020E0503060101010101" pitchFamily="34" charset="-79"/>
          </a:endParaRPr>
        </a:p>
        <a:p>
          <a:r>
            <a:rPr lang="en-US" sz="2400" baseline="0">
              <a:latin typeface="Lucida Bright" panose="02040602050505020304" pitchFamily="18" charset="0"/>
              <a:cs typeface="FrankRuehl" panose="020E0503060101010101" pitchFamily="34" charset="-79"/>
            </a:rPr>
            <a:t>4. Define the event of interest</a:t>
          </a:r>
        </a:p>
        <a:p>
          <a:endParaRPr lang="en-US" sz="2400" baseline="0">
            <a:latin typeface="Lucida Bright" panose="02040602050505020304" pitchFamily="18" charset="0"/>
            <a:cs typeface="FrankRuehl" panose="020E0503060101010101" pitchFamily="34" charset="-79"/>
          </a:endParaRPr>
        </a:p>
        <a:p>
          <a:r>
            <a:rPr lang="en-US" sz="2400" baseline="0">
              <a:latin typeface="Lucida Bright" panose="02040602050505020304" pitchFamily="18" charset="0"/>
              <a:cs typeface="FrankRuehl" panose="020E0503060101010101" pitchFamily="34" charset="-79"/>
            </a:rPr>
            <a:t>5. Compute the desired probability</a:t>
          </a:r>
        </a:p>
      </xdr:txBody>
    </xdr:sp>
    <xdr:clientData/>
  </xdr:twoCellAnchor>
  <xdr:twoCellAnchor>
    <xdr:from>
      <xdr:col>23</xdr:col>
      <xdr:colOff>0</xdr:colOff>
      <xdr:row>5</xdr:row>
      <xdr:rowOff>0</xdr:rowOff>
    </xdr:from>
    <xdr:to>
      <xdr:col>26</xdr:col>
      <xdr:colOff>167902</xdr:colOff>
      <xdr:row>11</xdr:row>
      <xdr:rowOff>66786</xdr:rowOff>
    </xdr:to>
    <xdr:sp macro="" textlink="">
      <xdr:nvSpPr>
        <xdr:cNvPr id="8" name="Left Arrow 7">
          <a:hlinkClick xmlns:r="http://schemas.openxmlformats.org/officeDocument/2006/relationships" r:id="rId2"/>
          <a:extLst>
            <a:ext uri="{FF2B5EF4-FFF2-40B4-BE49-F238E27FC236}">
              <a16:creationId xmlns:a16="http://schemas.microsoft.com/office/drawing/2014/main" id="{00000000-0008-0000-1600-000008000000}"/>
            </a:ext>
          </a:extLst>
        </xdr:cNvPr>
        <xdr:cNvSpPr/>
      </xdr:nvSpPr>
      <xdr:spPr>
        <a:xfrm rot="10800000" flipV="1">
          <a:off x="12586607" y="952500"/>
          <a:ext cx="1800759" cy="120978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Example</a:t>
          </a: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1</xdr:col>
      <xdr:colOff>81643</xdr:colOff>
      <xdr:row>2</xdr:row>
      <xdr:rowOff>149679</xdr:rowOff>
    </xdr:from>
    <xdr:to>
      <xdr:col>3</xdr:col>
      <xdr:colOff>0</xdr:colOff>
      <xdr:row>7</xdr:row>
      <xdr:rowOff>81645</xdr:rowOff>
    </xdr:to>
    <xdr:sp macro="" textlink="">
      <xdr:nvSpPr>
        <xdr:cNvPr id="3" name="Left Arrow 3">
          <a:hlinkClick xmlns:r="http://schemas.openxmlformats.org/officeDocument/2006/relationships" r:id="rId1"/>
          <a:extLst>
            <a:ext uri="{FF2B5EF4-FFF2-40B4-BE49-F238E27FC236}">
              <a16:creationId xmlns:a16="http://schemas.microsoft.com/office/drawing/2014/main" id="{00000000-0008-0000-1700-000003000000}"/>
            </a:ext>
          </a:extLst>
        </xdr:cNvPr>
        <xdr:cNvSpPr/>
      </xdr:nvSpPr>
      <xdr:spPr>
        <a:xfrm>
          <a:off x="691243" y="530679"/>
          <a:ext cx="1137557"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rPr>
            <a:t>Back</a:t>
          </a:r>
        </a:p>
      </xdr:txBody>
    </xdr:sp>
    <xdr:clientData/>
  </xdr:twoCellAnchor>
  <xdr:twoCellAnchor>
    <xdr:from>
      <xdr:col>11</xdr:col>
      <xdr:colOff>557893</xdr:colOff>
      <xdr:row>8</xdr:row>
      <xdr:rowOff>54429</xdr:rowOff>
    </xdr:from>
    <xdr:to>
      <xdr:col>11</xdr:col>
      <xdr:colOff>557893</xdr:colOff>
      <xdr:row>89</xdr:row>
      <xdr:rowOff>95250</xdr:rowOff>
    </xdr:to>
    <xdr:cxnSp macro="">
      <xdr:nvCxnSpPr>
        <xdr:cNvPr id="4" name="Straight Connector 3">
          <a:extLst>
            <a:ext uri="{FF2B5EF4-FFF2-40B4-BE49-F238E27FC236}">
              <a16:creationId xmlns:a16="http://schemas.microsoft.com/office/drawing/2014/main" id="{00000000-0008-0000-1700-000004000000}"/>
            </a:ext>
          </a:extLst>
        </xdr:cNvPr>
        <xdr:cNvCxnSpPr/>
      </xdr:nvCxnSpPr>
      <xdr:spPr>
        <a:xfrm>
          <a:off x="7293429" y="1578429"/>
          <a:ext cx="0" cy="15634607"/>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16</xdr:col>
      <xdr:colOff>503464</xdr:colOff>
      <xdr:row>2</xdr:row>
      <xdr:rowOff>68034</xdr:rowOff>
    </xdr:from>
    <xdr:to>
      <xdr:col>20</xdr:col>
      <xdr:colOff>598714</xdr:colOff>
      <xdr:row>6</xdr:row>
      <xdr:rowOff>95249</xdr:rowOff>
    </xdr:to>
    <xdr:sp macro="" textlink="">
      <xdr:nvSpPr>
        <xdr:cNvPr id="5" name="Rounded Rectangle 5">
          <a:extLst>
            <a:ext uri="{FF2B5EF4-FFF2-40B4-BE49-F238E27FC236}">
              <a16:creationId xmlns:a16="http://schemas.microsoft.com/office/drawing/2014/main" id="{00000000-0008-0000-1700-000005000000}"/>
            </a:ext>
          </a:extLst>
        </xdr:cNvPr>
        <xdr:cNvSpPr/>
      </xdr:nvSpPr>
      <xdr:spPr>
        <a:xfrm>
          <a:off x="10300607" y="449034"/>
          <a:ext cx="3333750"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rPr>
            <a:t>Answer</a:t>
          </a:r>
        </a:p>
      </xdr:txBody>
    </xdr:sp>
    <xdr:clientData/>
  </xdr:twoCellAnchor>
  <xdr:twoCellAnchor>
    <xdr:from>
      <xdr:col>3</xdr:col>
      <xdr:colOff>598715</xdr:colOff>
      <xdr:row>2</xdr:row>
      <xdr:rowOff>163285</xdr:rowOff>
    </xdr:from>
    <xdr:to>
      <xdr:col>11</xdr:col>
      <xdr:colOff>190500</xdr:colOff>
      <xdr:row>7</xdr:row>
      <xdr:rowOff>48985</xdr:rowOff>
    </xdr:to>
    <xdr:sp macro="" textlink="">
      <xdr:nvSpPr>
        <xdr:cNvPr id="12" name="Rounded Rectangle 11">
          <a:extLst>
            <a:ext uri="{FF2B5EF4-FFF2-40B4-BE49-F238E27FC236}">
              <a16:creationId xmlns:a16="http://schemas.microsoft.com/office/drawing/2014/main" id="{00000000-0008-0000-1700-00000C000000}"/>
            </a:ext>
          </a:extLst>
        </xdr:cNvPr>
        <xdr:cNvSpPr/>
      </xdr:nvSpPr>
      <xdr:spPr>
        <a:xfrm>
          <a:off x="2435679" y="544285"/>
          <a:ext cx="4490357"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FrankRuehl" panose="020E0503060101010101" pitchFamily="34" charset="-79"/>
              <a:cs typeface="FrankRuehl" panose="020E0503060101010101" pitchFamily="34" charset="-79"/>
            </a:rPr>
            <a:t>Problem 5 Solution</a:t>
          </a:r>
        </a:p>
      </xdr:txBody>
    </xdr:sp>
    <xdr:clientData/>
  </xdr:twoCellAnchor>
  <xdr:twoCellAnchor>
    <xdr:from>
      <xdr:col>1</xdr:col>
      <xdr:colOff>122464</xdr:colOff>
      <xdr:row>10</xdr:row>
      <xdr:rowOff>81645</xdr:rowOff>
    </xdr:from>
    <xdr:to>
      <xdr:col>7</xdr:col>
      <xdr:colOff>2111828</xdr:colOff>
      <xdr:row>17</xdr:row>
      <xdr:rowOff>10887</xdr:rowOff>
    </xdr:to>
    <xdr:sp macro="" textlink="">
      <xdr:nvSpPr>
        <xdr:cNvPr id="14" name="TextBox 13">
          <a:extLst>
            <a:ext uri="{FF2B5EF4-FFF2-40B4-BE49-F238E27FC236}">
              <a16:creationId xmlns:a16="http://schemas.microsoft.com/office/drawing/2014/main" id="{00000000-0008-0000-1700-00000E000000}"/>
            </a:ext>
          </a:extLst>
        </xdr:cNvPr>
        <xdr:cNvSpPr txBox="1"/>
      </xdr:nvSpPr>
      <xdr:spPr>
        <a:xfrm>
          <a:off x="732064" y="1986645"/>
          <a:ext cx="4208689" cy="1262742"/>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mn-lt"/>
              <a:ea typeface="+mn-ea"/>
              <a:cs typeface="+mn-cs"/>
            </a:rPr>
            <a:t> </a:t>
          </a:r>
          <a:endParaRPr lang="en-US" sz="2000" baseline="0">
            <a:solidFill>
              <a:schemeClr val="dk1"/>
            </a:solidFill>
            <a:latin typeface="+mn-lt"/>
            <a:ea typeface="+mn-ea"/>
            <a:cs typeface="+mn-cs"/>
          </a:endParaRPr>
        </a:p>
      </xdr:txBody>
    </xdr:sp>
    <xdr:clientData/>
  </xdr:twoCellAnchor>
  <xdr:twoCellAnchor>
    <xdr:from>
      <xdr:col>0</xdr:col>
      <xdr:colOff>544285</xdr:colOff>
      <xdr:row>10</xdr:row>
      <xdr:rowOff>3267</xdr:rowOff>
    </xdr:from>
    <xdr:to>
      <xdr:col>11</xdr:col>
      <xdr:colOff>43543</xdr:colOff>
      <xdr:row>24</xdr:row>
      <xdr:rowOff>130969</xdr:rowOff>
    </xdr:to>
    <xdr:sp macro="" textlink="">
      <xdr:nvSpPr>
        <xdr:cNvPr id="15" name="TextBox 14">
          <a:extLst>
            <a:ext uri="{FF2B5EF4-FFF2-40B4-BE49-F238E27FC236}">
              <a16:creationId xmlns:a16="http://schemas.microsoft.com/office/drawing/2014/main" id="{00000000-0008-0000-1700-00000F000000}"/>
            </a:ext>
          </a:extLst>
        </xdr:cNvPr>
        <xdr:cNvSpPr txBox="1"/>
      </xdr:nvSpPr>
      <xdr:spPr>
        <a:xfrm>
          <a:off x="544285" y="1908267"/>
          <a:ext cx="6271533" cy="2899477"/>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400" baseline="0">
              <a:latin typeface="FrankRuehl" panose="020E0503060101010101" pitchFamily="34" charset="-79"/>
              <a:cs typeface="FrankRuehl" panose="020E0503060101010101" pitchFamily="34" charset="-79"/>
            </a:rPr>
            <a:t>a) Calculate the Break-even point </a:t>
          </a:r>
          <a:r>
            <a:rPr lang="en-US" sz="2400" b="1" baseline="0">
              <a:solidFill>
                <a:srgbClr val="FF0000"/>
              </a:solidFill>
              <a:latin typeface="FrankRuehl" panose="020E0503060101010101" pitchFamily="34" charset="-79"/>
              <a:cs typeface="FrankRuehl" panose="020E0503060101010101" pitchFamily="34" charset="-79"/>
            </a:rPr>
            <a:t>(in units) </a:t>
          </a:r>
          <a:r>
            <a:rPr lang="en-US" sz="2400" baseline="0">
              <a:latin typeface="FrankRuehl" panose="020E0503060101010101" pitchFamily="34" charset="-79"/>
              <a:cs typeface="FrankRuehl" panose="020E0503060101010101" pitchFamily="34" charset="-79"/>
            </a:rPr>
            <a:t>given the following information:</a:t>
          </a:r>
        </a:p>
        <a:p>
          <a:endParaRPr lang="en-US" sz="2400" baseline="0">
            <a:latin typeface="FrankRuehl" panose="020E0503060101010101" pitchFamily="34" charset="-79"/>
            <a:cs typeface="FrankRuehl" panose="020E0503060101010101" pitchFamily="34" charset="-79"/>
          </a:endParaRPr>
        </a:p>
        <a:p>
          <a:r>
            <a:rPr lang="en-US" sz="2400" baseline="0">
              <a:latin typeface="FrankRuehl" panose="020E0503060101010101" pitchFamily="34" charset="-79"/>
              <a:cs typeface="FrankRuehl" panose="020E0503060101010101" pitchFamily="34" charset="-79"/>
            </a:rPr>
            <a:t>Fixed cost (</a:t>
          </a:r>
          <a:r>
            <a:rPr lang="en-US" sz="2400" b="1" baseline="0">
              <a:solidFill>
                <a:srgbClr val="FF0000"/>
              </a:solidFill>
              <a:latin typeface="FrankRuehl" panose="020E0503060101010101" pitchFamily="34" charset="-79"/>
              <a:cs typeface="FrankRuehl" panose="020E0503060101010101" pitchFamily="34" charset="-79"/>
            </a:rPr>
            <a:t>FC</a:t>
          </a:r>
          <a:r>
            <a:rPr lang="en-US" sz="2400" baseline="0">
              <a:latin typeface="FrankRuehl" panose="020E0503060101010101" pitchFamily="34" charset="-79"/>
              <a:cs typeface="FrankRuehl" panose="020E0503060101010101" pitchFamily="34" charset="-79"/>
            </a:rPr>
            <a:t>) = $10,000</a:t>
          </a:r>
        </a:p>
        <a:p>
          <a:r>
            <a:rPr lang="en-US" sz="2400" baseline="0">
              <a:latin typeface="FrankRuehl" panose="020E0503060101010101" pitchFamily="34" charset="-79"/>
              <a:cs typeface="FrankRuehl" panose="020E0503060101010101" pitchFamily="34" charset="-79"/>
            </a:rPr>
            <a:t>Direct Labor</a:t>
          </a:r>
          <a:r>
            <a:rPr lang="en-US" sz="2400" baseline="0">
              <a:solidFill>
                <a:schemeClr val="dk1"/>
              </a:solidFill>
              <a:effectLst/>
              <a:latin typeface="FrankRuehl" panose="020E0503060101010101" pitchFamily="34" charset="-79"/>
              <a:ea typeface="+mn-ea"/>
              <a:cs typeface="FrankRuehl" panose="020E0503060101010101" pitchFamily="34" charset="-79"/>
            </a:rPr>
            <a:t>(</a:t>
          </a:r>
          <a:r>
            <a:rPr lang="en-US" sz="2400" b="1" baseline="0">
              <a:solidFill>
                <a:srgbClr val="FF0000"/>
              </a:solidFill>
              <a:effectLst/>
              <a:latin typeface="FrankRuehl" panose="020E0503060101010101" pitchFamily="34" charset="-79"/>
              <a:ea typeface="+mn-ea"/>
              <a:cs typeface="FrankRuehl" panose="020E0503060101010101" pitchFamily="34" charset="-79"/>
            </a:rPr>
            <a:t>DL</a:t>
          </a:r>
          <a:r>
            <a:rPr lang="en-US" sz="2400" baseline="0">
              <a:solidFill>
                <a:schemeClr val="dk1"/>
              </a:solidFill>
              <a:effectLst/>
              <a:latin typeface="FrankRuehl" panose="020E0503060101010101" pitchFamily="34" charset="-79"/>
              <a:ea typeface="+mn-ea"/>
              <a:cs typeface="FrankRuehl" panose="020E0503060101010101" pitchFamily="34" charset="-79"/>
            </a:rPr>
            <a:t>) </a:t>
          </a:r>
          <a:r>
            <a:rPr lang="en-US" sz="2400" baseline="0">
              <a:latin typeface="FrankRuehl" panose="020E0503060101010101" pitchFamily="34" charset="-79"/>
              <a:cs typeface="FrankRuehl" panose="020E0503060101010101" pitchFamily="34" charset="-79"/>
            </a:rPr>
            <a:t> = $1.50 per unit</a:t>
          </a:r>
        </a:p>
        <a:p>
          <a:r>
            <a:rPr lang="en-US" sz="2400" baseline="0">
              <a:latin typeface="FrankRuehl" panose="020E0503060101010101" pitchFamily="34" charset="-79"/>
              <a:cs typeface="FrankRuehl" panose="020E0503060101010101" pitchFamily="34" charset="-79"/>
            </a:rPr>
            <a:t>Material Cost</a:t>
          </a:r>
          <a:r>
            <a:rPr lang="en-US" sz="2400" baseline="0">
              <a:solidFill>
                <a:sysClr val="windowText" lastClr="000000"/>
              </a:solidFill>
              <a:effectLst/>
              <a:latin typeface="FrankRuehl" panose="020E0503060101010101" pitchFamily="34" charset="-79"/>
              <a:ea typeface="+mn-ea"/>
              <a:cs typeface="FrankRuehl" panose="020E0503060101010101" pitchFamily="34" charset="-79"/>
            </a:rPr>
            <a:t>(</a:t>
          </a:r>
          <a:r>
            <a:rPr lang="en-US" sz="2400" b="1" baseline="0">
              <a:solidFill>
                <a:srgbClr val="FF0000"/>
              </a:solidFill>
              <a:effectLst/>
              <a:latin typeface="FrankRuehl" panose="020E0503060101010101" pitchFamily="34" charset="-79"/>
              <a:ea typeface="+mn-ea"/>
              <a:cs typeface="FrankRuehl" panose="020E0503060101010101" pitchFamily="34" charset="-79"/>
            </a:rPr>
            <a:t>MC</a:t>
          </a:r>
          <a:r>
            <a:rPr lang="en-US" sz="2400" baseline="0">
              <a:solidFill>
                <a:schemeClr val="dk1"/>
              </a:solidFill>
              <a:effectLst/>
              <a:latin typeface="FrankRuehl" panose="020E0503060101010101" pitchFamily="34" charset="-79"/>
              <a:ea typeface="+mn-ea"/>
              <a:cs typeface="FrankRuehl" panose="020E0503060101010101" pitchFamily="34" charset="-79"/>
            </a:rPr>
            <a:t>) </a:t>
          </a:r>
          <a:r>
            <a:rPr lang="en-US" sz="2400" baseline="0">
              <a:latin typeface="FrankRuehl" panose="020E0503060101010101" pitchFamily="34" charset="-79"/>
              <a:cs typeface="FrankRuehl" panose="020E0503060101010101" pitchFamily="34" charset="-79"/>
            </a:rPr>
            <a:t>= $0.75 per unit</a:t>
          </a:r>
        </a:p>
        <a:p>
          <a:r>
            <a:rPr lang="en-US" sz="2400" baseline="0">
              <a:latin typeface="FrankRuehl" panose="020E0503060101010101" pitchFamily="34" charset="-79"/>
              <a:cs typeface="FrankRuehl" panose="020E0503060101010101" pitchFamily="34" charset="-79"/>
            </a:rPr>
            <a:t>Variable Cost (</a:t>
          </a:r>
          <a:r>
            <a:rPr lang="en-US" sz="2400" b="1" baseline="0">
              <a:solidFill>
                <a:srgbClr val="FF0000"/>
              </a:solidFill>
              <a:latin typeface="FrankRuehl" panose="020E0503060101010101" pitchFamily="34" charset="-79"/>
              <a:cs typeface="FrankRuehl" panose="020E0503060101010101" pitchFamily="34" charset="-79"/>
            </a:rPr>
            <a:t>VC</a:t>
          </a:r>
          <a:r>
            <a:rPr lang="en-US" sz="2400" baseline="0">
              <a:latin typeface="FrankRuehl" panose="020E0503060101010101" pitchFamily="34" charset="-79"/>
              <a:cs typeface="FrankRuehl" panose="020E0503060101010101" pitchFamily="34" charset="-79"/>
            </a:rPr>
            <a:t>) = $2.25 per unit</a:t>
          </a:r>
        </a:p>
        <a:p>
          <a:r>
            <a:rPr lang="en-US" sz="2400" baseline="0">
              <a:latin typeface="FrankRuehl" panose="020E0503060101010101" pitchFamily="34" charset="-79"/>
              <a:cs typeface="FrankRuehl" panose="020E0503060101010101" pitchFamily="34" charset="-79"/>
            </a:rPr>
            <a:t>Sales Price (</a:t>
          </a:r>
          <a:r>
            <a:rPr lang="en-US" sz="2400" b="1" baseline="0">
              <a:solidFill>
                <a:srgbClr val="FF0000"/>
              </a:solidFill>
              <a:latin typeface="FrankRuehl" panose="020E0503060101010101" pitchFamily="34" charset="-79"/>
              <a:cs typeface="FrankRuehl" panose="020E0503060101010101" pitchFamily="34" charset="-79"/>
            </a:rPr>
            <a:t>SP</a:t>
          </a:r>
          <a:r>
            <a:rPr lang="en-US" sz="2400" baseline="0">
              <a:latin typeface="FrankRuehl" panose="020E0503060101010101" pitchFamily="34" charset="-79"/>
              <a:cs typeface="FrankRuehl" panose="020E0503060101010101" pitchFamily="34" charset="-79"/>
            </a:rPr>
            <a:t>) = $4.00 per unit</a:t>
          </a:r>
        </a:p>
      </xdr:txBody>
    </xdr:sp>
    <xdr:clientData/>
  </xdr:twoCellAnchor>
  <xdr:twoCellAnchor>
    <xdr:from>
      <xdr:col>12</xdr:col>
      <xdr:colOff>236764</xdr:colOff>
      <xdr:row>9</xdr:row>
      <xdr:rowOff>118723</xdr:rowOff>
    </xdr:from>
    <xdr:to>
      <xdr:col>17</xdr:col>
      <xdr:colOff>166687</xdr:colOff>
      <xdr:row>13</xdr:row>
      <xdr:rowOff>96950</xdr:rowOff>
    </xdr:to>
    <xdr:sp macro="" textlink="">
      <xdr:nvSpPr>
        <xdr:cNvPr id="17" name="Rounded Rectangle 16">
          <a:extLst>
            <a:ext uri="{FF2B5EF4-FFF2-40B4-BE49-F238E27FC236}">
              <a16:creationId xmlns:a16="http://schemas.microsoft.com/office/drawing/2014/main" id="{00000000-0008-0000-1700-000011000000}"/>
            </a:ext>
          </a:extLst>
        </xdr:cNvPr>
        <xdr:cNvSpPr/>
      </xdr:nvSpPr>
      <xdr:spPr>
        <a:xfrm>
          <a:off x="7923439" y="1833223"/>
          <a:ext cx="2130198" cy="740227"/>
        </a:xfrm>
        <a:prstGeom prst="roundRect">
          <a:avLst/>
        </a:prstGeom>
        <a:solidFill>
          <a:schemeClr val="accent2">
            <a:lumMod val="50000"/>
          </a:schemeClr>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rgbClr val="FFC000"/>
              </a:solidFill>
              <a:latin typeface="FrankRuehl" panose="020E0503060101010101" pitchFamily="34" charset="-79"/>
              <a:cs typeface="FrankRuehl" panose="020E0503060101010101" pitchFamily="34" charset="-79"/>
            </a:rPr>
            <a:t>Workspace</a:t>
          </a:r>
        </a:p>
      </xdr:txBody>
    </xdr:sp>
    <xdr:clientData/>
  </xdr:twoCellAnchor>
  <xdr:twoCellAnchor>
    <xdr:from>
      <xdr:col>11</xdr:col>
      <xdr:colOff>587828</xdr:colOff>
      <xdr:row>7</xdr:row>
      <xdr:rowOff>141514</xdr:rowOff>
    </xdr:from>
    <xdr:to>
      <xdr:col>11</xdr:col>
      <xdr:colOff>598714</xdr:colOff>
      <xdr:row>38</xdr:row>
      <xdr:rowOff>10886</xdr:rowOff>
    </xdr:to>
    <xdr:cxnSp macro="">
      <xdr:nvCxnSpPr>
        <xdr:cNvPr id="18" name="Straight Connector 17">
          <a:extLst>
            <a:ext uri="{FF2B5EF4-FFF2-40B4-BE49-F238E27FC236}">
              <a16:creationId xmlns:a16="http://schemas.microsoft.com/office/drawing/2014/main" id="{00000000-0008-0000-1700-000012000000}"/>
            </a:ext>
          </a:extLst>
        </xdr:cNvPr>
        <xdr:cNvCxnSpPr/>
      </xdr:nvCxnSpPr>
      <xdr:spPr>
        <a:xfrm flipH="1">
          <a:off x="7360103" y="1475014"/>
          <a:ext cx="10886" cy="5984422"/>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39.xml><?xml version="1.0" encoding="utf-8"?>
<xdr:wsDr xmlns:xdr="http://schemas.openxmlformats.org/drawingml/2006/spreadsheetDrawing" xmlns:a="http://schemas.openxmlformats.org/drawingml/2006/main">
  <xdr:twoCellAnchor>
    <xdr:from>
      <xdr:col>11</xdr:col>
      <xdr:colOff>557893</xdr:colOff>
      <xdr:row>8</xdr:row>
      <xdr:rowOff>54429</xdr:rowOff>
    </xdr:from>
    <xdr:to>
      <xdr:col>11</xdr:col>
      <xdr:colOff>557893</xdr:colOff>
      <xdr:row>46</xdr:row>
      <xdr:rowOff>68037</xdr:rowOff>
    </xdr:to>
    <xdr:cxnSp macro="">
      <xdr:nvCxnSpPr>
        <xdr:cNvPr id="2" name="Straight Connector 1">
          <a:extLst>
            <a:ext uri="{FF2B5EF4-FFF2-40B4-BE49-F238E27FC236}">
              <a16:creationId xmlns:a16="http://schemas.microsoft.com/office/drawing/2014/main" id="{00000000-0008-0000-1800-000002000000}"/>
            </a:ext>
          </a:extLst>
        </xdr:cNvPr>
        <xdr:cNvCxnSpPr/>
      </xdr:nvCxnSpPr>
      <xdr:spPr>
        <a:xfrm>
          <a:off x="7330168" y="1578429"/>
          <a:ext cx="0" cy="74621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xdr:col>
      <xdr:colOff>68036</xdr:colOff>
      <xdr:row>10</xdr:row>
      <xdr:rowOff>40822</xdr:rowOff>
    </xdr:from>
    <xdr:to>
      <xdr:col>10</xdr:col>
      <xdr:colOff>503464</xdr:colOff>
      <xdr:row>22</xdr:row>
      <xdr:rowOff>13607</xdr:rowOff>
    </xdr:to>
    <xdr:sp macro="" textlink="">
      <xdr:nvSpPr>
        <xdr:cNvPr id="3" name="TextBox 2">
          <a:extLst>
            <a:ext uri="{FF2B5EF4-FFF2-40B4-BE49-F238E27FC236}">
              <a16:creationId xmlns:a16="http://schemas.microsoft.com/office/drawing/2014/main" id="{00000000-0008-0000-1800-000003000000}"/>
            </a:ext>
          </a:extLst>
        </xdr:cNvPr>
        <xdr:cNvSpPr txBox="1"/>
      </xdr:nvSpPr>
      <xdr:spPr>
        <a:xfrm>
          <a:off x="677636" y="1945822"/>
          <a:ext cx="5988503" cy="2363560"/>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mn-lt"/>
              <a:ea typeface="+mn-ea"/>
              <a:cs typeface="+mn-cs"/>
            </a:rPr>
            <a:t>Draw the</a:t>
          </a:r>
          <a:r>
            <a:rPr lang="en-US" sz="2000" baseline="0">
              <a:solidFill>
                <a:schemeClr val="dk1"/>
              </a:solidFill>
              <a:latin typeface="+mn-lt"/>
              <a:ea typeface="+mn-ea"/>
              <a:cs typeface="+mn-cs"/>
            </a:rPr>
            <a:t> following using Excel:</a:t>
          </a:r>
        </a:p>
        <a:p>
          <a:r>
            <a:rPr lang="en-US" sz="2000" baseline="0">
              <a:solidFill>
                <a:schemeClr val="dk1"/>
              </a:solidFill>
              <a:latin typeface="+mn-lt"/>
              <a:ea typeface="+mn-ea"/>
              <a:cs typeface="+mn-cs"/>
            </a:rPr>
            <a:t>Pareto diagram</a:t>
          </a:r>
        </a:p>
        <a:p>
          <a:r>
            <a:rPr lang="en-US" sz="2000" baseline="0">
              <a:solidFill>
                <a:schemeClr val="dk1"/>
              </a:solidFill>
              <a:latin typeface="+mn-lt"/>
              <a:ea typeface="+mn-ea"/>
              <a:cs typeface="+mn-cs"/>
            </a:rPr>
            <a:t>histogram</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using the array of numbers shown below:</a:t>
          </a:r>
        </a:p>
      </xdr:txBody>
    </xdr:sp>
    <xdr:clientData/>
  </xdr:twoCellAnchor>
  <xdr:twoCellAnchor>
    <xdr:from>
      <xdr:col>4</xdr:col>
      <xdr:colOff>68036</xdr:colOff>
      <xdr:row>1</xdr:row>
      <xdr:rowOff>163286</xdr:rowOff>
    </xdr:from>
    <xdr:to>
      <xdr:col>11</xdr:col>
      <xdr:colOff>272143</xdr:colOff>
      <xdr:row>6</xdr:row>
      <xdr:rowOff>48986</xdr:rowOff>
    </xdr:to>
    <xdr:sp macro="" textlink="">
      <xdr:nvSpPr>
        <xdr:cNvPr id="4" name="Rounded Rectangle 3">
          <a:extLst>
            <a:ext uri="{FF2B5EF4-FFF2-40B4-BE49-F238E27FC236}">
              <a16:creationId xmlns:a16="http://schemas.microsoft.com/office/drawing/2014/main" id="{00000000-0008-0000-1800-000004000000}"/>
            </a:ext>
          </a:extLst>
        </xdr:cNvPr>
        <xdr:cNvSpPr/>
      </xdr:nvSpPr>
      <xdr:spPr>
        <a:xfrm>
          <a:off x="2506436" y="353786"/>
          <a:ext cx="4537982"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Problem 5 Example</a:t>
          </a:r>
        </a:p>
      </xdr:txBody>
    </xdr:sp>
    <xdr:clientData/>
  </xdr:twoCellAnchor>
  <xdr:twoCellAnchor>
    <xdr:from>
      <xdr:col>1</xdr:col>
      <xdr:colOff>122464</xdr:colOff>
      <xdr:row>10</xdr:row>
      <xdr:rowOff>81645</xdr:rowOff>
    </xdr:from>
    <xdr:to>
      <xdr:col>7</xdr:col>
      <xdr:colOff>2111828</xdr:colOff>
      <xdr:row>17</xdr:row>
      <xdr:rowOff>10887</xdr:rowOff>
    </xdr:to>
    <xdr:sp macro="" textlink="">
      <xdr:nvSpPr>
        <xdr:cNvPr id="5" name="TextBox 4">
          <a:extLst>
            <a:ext uri="{FF2B5EF4-FFF2-40B4-BE49-F238E27FC236}">
              <a16:creationId xmlns:a16="http://schemas.microsoft.com/office/drawing/2014/main" id="{00000000-0008-0000-1800-000005000000}"/>
            </a:ext>
          </a:extLst>
        </xdr:cNvPr>
        <xdr:cNvSpPr txBox="1"/>
      </xdr:nvSpPr>
      <xdr:spPr>
        <a:xfrm>
          <a:off x="732064" y="1986645"/>
          <a:ext cx="4208689" cy="1262742"/>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mn-lt"/>
              <a:ea typeface="+mn-ea"/>
              <a:cs typeface="+mn-cs"/>
            </a:rPr>
            <a:t> </a:t>
          </a:r>
          <a:endParaRPr lang="en-US" sz="2000" baseline="0">
            <a:solidFill>
              <a:schemeClr val="dk1"/>
            </a:solidFill>
            <a:latin typeface="+mn-lt"/>
            <a:ea typeface="+mn-ea"/>
            <a:cs typeface="+mn-cs"/>
          </a:endParaRPr>
        </a:p>
      </xdr:txBody>
    </xdr:sp>
    <xdr:clientData/>
  </xdr:twoCellAnchor>
  <xdr:twoCellAnchor>
    <xdr:from>
      <xdr:col>0</xdr:col>
      <xdr:colOff>544285</xdr:colOff>
      <xdr:row>10</xdr:row>
      <xdr:rowOff>3266</xdr:rowOff>
    </xdr:from>
    <xdr:to>
      <xdr:col>11</xdr:col>
      <xdr:colOff>43543</xdr:colOff>
      <xdr:row>45</xdr:row>
      <xdr:rowOff>190499</xdr:rowOff>
    </xdr:to>
    <xdr:sp macro="" textlink="">
      <xdr:nvSpPr>
        <xdr:cNvPr id="6" name="TextBox 5">
          <a:extLst>
            <a:ext uri="{FF2B5EF4-FFF2-40B4-BE49-F238E27FC236}">
              <a16:creationId xmlns:a16="http://schemas.microsoft.com/office/drawing/2014/main" id="{00000000-0008-0000-1800-000006000000}"/>
            </a:ext>
          </a:extLst>
        </xdr:cNvPr>
        <xdr:cNvSpPr txBox="1"/>
      </xdr:nvSpPr>
      <xdr:spPr>
        <a:xfrm>
          <a:off x="544285" y="1908266"/>
          <a:ext cx="6302829" cy="7072447"/>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aseline="0">
              <a:latin typeface="Lucida Bright" panose="02040602050505020304" pitchFamily="18" charset="0"/>
              <a:cs typeface="FrankRuehl" panose="020E0503060101010101" pitchFamily="34" charset="-79"/>
            </a:rPr>
            <a:t>Relative Frequency Probability Assessment:</a:t>
          </a:r>
        </a:p>
        <a:p>
          <a:endParaRPr lang="en-US" sz="2000" baseline="0">
            <a:latin typeface="Lucida Bright" panose="02040602050505020304" pitchFamily="18" charset="0"/>
            <a:cs typeface="FrankRuehl" panose="020E0503060101010101" pitchFamily="34" charset="-79"/>
          </a:endParaRPr>
        </a:p>
        <a:p>
          <a:r>
            <a:rPr lang="en-US" sz="2000" baseline="0">
              <a:latin typeface="Lucida Bright" panose="02040602050505020304" pitchFamily="18" charset="0"/>
              <a:cs typeface="FrankRuehl" panose="020E0503060101010101" pitchFamily="34" charset="-79"/>
            </a:rPr>
            <a:t>Starbucks, sells caffinated and decafinated drinks. One of the difficulties in this business is determining how much of a given product to prepare for the day. </a:t>
          </a:r>
        </a:p>
        <a:p>
          <a:endParaRPr lang="en-US" sz="2000" baseline="0">
            <a:latin typeface="Lucida Bright" panose="02040602050505020304" pitchFamily="18" charset="0"/>
            <a:cs typeface="FrankRuehl" panose="020E0503060101010101" pitchFamily="34" charset="-79"/>
          </a:endParaRPr>
        </a:p>
        <a:p>
          <a:r>
            <a:rPr lang="en-US" sz="2000" baseline="0">
              <a:latin typeface="Lucida Bright" panose="02040602050505020304" pitchFamily="18" charset="0"/>
              <a:cs typeface="FrankRuehl" panose="020E0503060101010101" pitchFamily="34" charset="-79"/>
            </a:rPr>
            <a:t>Suppose a store manager is interested in determining the probaility that a customer will select a decaf versus a caffeinated drink.</a:t>
          </a:r>
        </a:p>
        <a:p>
          <a:endParaRPr lang="en-US" sz="2000" baseline="0">
            <a:latin typeface="Lucida Bright" panose="02040602050505020304" pitchFamily="18" charset="0"/>
            <a:cs typeface="FrankRuehl" panose="020E0503060101010101" pitchFamily="34" charset="-79"/>
          </a:endParaRPr>
        </a:p>
        <a:p>
          <a:r>
            <a:rPr lang="en-US" sz="2000" baseline="0">
              <a:latin typeface="Lucida Bright" panose="02040602050505020304" pitchFamily="18" charset="0"/>
              <a:cs typeface="FrankRuehl" panose="020E0503060101010101" pitchFamily="34" charset="-79"/>
            </a:rPr>
            <a:t> She has maintained records of customer purchases for the past three weeks. The probability can be assessed using relative frequency with the following steps:</a:t>
          </a:r>
        </a:p>
      </xdr:txBody>
    </xdr:sp>
    <xdr:clientData/>
  </xdr:twoCellAnchor>
  <xdr:twoCellAnchor>
    <xdr:from>
      <xdr:col>1</xdr:col>
      <xdr:colOff>95251</xdr:colOff>
      <xdr:row>2</xdr:row>
      <xdr:rowOff>43541</xdr:rowOff>
    </xdr:from>
    <xdr:to>
      <xdr:col>3</xdr:col>
      <xdr:colOff>299357</xdr:colOff>
      <xdr:row>7</xdr:row>
      <xdr:rowOff>171450</xdr:rowOff>
    </xdr:to>
    <xdr:sp macro="" textlink="">
      <xdr:nvSpPr>
        <xdr:cNvPr id="7" name="Left Arrow 6">
          <a:hlinkClick xmlns:r="http://schemas.openxmlformats.org/officeDocument/2006/relationships" r:id="rId1"/>
          <a:extLst>
            <a:ext uri="{FF2B5EF4-FFF2-40B4-BE49-F238E27FC236}">
              <a16:creationId xmlns:a16="http://schemas.microsoft.com/office/drawing/2014/main" id="{00000000-0008-0000-1800-000007000000}"/>
            </a:ext>
          </a:extLst>
        </xdr:cNvPr>
        <xdr:cNvSpPr/>
      </xdr:nvSpPr>
      <xdr:spPr>
        <a:xfrm>
          <a:off x="704851" y="424541"/>
          <a:ext cx="1423306" cy="1080409"/>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cs typeface="FrankRuehl" panose="020E0503060101010101" pitchFamily="34" charset="-79"/>
            </a:rPr>
            <a:t>Back</a:t>
          </a:r>
        </a:p>
      </xdr:txBody>
    </xdr:sp>
    <xdr:clientData/>
  </xdr:twoCellAnchor>
  <xdr:twoCellAnchor>
    <xdr:from>
      <xdr:col>13</xdr:col>
      <xdr:colOff>359227</xdr:colOff>
      <xdr:row>3</xdr:row>
      <xdr:rowOff>118723</xdr:rowOff>
    </xdr:from>
    <xdr:to>
      <xdr:col>21</xdr:col>
      <xdr:colOff>326571</xdr:colOff>
      <xdr:row>7</xdr:row>
      <xdr:rowOff>96950</xdr:rowOff>
    </xdr:to>
    <xdr:sp macro="" textlink="">
      <xdr:nvSpPr>
        <xdr:cNvPr id="8" name="Rounded Rectangle 7">
          <a:extLst>
            <a:ext uri="{FF2B5EF4-FFF2-40B4-BE49-F238E27FC236}">
              <a16:creationId xmlns:a16="http://schemas.microsoft.com/office/drawing/2014/main" id="{00000000-0008-0000-1800-000008000000}"/>
            </a:ext>
          </a:extLst>
        </xdr:cNvPr>
        <xdr:cNvSpPr/>
      </xdr:nvSpPr>
      <xdr:spPr>
        <a:xfrm>
          <a:off x="8474527" y="690223"/>
          <a:ext cx="3567794" cy="740227"/>
        </a:xfrm>
        <a:prstGeom prst="roundRect">
          <a:avLst/>
        </a:prstGeom>
        <a:solidFill>
          <a:schemeClr val="accent2">
            <a:lumMod val="50000"/>
          </a:schemeClr>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rgbClr val="FFC000"/>
              </a:solidFill>
              <a:latin typeface="Lucida Bright" panose="02040602050505020304" pitchFamily="18" charset="0"/>
              <a:cs typeface="FrankRuehl" panose="020E0503060101010101" pitchFamily="34" charset="-79"/>
            </a:rPr>
            <a:t>Workspace</a:t>
          </a:r>
        </a:p>
      </xdr:txBody>
    </xdr:sp>
    <xdr:clientData/>
  </xdr:twoCellAnchor>
  <xdr:twoCellAnchor>
    <xdr:from>
      <xdr:col>11</xdr:col>
      <xdr:colOff>587828</xdr:colOff>
      <xdr:row>7</xdr:row>
      <xdr:rowOff>141514</xdr:rowOff>
    </xdr:from>
    <xdr:to>
      <xdr:col>11</xdr:col>
      <xdr:colOff>598714</xdr:colOff>
      <xdr:row>38</xdr:row>
      <xdr:rowOff>10886</xdr:rowOff>
    </xdr:to>
    <xdr:cxnSp macro="">
      <xdr:nvCxnSpPr>
        <xdr:cNvPr id="9" name="Straight Connector 8">
          <a:extLst>
            <a:ext uri="{FF2B5EF4-FFF2-40B4-BE49-F238E27FC236}">
              <a16:creationId xmlns:a16="http://schemas.microsoft.com/office/drawing/2014/main" id="{00000000-0008-0000-1800-000009000000}"/>
            </a:ext>
          </a:extLst>
        </xdr:cNvPr>
        <xdr:cNvCxnSpPr/>
      </xdr:nvCxnSpPr>
      <xdr:spPr>
        <a:xfrm flipH="1">
          <a:off x="7360103" y="1475014"/>
          <a:ext cx="10886" cy="5984422"/>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81642</xdr:colOff>
      <xdr:row>2</xdr:row>
      <xdr:rowOff>149679</xdr:rowOff>
    </xdr:from>
    <xdr:to>
      <xdr:col>3</xdr:col>
      <xdr:colOff>176892</xdr:colOff>
      <xdr:row>7</xdr:row>
      <xdr:rowOff>81645</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691242" y="530679"/>
          <a:ext cx="1314450"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13</xdr:col>
      <xdr:colOff>367392</xdr:colOff>
      <xdr:row>12</xdr:row>
      <xdr:rowOff>163285</xdr:rowOff>
    </xdr:from>
    <xdr:to>
      <xdr:col>13</xdr:col>
      <xdr:colOff>367392</xdr:colOff>
      <xdr:row>50</xdr:row>
      <xdr:rowOff>176893</xdr:rowOff>
    </xdr:to>
    <xdr:cxnSp macro="">
      <xdr:nvCxnSpPr>
        <xdr:cNvPr id="3" name="Straight Connector 2">
          <a:extLst>
            <a:ext uri="{FF2B5EF4-FFF2-40B4-BE49-F238E27FC236}">
              <a16:creationId xmlns:a16="http://schemas.microsoft.com/office/drawing/2014/main" id="{00000000-0008-0000-0300-000003000000}"/>
            </a:ext>
          </a:extLst>
        </xdr:cNvPr>
        <xdr:cNvCxnSpPr/>
      </xdr:nvCxnSpPr>
      <xdr:spPr>
        <a:xfrm>
          <a:off x="8549367" y="2449285"/>
          <a:ext cx="0" cy="847180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14</xdr:col>
      <xdr:colOff>394608</xdr:colOff>
      <xdr:row>3</xdr:row>
      <xdr:rowOff>27214</xdr:rowOff>
    </xdr:from>
    <xdr:to>
      <xdr:col>19</xdr:col>
      <xdr:colOff>40821</xdr:colOff>
      <xdr:row>7</xdr:row>
      <xdr:rowOff>54429</xdr:rowOff>
    </xdr:to>
    <xdr:sp macro="" textlink="">
      <xdr:nvSpPr>
        <xdr:cNvPr id="4" name="Rounded Rectangle 3">
          <a:extLst>
            <a:ext uri="{FF2B5EF4-FFF2-40B4-BE49-F238E27FC236}">
              <a16:creationId xmlns:a16="http://schemas.microsoft.com/office/drawing/2014/main" id="{00000000-0008-0000-0300-000004000000}"/>
            </a:ext>
          </a:extLst>
        </xdr:cNvPr>
        <xdr:cNvSpPr/>
      </xdr:nvSpPr>
      <xdr:spPr>
        <a:xfrm>
          <a:off x="9186183" y="598714"/>
          <a:ext cx="2694213"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latin typeface="Lucida Bright" panose="02040602050505020304" pitchFamily="18" charset="0"/>
            </a:rPr>
            <a:t>Workspace</a:t>
          </a:r>
        </a:p>
      </xdr:txBody>
    </xdr:sp>
    <xdr:clientData/>
  </xdr:twoCellAnchor>
  <xdr:twoCellAnchor>
    <xdr:from>
      <xdr:col>4</xdr:col>
      <xdr:colOff>27214</xdr:colOff>
      <xdr:row>2</xdr:row>
      <xdr:rowOff>81642</xdr:rowOff>
    </xdr:from>
    <xdr:to>
      <xdr:col>11</xdr:col>
      <xdr:colOff>231321</xdr:colOff>
      <xdr:row>6</xdr:row>
      <xdr:rowOff>157842</xdr:rowOff>
    </xdr:to>
    <xdr:sp macro="" textlink="">
      <xdr:nvSpPr>
        <xdr:cNvPr id="5" name="Rounded Rectangle 4">
          <a:extLst>
            <a:ext uri="{FF2B5EF4-FFF2-40B4-BE49-F238E27FC236}">
              <a16:creationId xmlns:a16="http://schemas.microsoft.com/office/drawing/2014/main" id="{00000000-0008-0000-0300-000005000000}"/>
            </a:ext>
          </a:extLst>
        </xdr:cNvPr>
        <xdr:cNvSpPr/>
      </xdr:nvSpPr>
      <xdr:spPr>
        <a:xfrm>
          <a:off x="2465614" y="462642"/>
          <a:ext cx="4728482"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Problem 7 </a:t>
          </a:r>
        </a:p>
      </xdr:txBody>
    </xdr:sp>
    <xdr:clientData/>
  </xdr:twoCellAnchor>
  <xdr:twoCellAnchor>
    <xdr:from>
      <xdr:col>1</xdr:col>
      <xdr:colOff>0</xdr:colOff>
      <xdr:row>11</xdr:row>
      <xdr:rowOff>1</xdr:rowOff>
    </xdr:from>
    <xdr:to>
      <xdr:col>12</xdr:col>
      <xdr:colOff>435429</xdr:colOff>
      <xdr:row>16</xdr:row>
      <xdr:rowOff>149679</xdr:rowOff>
    </xdr:to>
    <xdr:sp macro="" textlink="">
      <xdr:nvSpPr>
        <xdr:cNvPr id="6" name="TextBox 5">
          <a:extLst>
            <a:ext uri="{FF2B5EF4-FFF2-40B4-BE49-F238E27FC236}">
              <a16:creationId xmlns:a16="http://schemas.microsoft.com/office/drawing/2014/main" id="{00000000-0008-0000-0300-000006000000}"/>
            </a:ext>
          </a:extLst>
        </xdr:cNvPr>
        <xdr:cNvSpPr txBox="1"/>
      </xdr:nvSpPr>
      <xdr:spPr>
        <a:xfrm>
          <a:off x="609600" y="2095501"/>
          <a:ext cx="7398204" cy="1083128"/>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Lucida Bright" panose="02040602050505020304" pitchFamily="18" charset="0"/>
              <a:ea typeface="+mn-ea"/>
              <a:cs typeface="+mn-cs"/>
            </a:rPr>
            <a:t>Use</a:t>
          </a:r>
          <a:r>
            <a:rPr lang="en-US" sz="2000" baseline="0">
              <a:solidFill>
                <a:schemeClr val="dk1"/>
              </a:solidFill>
              <a:latin typeface="Lucida Bright" panose="02040602050505020304" pitchFamily="18" charset="0"/>
              <a:ea typeface="+mn-ea"/>
              <a:cs typeface="+mn-cs"/>
            </a:rPr>
            <a:t> the decision tree to find the probability that a household purchased a DVR, given that the household purchased a plasm-screen TV:</a:t>
          </a:r>
          <a:endParaRPr lang="en-US" sz="2000">
            <a:solidFill>
              <a:schemeClr val="dk1"/>
            </a:solidFill>
            <a:latin typeface="Lucida Bright" panose="02040602050505020304" pitchFamily="18" charset="0"/>
            <a:ea typeface="+mn-ea"/>
            <a:cs typeface="+mn-cs"/>
          </a:endParaRPr>
        </a:p>
      </xdr:txBody>
    </xdr:sp>
    <xdr:clientData/>
  </xdr:twoCellAnchor>
  <xdr:twoCellAnchor>
    <xdr:from>
      <xdr:col>14</xdr:col>
      <xdr:colOff>272143</xdr:colOff>
      <xdr:row>10</xdr:row>
      <xdr:rowOff>54429</xdr:rowOff>
    </xdr:from>
    <xdr:to>
      <xdr:col>26</xdr:col>
      <xdr:colOff>244929</xdr:colOff>
      <xdr:row>22</xdr:row>
      <xdr:rowOff>13607</xdr:rowOff>
    </xdr:to>
    <xdr:sp macro="" textlink="">
      <xdr:nvSpPr>
        <xdr:cNvPr id="7" name="TextBox 6">
          <a:extLst>
            <a:ext uri="{FF2B5EF4-FFF2-40B4-BE49-F238E27FC236}">
              <a16:creationId xmlns:a16="http://schemas.microsoft.com/office/drawing/2014/main" id="{00000000-0008-0000-0300-000007000000}"/>
            </a:ext>
          </a:extLst>
        </xdr:cNvPr>
        <xdr:cNvSpPr txBox="1"/>
      </xdr:nvSpPr>
      <xdr:spPr>
        <a:xfrm>
          <a:off x="9063718" y="1959429"/>
          <a:ext cx="7688036" cy="2597603"/>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A = Purchased plasma-screen TV</a:t>
          </a:r>
        </a:p>
        <a:p>
          <a:r>
            <a:rPr lang="en-US" sz="2000" baseline="0">
              <a:solidFill>
                <a:schemeClr val="dk1"/>
              </a:solidFill>
              <a:latin typeface="Lucida Bright" panose="02040602050505020304" pitchFamily="18" charset="0"/>
              <a:ea typeface="+mn-ea"/>
              <a:cs typeface="+mn-cs"/>
            </a:rPr>
            <a:t>B = Purchased DVR</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P(B</a:t>
          </a:r>
          <a:r>
            <a:rPr lang="en-US" sz="2800" baseline="0">
              <a:solidFill>
                <a:schemeClr val="dk1"/>
              </a:solidFill>
              <a:latin typeface="Lucida Bright" panose="02040602050505020304" pitchFamily="18" charset="0"/>
              <a:ea typeface="+mn-ea"/>
              <a:cs typeface="+mn-cs"/>
            </a:rPr>
            <a:t>I</a:t>
          </a:r>
          <a:r>
            <a:rPr lang="en-US" sz="2000" baseline="0">
              <a:solidFill>
                <a:schemeClr val="dk1"/>
              </a:solidFill>
              <a:latin typeface="Lucida Bright" panose="02040602050505020304" pitchFamily="18" charset="0"/>
              <a:ea typeface="+mn-ea"/>
              <a:cs typeface="+mn-cs"/>
            </a:rPr>
            <a:t>A) = P (A and B)/P(A) = (38/300)/(80/300) = 0.745</a:t>
          </a:r>
        </a:p>
      </xdr:txBody>
    </xdr:sp>
    <xdr:clientData/>
  </xdr:twoCellAnchor>
  <xdr:twoCellAnchor>
    <xdr:from>
      <xdr:col>15</xdr:col>
      <xdr:colOff>122464</xdr:colOff>
      <xdr:row>39</xdr:row>
      <xdr:rowOff>0</xdr:rowOff>
    </xdr:from>
    <xdr:to>
      <xdr:col>18</xdr:col>
      <xdr:colOff>122464</xdr:colOff>
      <xdr:row>44</xdr:row>
      <xdr:rowOff>0</xdr:rowOff>
    </xdr:to>
    <xdr:sp macro="" textlink="">
      <xdr:nvSpPr>
        <xdr:cNvPr id="8" name="Rectangle 7">
          <a:extLst>
            <a:ext uri="{FF2B5EF4-FFF2-40B4-BE49-F238E27FC236}">
              <a16:creationId xmlns:a16="http://schemas.microsoft.com/office/drawing/2014/main" id="{00000000-0008-0000-0300-000008000000}"/>
            </a:ext>
          </a:extLst>
        </xdr:cNvPr>
        <xdr:cNvSpPr/>
      </xdr:nvSpPr>
      <xdr:spPr>
        <a:xfrm>
          <a:off x="9523639" y="8467725"/>
          <a:ext cx="1828800" cy="11334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t>Entire Set of Households</a:t>
          </a:r>
        </a:p>
      </xdr:txBody>
    </xdr:sp>
    <xdr:clientData/>
  </xdr:twoCellAnchor>
  <xdr:twoCellAnchor>
    <xdr:from>
      <xdr:col>19</xdr:col>
      <xdr:colOff>462643</xdr:colOff>
      <xdr:row>30</xdr:row>
      <xdr:rowOff>70757</xdr:rowOff>
    </xdr:from>
    <xdr:to>
      <xdr:col>23</xdr:col>
      <xdr:colOff>54429</xdr:colOff>
      <xdr:row>35</xdr:row>
      <xdr:rowOff>70757</xdr:rowOff>
    </xdr:to>
    <xdr:sp macro="" textlink="">
      <xdr:nvSpPr>
        <xdr:cNvPr id="9" name="Rectangle 8">
          <a:extLst>
            <a:ext uri="{FF2B5EF4-FFF2-40B4-BE49-F238E27FC236}">
              <a16:creationId xmlns:a16="http://schemas.microsoft.com/office/drawing/2014/main" id="{00000000-0008-0000-0300-000009000000}"/>
            </a:ext>
          </a:extLst>
        </xdr:cNvPr>
        <xdr:cNvSpPr/>
      </xdr:nvSpPr>
      <xdr:spPr>
        <a:xfrm>
          <a:off x="12302218" y="6823982"/>
          <a:ext cx="2201636" cy="952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t>P(A)=80/300</a:t>
          </a:r>
        </a:p>
      </xdr:txBody>
    </xdr:sp>
    <xdr:clientData/>
  </xdr:twoCellAnchor>
  <xdr:twoCellAnchor>
    <xdr:from>
      <xdr:col>26</xdr:col>
      <xdr:colOff>590549</xdr:colOff>
      <xdr:row>27</xdr:row>
      <xdr:rowOff>87085</xdr:rowOff>
    </xdr:from>
    <xdr:to>
      <xdr:col>31</xdr:col>
      <xdr:colOff>68035</xdr:colOff>
      <xdr:row>32</xdr:row>
      <xdr:rowOff>87085</xdr:rowOff>
    </xdr:to>
    <xdr:sp macro="" textlink="">
      <xdr:nvSpPr>
        <xdr:cNvPr id="10" name="Rectangle 9">
          <a:extLst>
            <a:ext uri="{FF2B5EF4-FFF2-40B4-BE49-F238E27FC236}">
              <a16:creationId xmlns:a16="http://schemas.microsoft.com/office/drawing/2014/main" id="{00000000-0008-0000-0300-00000A000000}"/>
            </a:ext>
          </a:extLst>
        </xdr:cNvPr>
        <xdr:cNvSpPr/>
      </xdr:nvSpPr>
      <xdr:spPr>
        <a:xfrm>
          <a:off x="17097374" y="6087835"/>
          <a:ext cx="2525486" cy="11334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t>P(A and B) = 38/300</a:t>
          </a:r>
        </a:p>
      </xdr:txBody>
    </xdr:sp>
    <xdr:clientData/>
  </xdr:twoCellAnchor>
  <xdr:twoCellAnchor>
    <xdr:from>
      <xdr:col>26</xdr:col>
      <xdr:colOff>606877</xdr:colOff>
      <xdr:row>34</xdr:row>
      <xdr:rowOff>157842</xdr:rowOff>
    </xdr:from>
    <xdr:to>
      <xdr:col>31</xdr:col>
      <xdr:colOff>84363</xdr:colOff>
      <xdr:row>39</xdr:row>
      <xdr:rowOff>157842</xdr:rowOff>
    </xdr:to>
    <xdr:sp macro="" textlink="">
      <xdr:nvSpPr>
        <xdr:cNvPr id="11" name="Rectangle 10">
          <a:extLst>
            <a:ext uri="{FF2B5EF4-FFF2-40B4-BE49-F238E27FC236}">
              <a16:creationId xmlns:a16="http://schemas.microsoft.com/office/drawing/2014/main" id="{00000000-0008-0000-0300-00000B000000}"/>
            </a:ext>
          </a:extLst>
        </xdr:cNvPr>
        <xdr:cNvSpPr/>
      </xdr:nvSpPr>
      <xdr:spPr>
        <a:xfrm>
          <a:off x="17113702" y="7673067"/>
          <a:ext cx="2525486" cy="952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t>P(A and B') = 42/300</a:t>
          </a:r>
        </a:p>
      </xdr:txBody>
    </xdr:sp>
    <xdr:clientData/>
  </xdr:twoCellAnchor>
  <xdr:twoCellAnchor>
    <xdr:from>
      <xdr:col>27</xdr:col>
      <xdr:colOff>38098</xdr:colOff>
      <xdr:row>42</xdr:row>
      <xdr:rowOff>24491</xdr:rowOff>
    </xdr:from>
    <xdr:to>
      <xdr:col>31</xdr:col>
      <xdr:colOff>127905</xdr:colOff>
      <xdr:row>47</xdr:row>
      <xdr:rowOff>24491</xdr:rowOff>
    </xdr:to>
    <xdr:sp macro="" textlink="">
      <xdr:nvSpPr>
        <xdr:cNvPr id="12" name="Rectangle 11">
          <a:extLst>
            <a:ext uri="{FF2B5EF4-FFF2-40B4-BE49-F238E27FC236}">
              <a16:creationId xmlns:a16="http://schemas.microsoft.com/office/drawing/2014/main" id="{00000000-0008-0000-0300-00000C000000}"/>
            </a:ext>
          </a:extLst>
        </xdr:cNvPr>
        <xdr:cNvSpPr/>
      </xdr:nvSpPr>
      <xdr:spPr>
        <a:xfrm>
          <a:off x="17154523" y="9244691"/>
          <a:ext cx="2528207" cy="952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t>P(A' and B) = 70/300</a:t>
          </a:r>
        </a:p>
      </xdr:txBody>
    </xdr:sp>
    <xdr:clientData/>
  </xdr:twoCellAnchor>
  <xdr:twoCellAnchor>
    <xdr:from>
      <xdr:col>27</xdr:col>
      <xdr:colOff>27212</xdr:colOff>
      <xdr:row>49</xdr:row>
      <xdr:rowOff>163282</xdr:rowOff>
    </xdr:from>
    <xdr:to>
      <xdr:col>31</xdr:col>
      <xdr:colOff>117019</xdr:colOff>
      <xdr:row>54</xdr:row>
      <xdr:rowOff>163282</xdr:rowOff>
    </xdr:to>
    <xdr:sp macro="" textlink="">
      <xdr:nvSpPr>
        <xdr:cNvPr id="13" name="Rectangle 12">
          <a:extLst>
            <a:ext uri="{FF2B5EF4-FFF2-40B4-BE49-F238E27FC236}">
              <a16:creationId xmlns:a16="http://schemas.microsoft.com/office/drawing/2014/main" id="{00000000-0008-0000-0300-00000D000000}"/>
            </a:ext>
          </a:extLst>
        </xdr:cNvPr>
        <xdr:cNvSpPr/>
      </xdr:nvSpPr>
      <xdr:spPr>
        <a:xfrm>
          <a:off x="17143637" y="10716982"/>
          <a:ext cx="2528207" cy="952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t>P(A' and B') = 150/300</a:t>
          </a:r>
        </a:p>
      </xdr:txBody>
    </xdr:sp>
    <xdr:clientData/>
  </xdr:twoCellAnchor>
  <xdr:twoCellAnchor>
    <xdr:from>
      <xdr:col>19</xdr:col>
      <xdr:colOff>571501</xdr:colOff>
      <xdr:row>47</xdr:row>
      <xdr:rowOff>155120</xdr:rowOff>
    </xdr:from>
    <xdr:to>
      <xdr:col>23</xdr:col>
      <xdr:colOff>108858</xdr:colOff>
      <xdr:row>52</xdr:row>
      <xdr:rowOff>155120</xdr:rowOff>
    </xdr:to>
    <xdr:sp macro="" textlink="">
      <xdr:nvSpPr>
        <xdr:cNvPr id="14" name="Rectangle 13">
          <a:extLst>
            <a:ext uri="{FF2B5EF4-FFF2-40B4-BE49-F238E27FC236}">
              <a16:creationId xmlns:a16="http://schemas.microsoft.com/office/drawing/2014/main" id="{00000000-0008-0000-0300-00000E000000}"/>
            </a:ext>
          </a:extLst>
        </xdr:cNvPr>
        <xdr:cNvSpPr/>
      </xdr:nvSpPr>
      <xdr:spPr>
        <a:xfrm>
          <a:off x="12411076" y="10327820"/>
          <a:ext cx="2147207" cy="952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t>P(A')=220/300</a:t>
          </a:r>
        </a:p>
      </xdr:txBody>
    </xdr:sp>
    <xdr:clientData/>
  </xdr:twoCellAnchor>
  <xdr:twoCellAnchor>
    <xdr:from>
      <xdr:col>18</xdr:col>
      <xdr:colOff>122464</xdr:colOff>
      <xdr:row>29</xdr:row>
      <xdr:rowOff>182335</xdr:rowOff>
    </xdr:from>
    <xdr:to>
      <xdr:col>26</xdr:col>
      <xdr:colOff>590549</xdr:colOff>
      <xdr:row>41</xdr:row>
      <xdr:rowOff>95250</xdr:rowOff>
    </xdr:to>
    <xdr:cxnSp macro="">
      <xdr:nvCxnSpPr>
        <xdr:cNvPr id="15" name="Straight Connector 14">
          <a:extLst>
            <a:ext uri="{FF2B5EF4-FFF2-40B4-BE49-F238E27FC236}">
              <a16:creationId xmlns:a16="http://schemas.microsoft.com/office/drawing/2014/main" id="{00000000-0008-0000-0300-00000F000000}"/>
            </a:ext>
          </a:extLst>
        </xdr:cNvPr>
        <xdr:cNvCxnSpPr>
          <a:stCxn id="8" idx="3"/>
          <a:endCxn id="10" idx="1"/>
        </xdr:cNvCxnSpPr>
      </xdr:nvCxnSpPr>
      <xdr:spPr>
        <a:xfrm flipV="1">
          <a:off x="11352439" y="6745060"/>
          <a:ext cx="5744935" cy="237989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680357</xdr:colOff>
      <xdr:row>35</xdr:row>
      <xdr:rowOff>40821</xdr:rowOff>
    </xdr:from>
    <xdr:to>
      <xdr:col>26</xdr:col>
      <xdr:colOff>606877</xdr:colOff>
      <xdr:row>37</xdr:row>
      <xdr:rowOff>62592</xdr:rowOff>
    </xdr:to>
    <xdr:cxnSp macro="">
      <xdr:nvCxnSpPr>
        <xdr:cNvPr id="16" name="Straight Connector 15">
          <a:extLst>
            <a:ext uri="{FF2B5EF4-FFF2-40B4-BE49-F238E27FC236}">
              <a16:creationId xmlns:a16="http://schemas.microsoft.com/office/drawing/2014/main" id="{00000000-0008-0000-0300-000010000000}"/>
            </a:ext>
          </a:extLst>
        </xdr:cNvPr>
        <xdr:cNvCxnSpPr>
          <a:endCxn id="11" idx="1"/>
        </xdr:cNvCxnSpPr>
      </xdr:nvCxnSpPr>
      <xdr:spPr>
        <a:xfrm>
          <a:off x="14348732" y="7746546"/>
          <a:ext cx="2764970" cy="40277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122464</xdr:colOff>
      <xdr:row>41</xdr:row>
      <xdr:rowOff>95250</xdr:rowOff>
    </xdr:from>
    <xdr:to>
      <xdr:col>27</xdr:col>
      <xdr:colOff>27212</xdr:colOff>
      <xdr:row>52</xdr:row>
      <xdr:rowOff>68032</xdr:rowOff>
    </xdr:to>
    <xdr:cxnSp macro="">
      <xdr:nvCxnSpPr>
        <xdr:cNvPr id="17" name="Straight Connector 16">
          <a:extLst>
            <a:ext uri="{FF2B5EF4-FFF2-40B4-BE49-F238E27FC236}">
              <a16:creationId xmlns:a16="http://schemas.microsoft.com/office/drawing/2014/main" id="{00000000-0008-0000-0300-000011000000}"/>
            </a:ext>
          </a:extLst>
        </xdr:cNvPr>
        <xdr:cNvCxnSpPr>
          <a:stCxn id="8" idx="3"/>
          <a:endCxn id="13" idx="1"/>
        </xdr:cNvCxnSpPr>
      </xdr:nvCxnSpPr>
      <xdr:spPr>
        <a:xfrm>
          <a:off x="11352439" y="9124950"/>
          <a:ext cx="5791198" cy="206828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149679</xdr:colOff>
      <xdr:row>44</xdr:row>
      <xdr:rowOff>119741</xdr:rowOff>
    </xdr:from>
    <xdr:to>
      <xdr:col>27</xdr:col>
      <xdr:colOff>38098</xdr:colOff>
      <xdr:row>47</xdr:row>
      <xdr:rowOff>122464</xdr:rowOff>
    </xdr:to>
    <xdr:cxnSp macro="">
      <xdr:nvCxnSpPr>
        <xdr:cNvPr id="18" name="Straight Connector 17">
          <a:extLst>
            <a:ext uri="{FF2B5EF4-FFF2-40B4-BE49-F238E27FC236}">
              <a16:creationId xmlns:a16="http://schemas.microsoft.com/office/drawing/2014/main" id="{00000000-0008-0000-0300-000012000000}"/>
            </a:ext>
          </a:extLst>
        </xdr:cNvPr>
        <xdr:cNvCxnSpPr>
          <a:endCxn id="12" idx="1"/>
        </xdr:cNvCxnSpPr>
      </xdr:nvCxnSpPr>
      <xdr:spPr>
        <a:xfrm flipV="1">
          <a:off x="14599104" y="9720941"/>
          <a:ext cx="2555419" cy="57422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394609</xdr:colOff>
      <xdr:row>36</xdr:row>
      <xdr:rowOff>149678</xdr:rowOff>
    </xdr:from>
    <xdr:ext cx="2775856" cy="374141"/>
    <xdr:sp macro="" textlink="">
      <xdr:nvSpPr>
        <xdr:cNvPr id="19" name="TextBox 18">
          <a:extLst>
            <a:ext uri="{FF2B5EF4-FFF2-40B4-BE49-F238E27FC236}">
              <a16:creationId xmlns:a16="http://schemas.microsoft.com/office/drawing/2014/main" id="{00000000-0008-0000-0300-000013000000}"/>
            </a:ext>
          </a:extLst>
        </xdr:cNvPr>
        <xdr:cNvSpPr txBox="1"/>
      </xdr:nvSpPr>
      <xdr:spPr>
        <a:xfrm>
          <a:off x="11624584" y="8045903"/>
          <a:ext cx="2775856"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800"/>
            <a:t>Purchase Plasma-Screen TV</a:t>
          </a:r>
        </a:p>
      </xdr:txBody>
    </xdr:sp>
    <xdr:clientData/>
  </xdr:oneCellAnchor>
  <xdr:oneCellAnchor>
    <xdr:from>
      <xdr:col>18</xdr:col>
      <xdr:colOff>315688</xdr:colOff>
      <xdr:row>43</xdr:row>
      <xdr:rowOff>97971</xdr:rowOff>
    </xdr:from>
    <xdr:ext cx="2775856" cy="655949"/>
    <xdr:sp macro="" textlink="">
      <xdr:nvSpPr>
        <xdr:cNvPr id="20" name="TextBox 19">
          <a:extLst>
            <a:ext uri="{FF2B5EF4-FFF2-40B4-BE49-F238E27FC236}">
              <a16:creationId xmlns:a16="http://schemas.microsoft.com/office/drawing/2014/main" id="{00000000-0008-0000-0300-000014000000}"/>
            </a:ext>
          </a:extLst>
        </xdr:cNvPr>
        <xdr:cNvSpPr txBox="1"/>
      </xdr:nvSpPr>
      <xdr:spPr>
        <a:xfrm>
          <a:off x="11545663" y="9508671"/>
          <a:ext cx="2775856" cy="6559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800"/>
            <a:t>Did Not</a:t>
          </a:r>
          <a:r>
            <a:rPr lang="en-US" sz="1800" baseline="0"/>
            <a:t> </a:t>
          </a:r>
          <a:r>
            <a:rPr lang="en-US" sz="1800"/>
            <a:t>Purchase Plasma-Screen TV</a:t>
          </a:r>
        </a:p>
      </xdr:txBody>
    </xdr:sp>
    <xdr:clientData/>
  </xdr:oneCellAnchor>
  <xdr:oneCellAnchor>
    <xdr:from>
      <xdr:col>23</xdr:col>
      <xdr:colOff>492579</xdr:colOff>
      <xdr:row>31</xdr:row>
      <xdr:rowOff>43541</xdr:rowOff>
    </xdr:from>
    <xdr:ext cx="2775856" cy="374141"/>
    <xdr:sp macro="" textlink="">
      <xdr:nvSpPr>
        <xdr:cNvPr id="21" name="TextBox 20">
          <a:extLst>
            <a:ext uri="{FF2B5EF4-FFF2-40B4-BE49-F238E27FC236}">
              <a16:creationId xmlns:a16="http://schemas.microsoft.com/office/drawing/2014/main" id="{00000000-0008-0000-0300-000015000000}"/>
            </a:ext>
          </a:extLst>
        </xdr:cNvPr>
        <xdr:cNvSpPr txBox="1"/>
      </xdr:nvSpPr>
      <xdr:spPr>
        <a:xfrm>
          <a:off x="14942004" y="6987266"/>
          <a:ext cx="2775856"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800"/>
            <a:t>Purchase DVR</a:t>
          </a:r>
        </a:p>
      </xdr:txBody>
    </xdr:sp>
    <xdr:clientData/>
  </xdr:oneCellAnchor>
  <xdr:oneCellAnchor>
    <xdr:from>
      <xdr:col>23</xdr:col>
      <xdr:colOff>372836</xdr:colOff>
      <xdr:row>35</xdr:row>
      <xdr:rowOff>73477</xdr:rowOff>
    </xdr:from>
    <xdr:ext cx="2775856" cy="374141"/>
    <xdr:sp macro="" textlink="">
      <xdr:nvSpPr>
        <xdr:cNvPr id="22" name="TextBox 21">
          <a:extLst>
            <a:ext uri="{FF2B5EF4-FFF2-40B4-BE49-F238E27FC236}">
              <a16:creationId xmlns:a16="http://schemas.microsoft.com/office/drawing/2014/main" id="{00000000-0008-0000-0300-000016000000}"/>
            </a:ext>
          </a:extLst>
        </xdr:cNvPr>
        <xdr:cNvSpPr txBox="1"/>
      </xdr:nvSpPr>
      <xdr:spPr>
        <a:xfrm>
          <a:off x="14822261" y="7779202"/>
          <a:ext cx="2775856"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800"/>
            <a:t>Did not Purchase DVR</a:t>
          </a:r>
        </a:p>
      </xdr:txBody>
    </xdr:sp>
    <xdr:clientData/>
  </xdr:oneCellAnchor>
  <xdr:oneCellAnchor>
    <xdr:from>
      <xdr:col>23</xdr:col>
      <xdr:colOff>685800</xdr:colOff>
      <xdr:row>45</xdr:row>
      <xdr:rowOff>19048</xdr:rowOff>
    </xdr:from>
    <xdr:ext cx="2775856" cy="374141"/>
    <xdr:sp macro="" textlink="">
      <xdr:nvSpPr>
        <xdr:cNvPr id="23" name="TextBox 22">
          <a:extLst>
            <a:ext uri="{FF2B5EF4-FFF2-40B4-BE49-F238E27FC236}">
              <a16:creationId xmlns:a16="http://schemas.microsoft.com/office/drawing/2014/main" id="{00000000-0008-0000-0300-000017000000}"/>
            </a:ext>
          </a:extLst>
        </xdr:cNvPr>
        <xdr:cNvSpPr txBox="1"/>
      </xdr:nvSpPr>
      <xdr:spPr>
        <a:xfrm>
          <a:off x="15135225" y="9810748"/>
          <a:ext cx="2775856"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800"/>
            <a:t>Purchase DVR</a:t>
          </a:r>
        </a:p>
      </xdr:txBody>
    </xdr:sp>
    <xdr:clientData/>
  </xdr:oneCellAnchor>
  <xdr:oneCellAnchor>
    <xdr:from>
      <xdr:col>23</xdr:col>
      <xdr:colOff>389165</xdr:colOff>
      <xdr:row>49</xdr:row>
      <xdr:rowOff>35377</xdr:rowOff>
    </xdr:from>
    <xdr:ext cx="2775856" cy="374141"/>
    <xdr:sp macro="" textlink="">
      <xdr:nvSpPr>
        <xdr:cNvPr id="24" name="TextBox 23">
          <a:extLst>
            <a:ext uri="{FF2B5EF4-FFF2-40B4-BE49-F238E27FC236}">
              <a16:creationId xmlns:a16="http://schemas.microsoft.com/office/drawing/2014/main" id="{00000000-0008-0000-0300-000018000000}"/>
            </a:ext>
          </a:extLst>
        </xdr:cNvPr>
        <xdr:cNvSpPr txBox="1"/>
      </xdr:nvSpPr>
      <xdr:spPr>
        <a:xfrm>
          <a:off x="14838590" y="10589077"/>
          <a:ext cx="2775856"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800"/>
            <a:t>Did not Purchase DVR</a:t>
          </a:r>
        </a:p>
      </xdr:txBody>
    </xdr:sp>
    <xdr:clientData/>
  </xdr:oneCellAnchor>
  <xdr:twoCellAnchor>
    <xdr:from>
      <xdr:col>35</xdr:col>
      <xdr:colOff>54429</xdr:colOff>
      <xdr:row>27</xdr:row>
      <xdr:rowOff>190501</xdr:rowOff>
    </xdr:from>
    <xdr:to>
      <xdr:col>35</xdr:col>
      <xdr:colOff>435429</xdr:colOff>
      <xdr:row>54</xdr:row>
      <xdr:rowOff>81644</xdr:rowOff>
    </xdr:to>
    <xdr:sp macro="" textlink="">
      <xdr:nvSpPr>
        <xdr:cNvPr id="25" name="Right Brace 24">
          <a:extLst>
            <a:ext uri="{FF2B5EF4-FFF2-40B4-BE49-F238E27FC236}">
              <a16:creationId xmlns:a16="http://schemas.microsoft.com/office/drawing/2014/main" id="{00000000-0008-0000-0300-000019000000}"/>
            </a:ext>
          </a:extLst>
        </xdr:cNvPr>
        <xdr:cNvSpPr/>
      </xdr:nvSpPr>
      <xdr:spPr>
        <a:xfrm>
          <a:off x="22047654" y="6191251"/>
          <a:ext cx="381000" cy="5396593"/>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14</xdr:col>
      <xdr:colOff>204107</xdr:colOff>
      <xdr:row>24</xdr:row>
      <xdr:rowOff>258535</xdr:rowOff>
    </xdr:from>
    <xdr:to>
      <xdr:col>27</xdr:col>
      <xdr:colOff>503465</xdr:colOff>
      <xdr:row>24</xdr:row>
      <xdr:rowOff>312964</xdr:rowOff>
    </xdr:to>
    <xdr:cxnSp macro="">
      <xdr:nvCxnSpPr>
        <xdr:cNvPr id="26" name="Straight Connector 25">
          <a:extLst>
            <a:ext uri="{FF2B5EF4-FFF2-40B4-BE49-F238E27FC236}">
              <a16:creationId xmlns:a16="http://schemas.microsoft.com/office/drawing/2014/main" id="{00000000-0008-0000-0300-00001A000000}"/>
            </a:ext>
          </a:extLst>
        </xdr:cNvPr>
        <xdr:cNvCxnSpPr/>
      </xdr:nvCxnSpPr>
      <xdr:spPr>
        <a:xfrm flipV="1">
          <a:off x="8995682" y="5459185"/>
          <a:ext cx="8624208" cy="54429"/>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19</xdr:col>
      <xdr:colOff>136071</xdr:colOff>
      <xdr:row>27</xdr:row>
      <xdr:rowOff>204107</xdr:rowOff>
    </xdr:from>
    <xdr:to>
      <xdr:col>19</xdr:col>
      <xdr:colOff>421821</xdr:colOff>
      <xdr:row>54</xdr:row>
      <xdr:rowOff>299357</xdr:rowOff>
    </xdr:to>
    <xdr:sp macro="" textlink="">
      <xdr:nvSpPr>
        <xdr:cNvPr id="27" name="Right Brace 26">
          <a:extLst>
            <a:ext uri="{FF2B5EF4-FFF2-40B4-BE49-F238E27FC236}">
              <a16:creationId xmlns:a16="http://schemas.microsoft.com/office/drawing/2014/main" id="{00000000-0008-0000-0300-00001B000000}"/>
            </a:ext>
          </a:extLst>
        </xdr:cNvPr>
        <xdr:cNvSpPr/>
      </xdr:nvSpPr>
      <xdr:spPr>
        <a:xfrm rot="10800000">
          <a:off x="11975646" y="6204857"/>
          <a:ext cx="285750" cy="56007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15</xdr:col>
      <xdr:colOff>97972</xdr:colOff>
      <xdr:row>55</xdr:row>
      <xdr:rowOff>315685</xdr:rowOff>
    </xdr:from>
    <xdr:to>
      <xdr:col>28</xdr:col>
      <xdr:colOff>397329</xdr:colOff>
      <xdr:row>56</xdr:row>
      <xdr:rowOff>2722</xdr:rowOff>
    </xdr:to>
    <xdr:cxnSp macro="">
      <xdr:nvCxnSpPr>
        <xdr:cNvPr id="28" name="Straight Connector 27">
          <a:extLst>
            <a:ext uri="{FF2B5EF4-FFF2-40B4-BE49-F238E27FC236}">
              <a16:creationId xmlns:a16="http://schemas.microsoft.com/office/drawing/2014/main" id="{00000000-0008-0000-0300-00001C000000}"/>
            </a:ext>
          </a:extLst>
        </xdr:cNvPr>
        <xdr:cNvCxnSpPr/>
      </xdr:nvCxnSpPr>
      <xdr:spPr>
        <a:xfrm flipV="1">
          <a:off x="9499147" y="12193360"/>
          <a:ext cx="8624207" cy="58512"/>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21</xdr:col>
      <xdr:colOff>0</xdr:colOff>
      <xdr:row>5</xdr:row>
      <xdr:rowOff>0</xdr:rowOff>
    </xdr:from>
    <xdr:to>
      <xdr:col>27</xdr:col>
      <xdr:colOff>503465</xdr:colOff>
      <xdr:row>7</xdr:row>
      <xdr:rowOff>174170</xdr:rowOff>
    </xdr:to>
    <xdr:sp macro="" textlink="">
      <xdr:nvSpPr>
        <xdr:cNvPr id="29" name="TextBox 28">
          <a:extLst>
            <a:ext uri="{FF2B5EF4-FFF2-40B4-BE49-F238E27FC236}">
              <a16:creationId xmlns:a16="http://schemas.microsoft.com/office/drawing/2014/main" id="{00000000-0008-0000-0300-00001D000000}"/>
            </a:ext>
          </a:extLst>
        </xdr:cNvPr>
        <xdr:cNvSpPr txBox="1"/>
      </xdr:nvSpPr>
      <xdr:spPr>
        <a:xfrm>
          <a:off x="13058775" y="952500"/>
          <a:ext cx="4561115" cy="555170"/>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1" baseline="0">
              <a:solidFill>
                <a:schemeClr val="tx2">
                  <a:lumMod val="50000"/>
                </a:schemeClr>
              </a:solidFill>
              <a:latin typeface="Lucida Bright" panose="02040602050505020304" pitchFamily="18" charset="0"/>
              <a:ea typeface="+mn-ea"/>
              <a:cs typeface="+mn-cs"/>
            </a:rPr>
            <a:t>Conditional Probability</a:t>
          </a: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11</xdr:col>
      <xdr:colOff>557893</xdr:colOff>
      <xdr:row>8</xdr:row>
      <xdr:rowOff>54429</xdr:rowOff>
    </xdr:from>
    <xdr:to>
      <xdr:col>11</xdr:col>
      <xdr:colOff>557893</xdr:colOff>
      <xdr:row>46</xdr:row>
      <xdr:rowOff>68037</xdr:rowOff>
    </xdr:to>
    <xdr:cxnSp macro="">
      <xdr:nvCxnSpPr>
        <xdr:cNvPr id="2" name="Straight Connector 1">
          <a:extLst>
            <a:ext uri="{FF2B5EF4-FFF2-40B4-BE49-F238E27FC236}">
              <a16:creationId xmlns:a16="http://schemas.microsoft.com/office/drawing/2014/main" id="{00000000-0008-0000-1900-000002000000}"/>
            </a:ext>
          </a:extLst>
        </xdr:cNvPr>
        <xdr:cNvCxnSpPr/>
      </xdr:nvCxnSpPr>
      <xdr:spPr>
        <a:xfrm>
          <a:off x="7330168" y="1578429"/>
          <a:ext cx="0" cy="74621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xdr:col>
      <xdr:colOff>68036</xdr:colOff>
      <xdr:row>10</xdr:row>
      <xdr:rowOff>40822</xdr:rowOff>
    </xdr:from>
    <xdr:to>
      <xdr:col>10</xdr:col>
      <xdr:colOff>503464</xdr:colOff>
      <xdr:row>22</xdr:row>
      <xdr:rowOff>13607</xdr:rowOff>
    </xdr:to>
    <xdr:sp macro="" textlink="">
      <xdr:nvSpPr>
        <xdr:cNvPr id="3" name="TextBox 2">
          <a:extLst>
            <a:ext uri="{FF2B5EF4-FFF2-40B4-BE49-F238E27FC236}">
              <a16:creationId xmlns:a16="http://schemas.microsoft.com/office/drawing/2014/main" id="{00000000-0008-0000-1900-000003000000}"/>
            </a:ext>
          </a:extLst>
        </xdr:cNvPr>
        <xdr:cNvSpPr txBox="1"/>
      </xdr:nvSpPr>
      <xdr:spPr>
        <a:xfrm>
          <a:off x="677636" y="1945822"/>
          <a:ext cx="5988503" cy="2363560"/>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mn-lt"/>
              <a:ea typeface="+mn-ea"/>
              <a:cs typeface="+mn-cs"/>
            </a:rPr>
            <a:t>Draw the</a:t>
          </a:r>
          <a:r>
            <a:rPr lang="en-US" sz="2000" baseline="0">
              <a:solidFill>
                <a:schemeClr val="dk1"/>
              </a:solidFill>
              <a:latin typeface="+mn-lt"/>
              <a:ea typeface="+mn-ea"/>
              <a:cs typeface="+mn-cs"/>
            </a:rPr>
            <a:t> following using Excel:</a:t>
          </a:r>
        </a:p>
        <a:p>
          <a:r>
            <a:rPr lang="en-US" sz="2000" baseline="0">
              <a:solidFill>
                <a:schemeClr val="dk1"/>
              </a:solidFill>
              <a:latin typeface="+mn-lt"/>
              <a:ea typeface="+mn-ea"/>
              <a:cs typeface="+mn-cs"/>
            </a:rPr>
            <a:t>Pareto diagram</a:t>
          </a:r>
        </a:p>
        <a:p>
          <a:r>
            <a:rPr lang="en-US" sz="2000" baseline="0">
              <a:solidFill>
                <a:schemeClr val="dk1"/>
              </a:solidFill>
              <a:latin typeface="+mn-lt"/>
              <a:ea typeface="+mn-ea"/>
              <a:cs typeface="+mn-cs"/>
            </a:rPr>
            <a:t>histogram</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using the array of numbers shown below:</a:t>
          </a:r>
        </a:p>
      </xdr:txBody>
    </xdr:sp>
    <xdr:clientData/>
  </xdr:twoCellAnchor>
  <xdr:twoCellAnchor>
    <xdr:from>
      <xdr:col>4</xdr:col>
      <xdr:colOff>68036</xdr:colOff>
      <xdr:row>1</xdr:row>
      <xdr:rowOff>163286</xdr:rowOff>
    </xdr:from>
    <xdr:to>
      <xdr:col>11</xdr:col>
      <xdr:colOff>272143</xdr:colOff>
      <xdr:row>6</xdr:row>
      <xdr:rowOff>48986</xdr:rowOff>
    </xdr:to>
    <xdr:sp macro="" textlink="">
      <xdr:nvSpPr>
        <xdr:cNvPr id="4" name="Rounded Rectangle 3">
          <a:extLst>
            <a:ext uri="{FF2B5EF4-FFF2-40B4-BE49-F238E27FC236}">
              <a16:creationId xmlns:a16="http://schemas.microsoft.com/office/drawing/2014/main" id="{00000000-0008-0000-1900-000004000000}"/>
            </a:ext>
          </a:extLst>
        </xdr:cNvPr>
        <xdr:cNvSpPr/>
      </xdr:nvSpPr>
      <xdr:spPr>
        <a:xfrm>
          <a:off x="2506436" y="353786"/>
          <a:ext cx="4537982"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Problem 5</a:t>
          </a:r>
        </a:p>
      </xdr:txBody>
    </xdr:sp>
    <xdr:clientData/>
  </xdr:twoCellAnchor>
  <xdr:twoCellAnchor>
    <xdr:from>
      <xdr:col>1</xdr:col>
      <xdr:colOff>122464</xdr:colOff>
      <xdr:row>10</xdr:row>
      <xdr:rowOff>81645</xdr:rowOff>
    </xdr:from>
    <xdr:to>
      <xdr:col>7</xdr:col>
      <xdr:colOff>2111828</xdr:colOff>
      <xdr:row>17</xdr:row>
      <xdr:rowOff>10887</xdr:rowOff>
    </xdr:to>
    <xdr:sp macro="" textlink="">
      <xdr:nvSpPr>
        <xdr:cNvPr id="5" name="TextBox 4">
          <a:extLst>
            <a:ext uri="{FF2B5EF4-FFF2-40B4-BE49-F238E27FC236}">
              <a16:creationId xmlns:a16="http://schemas.microsoft.com/office/drawing/2014/main" id="{00000000-0008-0000-1900-000005000000}"/>
            </a:ext>
          </a:extLst>
        </xdr:cNvPr>
        <xdr:cNvSpPr txBox="1"/>
      </xdr:nvSpPr>
      <xdr:spPr>
        <a:xfrm>
          <a:off x="732064" y="1986645"/>
          <a:ext cx="4208689" cy="1262742"/>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mn-lt"/>
              <a:ea typeface="+mn-ea"/>
              <a:cs typeface="+mn-cs"/>
            </a:rPr>
            <a:t> </a:t>
          </a:r>
          <a:endParaRPr lang="en-US" sz="2000" baseline="0">
            <a:solidFill>
              <a:schemeClr val="dk1"/>
            </a:solidFill>
            <a:latin typeface="+mn-lt"/>
            <a:ea typeface="+mn-ea"/>
            <a:cs typeface="+mn-cs"/>
          </a:endParaRPr>
        </a:p>
      </xdr:txBody>
    </xdr:sp>
    <xdr:clientData/>
  </xdr:twoCellAnchor>
  <xdr:twoCellAnchor>
    <xdr:from>
      <xdr:col>0</xdr:col>
      <xdr:colOff>544285</xdr:colOff>
      <xdr:row>10</xdr:row>
      <xdr:rowOff>3267</xdr:rowOff>
    </xdr:from>
    <xdr:to>
      <xdr:col>11</xdr:col>
      <xdr:colOff>43543</xdr:colOff>
      <xdr:row>34</xdr:row>
      <xdr:rowOff>136072</xdr:rowOff>
    </xdr:to>
    <xdr:sp macro="" textlink="">
      <xdr:nvSpPr>
        <xdr:cNvPr id="6" name="TextBox 5">
          <a:extLst>
            <a:ext uri="{FF2B5EF4-FFF2-40B4-BE49-F238E27FC236}">
              <a16:creationId xmlns:a16="http://schemas.microsoft.com/office/drawing/2014/main" id="{00000000-0008-0000-1900-000006000000}"/>
            </a:ext>
          </a:extLst>
        </xdr:cNvPr>
        <xdr:cNvSpPr txBox="1"/>
      </xdr:nvSpPr>
      <xdr:spPr>
        <a:xfrm>
          <a:off x="544285" y="1908267"/>
          <a:ext cx="6271533" cy="4809580"/>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aseline="0">
              <a:latin typeface="Lucida Bright" panose="02040602050505020304" pitchFamily="18" charset="0"/>
              <a:cs typeface="FrankRuehl" panose="020E0503060101010101" pitchFamily="34" charset="-79"/>
            </a:rPr>
            <a:t>Relative Frequency Probability Assessment:</a:t>
          </a:r>
        </a:p>
        <a:p>
          <a:endParaRPr lang="en-US" sz="2000" baseline="0">
            <a:latin typeface="Lucida Bright" panose="02040602050505020304" pitchFamily="18" charset="0"/>
            <a:cs typeface="FrankRuehl" panose="020E0503060101010101" pitchFamily="34" charset="-79"/>
          </a:endParaRPr>
        </a:p>
        <a:p>
          <a:r>
            <a:rPr lang="en-US" sz="2000" baseline="0">
              <a:latin typeface="Lucida Bright" panose="02040602050505020304" pitchFamily="18" charset="0"/>
              <a:cs typeface="FrankRuehl" panose="020E0503060101010101" pitchFamily="34" charset="-79"/>
            </a:rPr>
            <a:t>1. Define the experiment</a:t>
          </a:r>
        </a:p>
        <a:p>
          <a:endParaRPr lang="en-US" sz="2000" baseline="0">
            <a:latin typeface="Lucida Bright" panose="02040602050505020304" pitchFamily="18" charset="0"/>
            <a:cs typeface="FrankRuehl" panose="020E0503060101010101" pitchFamily="34" charset="-79"/>
          </a:endParaRPr>
        </a:p>
        <a:p>
          <a:r>
            <a:rPr lang="en-US" sz="2000" baseline="0">
              <a:latin typeface="Lucida Bright" panose="02040602050505020304" pitchFamily="18" charset="0"/>
              <a:cs typeface="FrankRuehl" panose="020E0503060101010101" pitchFamily="34" charset="-79"/>
            </a:rPr>
            <a:t>2. Define the events of interest</a:t>
          </a:r>
        </a:p>
        <a:p>
          <a:endParaRPr lang="en-US" sz="2000" baseline="0">
            <a:latin typeface="Lucida Bright" panose="02040602050505020304" pitchFamily="18" charset="0"/>
            <a:cs typeface="FrankRuehl" panose="020E0503060101010101" pitchFamily="34" charset="-79"/>
          </a:endParaRPr>
        </a:p>
        <a:p>
          <a:r>
            <a:rPr lang="en-US" sz="2000" baseline="0">
              <a:latin typeface="Lucida Bright" panose="02040602050505020304" pitchFamily="18" charset="0"/>
              <a:cs typeface="FrankRuehl" panose="020E0503060101010101" pitchFamily="34" charset="-79"/>
            </a:rPr>
            <a:t>3. Determine the total number of occurrences</a:t>
          </a:r>
        </a:p>
        <a:p>
          <a:endParaRPr lang="en-US" sz="2000" baseline="0">
            <a:latin typeface="Lucida Bright" panose="02040602050505020304" pitchFamily="18" charset="0"/>
            <a:cs typeface="FrankRuehl" panose="020E0503060101010101" pitchFamily="34" charset="-79"/>
          </a:endParaRPr>
        </a:p>
        <a:p>
          <a:r>
            <a:rPr lang="en-US" sz="2000" baseline="0">
              <a:latin typeface="Lucida Bright" panose="02040602050505020304" pitchFamily="18" charset="0"/>
              <a:cs typeface="FrankRuehl" panose="020E0503060101010101" pitchFamily="34" charset="-79"/>
            </a:rPr>
            <a:t>4. For the event of interest, determine</a:t>
          </a:r>
        </a:p>
        <a:p>
          <a:r>
            <a:rPr lang="en-US" sz="2000" baseline="0">
              <a:latin typeface="Lucida Bright" panose="02040602050505020304" pitchFamily="18" charset="0"/>
              <a:cs typeface="FrankRuehl" panose="020E0503060101010101" pitchFamily="34" charset="-79"/>
            </a:rPr>
            <a:t>    the number of occurrences</a:t>
          </a:r>
        </a:p>
        <a:p>
          <a:endParaRPr lang="en-US" sz="2000" baseline="0">
            <a:latin typeface="Lucida Bright" panose="02040602050505020304" pitchFamily="18" charset="0"/>
            <a:cs typeface="FrankRuehl" panose="020E0503060101010101" pitchFamily="34" charset="-79"/>
          </a:endParaRPr>
        </a:p>
        <a:p>
          <a:r>
            <a:rPr lang="en-US" sz="2000" baseline="0">
              <a:latin typeface="Lucida Bright" panose="02040602050505020304" pitchFamily="18" charset="0"/>
              <a:cs typeface="FrankRuehl" panose="020E0503060101010101" pitchFamily="34" charset="-79"/>
            </a:rPr>
            <a:t>5. Determine the probability assessment</a:t>
          </a:r>
        </a:p>
      </xdr:txBody>
    </xdr:sp>
    <xdr:clientData/>
  </xdr:twoCellAnchor>
  <xdr:twoCellAnchor>
    <xdr:from>
      <xdr:col>1</xdr:col>
      <xdr:colOff>95251</xdr:colOff>
      <xdr:row>2</xdr:row>
      <xdr:rowOff>43541</xdr:rowOff>
    </xdr:from>
    <xdr:to>
      <xdr:col>3</xdr:col>
      <xdr:colOff>299357</xdr:colOff>
      <xdr:row>7</xdr:row>
      <xdr:rowOff>171450</xdr:rowOff>
    </xdr:to>
    <xdr:sp macro="" textlink="">
      <xdr:nvSpPr>
        <xdr:cNvPr id="7" name="Left Arrow 6">
          <a:hlinkClick xmlns:r="http://schemas.openxmlformats.org/officeDocument/2006/relationships" r:id="rId1"/>
          <a:extLst>
            <a:ext uri="{FF2B5EF4-FFF2-40B4-BE49-F238E27FC236}">
              <a16:creationId xmlns:a16="http://schemas.microsoft.com/office/drawing/2014/main" id="{00000000-0008-0000-1900-000007000000}"/>
            </a:ext>
          </a:extLst>
        </xdr:cNvPr>
        <xdr:cNvSpPr/>
      </xdr:nvSpPr>
      <xdr:spPr>
        <a:xfrm>
          <a:off x="704851" y="424541"/>
          <a:ext cx="1423306" cy="1080409"/>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cs typeface="FrankRuehl" panose="020E0503060101010101" pitchFamily="34" charset="-79"/>
            </a:rPr>
            <a:t>Back</a:t>
          </a:r>
        </a:p>
      </xdr:txBody>
    </xdr:sp>
    <xdr:clientData/>
  </xdr:twoCellAnchor>
  <xdr:twoCellAnchor>
    <xdr:from>
      <xdr:col>13</xdr:col>
      <xdr:colOff>359227</xdr:colOff>
      <xdr:row>3</xdr:row>
      <xdr:rowOff>118723</xdr:rowOff>
    </xdr:from>
    <xdr:to>
      <xdr:col>21</xdr:col>
      <xdr:colOff>326571</xdr:colOff>
      <xdr:row>7</xdr:row>
      <xdr:rowOff>96950</xdr:rowOff>
    </xdr:to>
    <xdr:sp macro="" textlink="">
      <xdr:nvSpPr>
        <xdr:cNvPr id="8" name="Rounded Rectangle 7">
          <a:extLst>
            <a:ext uri="{FF2B5EF4-FFF2-40B4-BE49-F238E27FC236}">
              <a16:creationId xmlns:a16="http://schemas.microsoft.com/office/drawing/2014/main" id="{00000000-0008-0000-1900-000008000000}"/>
            </a:ext>
          </a:extLst>
        </xdr:cNvPr>
        <xdr:cNvSpPr/>
      </xdr:nvSpPr>
      <xdr:spPr>
        <a:xfrm>
          <a:off x="8474527" y="690223"/>
          <a:ext cx="3567794" cy="740227"/>
        </a:xfrm>
        <a:prstGeom prst="roundRect">
          <a:avLst/>
        </a:prstGeom>
        <a:solidFill>
          <a:schemeClr val="accent2">
            <a:lumMod val="50000"/>
          </a:schemeClr>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rgbClr val="FFC000"/>
              </a:solidFill>
              <a:latin typeface="Lucida Bright" panose="02040602050505020304" pitchFamily="18" charset="0"/>
              <a:cs typeface="FrankRuehl" panose="020E0503060101010101" pitchFamily="34" charset="-79"/>
            </a:rPr>
            <a:t>Workspace</a:t>
          </a:r>
        </a:p>
      </xdr:txBody>
    </xdr:sp>
    <xdr:clientData/>
  </xdr:twoCellAnchor>
  <xdr:twoCellAnchor>
    <xdr:from>
      <xdr:col>11</xdr:col>
      <xdr:colOff>587828</xdr:colOff>
      <xdr:row>7</xdr:row>
      <xdr:rowOff>141514</xdr:rowOff>
    </xdr:from>
    <xdr:to>
      <xdr:col>11</xdr:col>
      <xdr:colOff>598714</xdr:colOff>
      <xdr:row>38</xdr:row>
      <xdr:rowOff>10886</xdr:rowOff>
    </xdr:to>
    <xdr:cxnSp macro="">
      <xdr:nvCxnSpPr>
        <xdr:cNvPr id="9" name="Straight Connector 8">
          <a:extLst>
            <a:ext uri="{FF2B5EF4-FFF2-40B4-BE49-F238E27FC236}">
              <a16:creationId xmlns:a16="http://schemas.microsoft.com/office/drawing/2014/main" id="{00000000-0008-0000-1900-000009000000}"/>
            </a:ext>
          </a:extLst>
        </xdr:cNvPr>
        <xdr:cNvCxnSpPr/>
      </xdr:nvCxnSpPr>
      <xdr:spPr>
        <a:xfrm flipH="1">
          <a:off x="7360103" y="1475014"/>
          <a:ext cx="10886" cy="5984422"/>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41.xml><?xml version="1.0" encoding="utf-8"?>
<xdr:wsDr xmlns:xdr="http://schemas.openxmlformats.org/drawingml/2006/spreadsheetDrawing" xmlns:a="http://schemas.openxmlformats.org/drawingml/2006/main">
  <xdr:twoCellAnchor>
    <xdr:from>
      <xdr:col>11</xdr:col>
      <xdr:colOff>557893</xdr:colOff>
      <xdr:row>8</xdr:row>
      <xdr:rowOff>54429</xdr:rowOff>
    </xdr:from>
    <xdr:to>
      <xdr:col>11</xdr:col>
      <xdr:colOff>557893</xdr:colOff>
      <xdr:row>46</xdr:row>
      <xdr:rowOff>68037</xdr:rowOff>
    </xdr:to>
    <xdr:cxnSp macro="">
      <xdr:nvCxnSpPr>
        <xdr:cNvPr id="5" name="Straight Connector 4">
          <a:extLst>
            <a:ext uri="{FF2B5EF4-FFF2-40B4-BE49-F238E27FC236}">
              <a16:creationId xmlns:a16="http://schemas.microsoft.com/office/drawing/2014/main" id="{00000000-0008-0000-1A00-000005000000}"/>
            </a:ext>
          </a:extLst>
        </xdr:cNvPr>
        <xdr:cNvCxnSpPr/>
      </xdr:nvCxnSpPr>
      <xdr:spPr>
        <a:xfrm>
          <a:off x="7293429" y="1578429"/>
          <a:ext cx="0" cy="11076215"/>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xdr:col>
      <xdr:colOff>68036</xdr:colOff>
      <xdr:row>10</xdr:row>
      <xdr:rowOff>40822</xdr:rowOff>
    </xdr:from>
    <xdr:to>
      <xdr:col>10</xdr:col>
      <xdr:colOff>503464</xdr:colOff>
      <xdr:row>22</xdr:row>
      <xdr:rowOff>13607</xdr:rowOff>
    </xdr:to>
    <xdr:sp macro="" textlink="">
      <xdr:nvSpPr>
        <xdr:cNvPr id="7" name="TextBox 6">
          <a:extLst>
            <a:ext uri="{FF2B5EF4-FFF2-40B4-BE49-F238E27FC236}">
              <a16:creationId xmlns:a16="http://schemas.microsoft.com/office/drawing/2014/main" id="{00000000-0008-0000-1A00-000007000000}"/>
            </a:ext>
          </a:extLst>
        </xdr:cNvPr>
        <xdr:cNvSpPr txBox="1"/>
      </xdr:nvSpPr>
      <xdr:spPr>
        <a:xfrm>
          <a:off x="680357" y="1945822"/>
          <a:ext cx="5946321" cy="2258785"/>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mn-lt"/>
              <a:ea typeface="+mn-ea"/>
              <a:cs typeface="+mn-cs"/>
            </a:rPr>
            <a:t>Draw the</a:t>
          </a:r>
          <a:r>
            <a:rPr lang="en-US" sz="2000" baseline="0">
              <a:solidFill>
                <a:schemeClr val="dk1"/>
              </a:solidFill>
              <a:latin typeface="+mn-lt"/>
              <a:ea typeface="+mn-ea"/>
              <a:cs typeface="+mn-cs"/>
            </a:rPr>
            <a:t> following using Excel:</a:t>
          </a:r>
        </a:p>
        <a:p>
          <a:r>
            <a:rPr lang="en-US" sz="2000" baseline="0">
              <a:solidFill>
                <a:schemeClr val="dk1"/>
              </a:solidFill>
              <a:latin typeface="+mn-lt"/>
              <a:ea typeface="+mn-ea"/>
              <a:cs typeface="+mn-cs"/>
            </a:rPr>
            <a:t>Pareto diagram</a:t>
          </a:r>
        </a:p>
        <a:p>
          <a:r>
            <a:rPr lang="en-US" sz="2000" baseline="0">
              <a:solidFill>
                <a:schemeClr val="dk1"/>
              </a:solidFill>
              <a:latin typeface="+mn-lt"/>
              <a:ea typeface="+mn-ea"/>
              <a:cs typeface="+mn-cs"/>
            </a:rPr>
            <a:t>histogram</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using the array of numbers shown below:</a:t>
          </a:r>
        </a:p>
      </xdr:txBody>
    </xdr:sp>
    <xdr:clientData/>
  </xdr:twoCellAnchor>
  <xdr:twoCellAnchor>
    <xdr:from>
      <xdr:col>4</xdr:col>
      <xdr:colOff>68036</xdr:colOff>
      <xdr:row>1</xdr:row>
      <xdr:rowOff>163286</xdr:rowOff>
    </xdr:from>
    <xdr:to>
      <xdr:col>11</xdr:col>
      <xdr:colOff>272143</xdr:colOff>
      <xdr:row>6</xdr:row>
      <xdr:rowOff>48986</xdr:rowOff>
    </xdr:to>
    <xdr:sp macro="" textlink="">
      <xdr:nvSpPr>
        <xdr:cNvPr id="9" name="Rounded Rectangle 8">
          <a:extLst>
            <a:ext uri="{FF2B5EF4-FFF2-40B4-BE49-F238E27FC236}">
              <a16:creationId xmlns:a16="http://schemas.microsoft.com/office/drawing/2014/main" id="{00000000-0008-0000-1A00-000009000000}"/>
            </a:ext>
          </a:extLst>
        </xdr:cNvPr>
        <xdr:cNvSpPr/>
      </xdr:nvSpPr>
      <xdr:spPr>
        <a:xfrm>
          <a:off x="2517322" y="353786"/>
          <a:ext cx="4558392"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Problem 5</a:t>
          </a:r>
        </a:p>
      </xdr:txBody>
    </xdr:sp>
    <xdr:clientData/>
  </xdr:twoCellAnchor>
  <xdr:twoCellAnchor>
    <xdr:from>
      <xdr:col>1</xdr:col>
      <xdr:colOff>122464</xdr:colOff>
      <xdr:row>10</xdr:row>
      <xdr:rowOff>81645</xdr:rowOff>
    </xdr:from>
    <xdr:to>
      <xdr:col>7</xdr:col>
      <xdr:colOff>2111828</xdr:colOff>
      <xdr:row>17</xdr:row>
      <xdr:rowOff>10887</xdr:rowOff>
    </xdr:to>
    <xdr:sp macro="" textlink="">
      <xdr:nvSpPr>
        <xdr:cNvPr id="17" name="TextBox 16">
          <a:extLst>
            <a:ext uri="{FF2B5EF4-FFF2-40B4-BE49-F238E27FC236}">
              <a16:creationId xmlns:a16="http://schemas.microsoft.com/office/drawing/2014/main" id="{00000000-0008-0000-1A00-000011000000}"/>
            </a:ext>
          </a:extLst>
        </xdr:cNvPr>
        <xdr:cNvSpPr txBox="1"/>
      </xdr:nvSpPr>
      <xdr:spPr>
        <a:xfrm>
          <a:off x="732064" y="1986645"/>
          <a:ext cx="4208689" cy="1262742"/>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mn-lt"/>
              <a:ea typeface="+mn-ea"/>
              <a:cs typeface="+mn-cs"/>
            </a:rPr>
            <a:t> </a:t>
          </a:r>
          <a:endParaRPr lang="en-US" sz="2000" baseline="0">
            <a:solidFill>
              <a:schemeClr val="dk1"/>
            </a:solidFill>
            <a:latin typeface="+mn-lt"/>
            <a:ea typeface="+mn-ea"/>
            <a:cs typeface="+mn-cs"/>
          </a:endParaRPr>
        </a:p>
      </xdr:txBody>
    </xdr:sp>
    <xdr:clientData/>
  </xdr:twoCellAnchor>
  <xdr:twoCellAnchor>
    <xdr:from>
      <xdr:col>0</xdr:col>
      <xdr:colOff>544285</xdr:colOff>
      <xdr:row>10</xdr:row>
      <xdr:rowOff>3267</xdr:rowOff>
    </xdr:from>
    <xdr:to>
      <xdr:col>11</xdr:col>
      <xdr:colOff>43543</xdr:colOff>
      <xdr:row>34</xdr:row>
      <xdr:rowOff>136072</xdr:rowOff>
    </xdr:to>
    <xdr:sp macro="" textlink="">
      <xdr:nvSpPr>
        <xdr:cNvPr id="18" name="TextBox 17">
          <a:extLst>
            <a:ext uri="{FF2B5EF4-FFF2-40B4-BE49-F238E27FC236}">
              <a16:creationId xmlns:a16="http://schemas.microsoft.com/office/drawing/2014/main" id="{00000000-0008-0000-1A00-000012000000}"/>
            </a:ext>
          </a:extLst>
        </xdr:cNvPr>
        <xdr:cNvSpPr txBox="1"/>
      </xdr:nvSpPr>
      <xdr:spPr>
        <a:xfrm>
          <a:off x="544285" y="1908267"/>
          <a:ext cx="6302829" cy="4813662"/>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aseline="0">
              <a:latin typeface="Lucida Bright" panose="02040602050505020304" pitchFamily="18" charset="0"/>
              <a:cs typeface="FrankRuehl" panose="020E0503060101010101" pitchFamily="34" charset="-79"/>
            </a:rPr>
            <a:t>Relative Frequency Probability Assessment:</a:t>
          </a:r>
        </a:p>
        <a:p>
          <a:endParaRPr lang="en-US" sz="2000" baseline="0">
            <a:latin typeface="Lucida Bright" panose="02040602050505020304" pitchFamily="18" charset="0"/>
            <a:cs typeface="FrankRuehl" panose="020E0503060101010101" pitchFamily="34" charset="-79"/>
          </a:endParaRPr>
        </a:p>
        <a:p>
          <a:r>
            <a:rPr lang="en-US" sz="2000" baseline="0">
              <a:latin typeface="Lucida Bright" panose="02040602050505020304" pitchFamily="18" charset="0"/>
              <a:cs typeface="FrankRuehl" panose="020E0503060101010101" pitchFamily="34" charset="-79"/>
            </a:rPr>
            <a:t>1. Define the experiment</a:t>
          </a:r>
        </a:p>
        <a:p>
          <a:endParaRPr lang="en-US" sz="2000" baseline="0">
            <a:latin typeface="Lucida Bright" panose="02040602050505020304" pitchFamily="18" charset="0"/>
            <a:cs typeface="FrankRuehl" panose="020E0503060101010101" pitchFamily="34" charset="-79"/>
          </a:endParaRPr>
        </a:p>
        <a:p>
          <a:r>
            <a:rPr lang="en-US" sz="2000" baseline="0">
              <a:latin typeface="Lucida Bright" panose="02040602050505020304" pitchFamily="18" charset="0"/>
              <a:cs typeface="FrankRuehl" panose="020E0503060101010101" pitchFamily="34" charset="-79"/>
            </a:rPr>
            <a:t>2. Define the events of interest</a:t>
          </a:r>
        </a:p>
        <a:p>
          <a:endParaRPr lang="en-US" sz="2000" baseline="0">
            <a:latin typeface="Lucida Bright" panose="02040602050505020304" pitchFamily="18" charset="0"/>
            <a:cs typeface="FrankRuehl" panose="020E0503060101010101" pitchFamily="34" charset="-79"/>
          </a:endParaRPr>
        </a:p>
        <a:p>
          <a:r>
            <a:rPr lang="en-US" sz="2000" baseline="0">
              <a:latin typeface="Lucida Bright" panose="02040602050505020304" pitchFamily="18" charset="0"/>
              <a:cs typeface="FrankRuehl" panose="020E0503060101010101" pitchFamily="34" charset="-79"/>
            </a:rPr>
            <a:t>3. Determine the total number of occurrences</a:t>
          </a:r>
        </a:p>
        <a:p>
          <a:endParaRPr lang="en-US" sz="2000" baseline="0">
            <a:latin typeface="Lucida Bright" panose="02040602050505020304" pitchFamily="18" charset="0"/>
            <a:cs typeface="FrankRuehl" panose="020E0503060101010101" pitchFamily="34" charset="-79"/>
          </a:endParaRPr>
        </a:p>
        <a:p>
          <a:r>
            <a:rPr lang="en-US" sz="2000" baseline="0">
              <a:latin typeface="Lucida Bright" panose="02040602050505020304" pitchFamily="18" charset="0"/>
              <a:cs typeface="FrankRuehl" panose="020E0503060101010101" pitchFamily="34" charset="-79"/>
            </a:rPr>
            <a:t>4. For the event of interest, determine</a:t>
          </a:r>
        </a:p>
        <a:p>
          <a:r>
            <a:rPr lang="en-US" sz="2000" baseline="0">
              <a:latin typeface="Lucida Bright" panose="02040602050505020304" pitchFamily="18" charset="0"/>
              <a:cs typeface="FrankRuehl" panose="020E0503060101010101" pitchFamily="34" charset="-79"/>
            </a:rPr>
            <a:t>    the number of occurrences</a:t>
          </a:r>
        </a:p>
        <a:p>
          <a:endParaRPr lang="en-US" sz="2000" baseline="0">
            <a:latin typeface="Lucida Bright" panose="02040602050505020304" pitchFamily="18" charset="0"/>
            <a:cs typeface="FrankRuehl" panose="020E0503060101010101" pitchFamily="34" charset="-79"/>
          </a:endParaRPr>
        </a:p>
        <a:p>
          <a:r>
            <a:rPr lang="en-US" sz="2000" baseline="0">
              <a:latin typeface="Lucida Bright" panose="02040602050505020304" pitchFamily="18" charset="0"/>
              <a:cs typeface="FrankRuehl" panose="020E0503060101010101" pitchFamily="34" charset="-79"/>
            </a:rPr>
            <a:t>5. Determine the probability assessment</a:t>
          </a:r>
        </a:p>
      </xdr:txBody>
    </xdr:sp>
    <xdr:clientData/>
  </xdr:twoCellAnchor>
  <xdr:twoCellAnchor>
    <xdr:from>
      <xdr:col>1</xdr:col>
      <xdr:colOff>95251</xdr:colOff>
      <xdr:row>2</xdr:row>
      <xdr:rowOff>43541</xdr:rowOff>
    </xdr:from>
    <xdr:to>
      <xdr:col>3</xdr:col>
      <xdr:colOff>299357</xdr:colOff>
      <xdr:row>7</xdr:row>
      <xdr:rowOff>171450</xdr:rowOff>
    </xdr:to>
    <xdr:sp macro="" textlink="">
      <xdr:nvSpPr>
        <xdr:cNvPr id="19" name="Left Arrow 18">
          <a:hlinkClick xmlns:r="http://schemas.openxmlformats.org/officeDocument/2006/relationships" r:id="rId1"/>
          <a:extLst>
            <a:ext uri="{FF2B5EF4-FFF2-40B4-BE49-F238E27FC236}">
              <a16:creationId xmlns:a16="http://schemas.microsoft.com/office/drawing/2014/main" id="{00000000-0008-0000-1A00-000013000000}"/>
            </a:ext>
          </a:extLst>
        </xdr:cNvPr>
        <xdr:cNvSpPr/>
      </xdr:nvSpPr>
      <xdr:spPr>
        <a:xfrm>
          <a:off x="707572" y="424541"/>
          <a:ext cx="1428749" cy="1080409"/>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cs typeface="FrankRuehl" panose="020E0503060101010101" pitchFamily="34" charset="-79"/>
            </a:rPr>
            <a:t>Back</a:t>
          </a:r>
        </a:p>
      </xdr:txBody>
    </xdr:sp>
    <xdr:clientData/>
  </xdr:twoCellAnchor>
  <xdr:twoCellAnchor>
    <xdr:from>
      <xdr:col>13</xdr:col>
      <xdr:colOff>359227</xdr:colOff>
      <xdr:row>3</xdr:row>
      <xdr:rowOff>118723</xdr:rowOff>
    </xdr:from>
    <xdr:to>
      <xdr:col>21</xdr:col>
      <xdr:colOff>326571</xdr:colOff>
      <xdr:row>7</xdr:row>
      <xdr:rowOff>96950</xdr:rowOff>
    </xdr:to>
    <xdr:sp macro="" textlink="">
      <xdr:nvSpPr>
        <xdr:cNvPr id="20" name="Rounded Rectangle 19">
          <a:extLst>
            <a:ext uri="{FF2B5EF4-FFF2-40B4-BE49-F238E27FC236}">
              <a16:creationId xmlns:a16="http://schemas.microsoft.com/office/drawing/2014/main" id="{00000000-0008-0000-1A00-000014000000}"/>
            </a:ext>
          </a:extLst>
        </xdr:cNvPr>
        <xdr:cNvSpPr/>
      </xdr:nvSpPr>
      <xdr:spPr>
        <a:xfrm>
          <a:off x="8509906" y="690223"/>
          <a:ext cx="3559629" cy="740227"/>
        </a:xfrm>
        <a:prstGeom prst="roundRect">
          <a:avLst/>
        </a:prstGeom>
        <a:solidFill>
          <a:schemeClr val="accent2">
            <a:lumMod val="50000"/>
          </a:schemeClr>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rgbClr val="FFC000"/>
              </a:solidFill>
              <a:latin typeface="Lucida Bright" panose="02040602050505020304" pitchFamily="18" charset="0"/>
              <a:cs typeface="FrankRuehl" panose="020E0503060101010101" pitchFamily="34" charset="-79"/>
            </a:rPr>
            <a:t>Workspace</a:t>
          </a:r>
        </a:p>
      </xdr:txBody>
    </xdr:sp>
    <xdr:clientData/>
  </xdr:twoCellAnchor>
  <xdr:twoCellAnchor>
    <xdr:from>
      <xdr:col>11</xdr:col>
      <xdr:colOff>587828</xdr:colOff>
      <xdr:row>7</xdr:row>
      <xdr:rowOff>141514</xdr:rowOff>
    </xdr:from>
    <xdr:to>
      <xdr:col>11</xdr:col>
      <xdr:colOff>598714</xdr:colOff>
      <xdr:row>38</xdr:row>
      <xdr:rowOff>10886</xdr:rowOff>
    </xdr:to>
    <xdr:cxnSp macro="">
      <xdr:nvCxnSpPr>
        <xdr:cNvPr id="21" name="Straight Connector 20">
          <a:extLst>
            <a:ext uri="{FF2B5EF4-FFF2-40B4-BE49-F238E27FC236}">
              <a16:creationId xmlns:a16="http://schemas.microsoft.com/office/drawing/2014/main" id="{00000000-0008-0000-1A00-000015000000}"/>
            </a:ext>
          </a:extLst>
        </xdr:cNvPr>
        <xdr:cNvCxnSpPr/>
      </xdr:nvCxnSpPr>
      <xdr:spPr>
        <a:xfrm flipH="1">
          <a:off x="7360103" y="1475014"/>
          <a:ext cx="10886" cy="5984422"/>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24</xdr:col>
      <xdr:colOff>0</xdr:colOff>
      <xdr:row>3</xdr:row>
      <xdr:rowOff>0</xdr:rowOff>
    </xdr:from>
    <xdr:to>
      <xdr:col>26</xdr:col>
      <xdr:colOff>576116</xdr:colOff>
      <xdr:row>9</xdr:row>
      <xdr:rowOff>66786</xdr:rowOff>
    </xdr:to>
    <xdr:sp macro="" textlink="">
      <xdr:nvSpPr>
        <xdr:cNvPr id="10" name="Left Arrow 9">
          <a:hlinkClick xmlns:r="http://schemas.openxmlformats.org/officeDocument/2006/relationships" r:id="rId2"/>
          <a:extLst>
            <a:ext uri="{FF2B5EF4-FFF2-40B4-BE49-F238E27FC236}">
              <a16:creationId xmlns:a16="http://schemas.microsoft.com/office/drawing/2014/main" id="{00000000-0008-0000-1A00-00000A000000}"/>
            </a:ext>
          </a:extLst>
        </xdr:cNvPr>
        <xdr:cNvSpPr/>
      </xdr:nvSpPr>
      <xdr:spPr>
        <a:xfrm rot="10800000" flipV="1">
          <a:off x="12994821" y="571500"/>
          <a:ext cx="1800759" cy="120978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Example</a:t>
          </a: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1</xdr:col>
      <xdr:colOff>149678</xdr:colOff>
      <xdr:row>15</xdr:row>
      <xdr:rowOff>272144</xdr:rowOff>
    </xdr:from>
    <xdr:to>
      <xdr:col>10</xdr:col>
      <xdr:colOff>585106</xdr:colOff>
      <xdr:row>29</xdr:row>
      <xdr:rowOff>40821</xdr:rowOff>
    </xdr:to>
    <xdr:sp macro="" textlink="">
      <xdr:nvSpPr>
        <xdr:cNvPr id="3" name="TextBox 2">
          <a:extLst>
            <a:ext uri="{FF2B5EF4-FFF2-40B4-BE49-F238E27FC236}">
              <a16:creationId xmlns:a16="http://schemas.microsoft.com/office/drawing/2014/main" id="{00000000-0008-0000-1B00-000003000000}"/>
            </a:ext>
          </a:extLst>
        </xdr:cNvPr>
        <xdr:cNvSpPr txBox="1"/>
      </xdr:nvSpPr>
      <xdr:spPr>
        <a:xfrm>
          <a:off x="761999" y="2558144"/>
          <a:ext cx="5946321" cy="3673927"/>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mn-lt"/>
              <a:ea typeface="+mn-ea"/>
              <a:cs typeface="+mn-cs"/>
            </a:rPr>
            <a:t>Compute</a:t>
          </a:r>
          <a:r>
            <a:rPr lang="en-US" sz="2000" baseline="0">
              <a:solidFill>
                <a:schemeClr val="dk1"/>
              </a:solidFill>
              <a:latin typeface="+mn-lt"/>
              <a:ea typeface="+mn-ea"/>
              <a:cs typeface="+mn-cs"/>
            </a:rPr>
            <a:t> the following using Excel:</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mean</a:t>
          </a:r>
        </a:p>
        <a:p>
          <a:r>
            <a:rPr lang="en-US" sz="2000" baseline="0">
              <a:solidFill>
                <a:schemeClr val="dk1"/>
              </a:solidFill>
              <a:latin typeface="+mn-lt"/>
              <a:ea typeface="+mn-ea"/>
              <a:cs typeface="+mn-cs"/>
            </a:rPr>
            <a:t>mode</a:t>
          </a:r>
        </a:p>
        <a:p>
          <a:r>
            <a:rPr lang="en-US" sz="2000" baseline="0">
              <a:solidFill>
                <a:schemeClr val="dk1"/>
              </a:solidFill>
              <a:latin typeface="+mn-lt"/>
              <a:ea typeface="+mn-ea"/>
              <a:cs typeface="+mn-cs"/>
            </a:rPr>
            <a:t>median</a:t>
          </a:r>
        </a:p>
        <a:p>
          <a:r>
            <a:rPr lang="en-US" sz="2000" baseline="0">
              <a:solidFill>
                <a:schemeClr val="dk1"/>
              </a:solidFill>
              <a:latin typeface="+mn-lt"/>
              <a:ea typeface="+mn-ea"/>
              <a:cs typeface="+mn-cs"/>
            </a:rPr>
            <a:t>range</a:t>
          </a:r>
        </a:p>
        <a:p>
          <a:r>
            <a:rPr lang="en-US" sz="2000" baseline="0">
              <a:solidFill>
                <a:schemeClr val="dk1"/>
              </a:solidFill>
              <a:latin typeface="+mn-lt"/>
              <a:ea typeface="+mn-ea"/>
              <a:cs typeface="+mn-cs"/>
            </a:rPr>
            <a:t>variance</a:t>
          </a:r>
        </a:p>
        <a:p>
          <a:r>
            <a:rPr lang="en-US" sz="2000" baseline="0">
              <a:solidFill>
                <a:schemeClr val="dk1"/>
              </a:solidFill>
              <a:latin typeface="+mn-lt"/>
              <a:ea typeface="+mn-ea"/>
              <a:cs typeface="+mn-cs"/>
            </a:rPr>
            <a:t>standard deviation</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using the array shown below:</a:t>
          </a:r>
        </a:p>
        <a:p>
          <a:endParaRPr lang="en-US" sz="2000">
            <a:solidFill>
              <a:schemeClr val="dk1"/>
            </a:solidFill>
            <a:latin typeface="+mn-lt"/>
            <a:ea typeface="+mn-ea"/>
            <a:cs typeface="+mn-cs"/>
          </a:endParaRPr>
        </a:p>
      </xdr:txBody>
    </xdr:sp>
    <xdr:clientData/>
  </xdr:twoCellAnchor>
  <xdr:twoCellAnchor>
    <xdr:from>
      <xdr:col>1</xdr:col>
      <xdr:colOff>81643</xdr:colOff>
      <xdr:row>2</xdr:row>
      <xdr:rowOff>149679</xdr:rowOff>
    </xdr:from>
    <xdr:to>
      <xdr:col>3</xdr:col>
      <xdr:colOff>0</xdr:colOff>
      <xdr:row>7</xdr:row>
      <xdr:rowOff>81645</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1B00-000004000000}"/>
            </a:ext>
          </a:extLst>
        </xdr:cNvPr>
        <xdr:cNvSpPr/>
      </xdr:nvSpPr>
      <xdr:spPr>
        <a:xfrm>
          <a:off x="691243" y="530679"/>
          <a:ext cx="1137557"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rPr>
            <a:t>Back</a:t>
          </a:r>
        </a:p>
      </xdr:txBody>
    </xdr:sp>
    <xdr:clientData/>
  </xdr:twoCellAnchor>
  <xdr:twoCellAnchor>
    <xdr:from>
      <xdr:col>13</xdr:col>
      <xdr:colOff>108857</xdr:colOff>
      <xdr:row>3</xdr:row>
      <xdr:rowOff>108857</xdr:rowOff>
    </xdr:from>
    <xdr:to>
      <xdr:col>13</xdr:col>
      <xdr:colOff>163287</xdr:colOff>
      <xdr:row>56</xdr:row>
      <xdr:rowOff>40821</xdr:rowOff>
    </xdr:to>
    <xdr:cxnSp macro="">
      <xdr:nvCxnSpPr>
        <xdr:cNvPr id="5" name="Straight Connector 4">
          <a:extLst>
            <a:ext uri="{FF2B5EF4-FFF2-40B4-BE49-F238E27FC236}">
              <a16:creationId xmlns:a16="http://schemas.microsoft.com/office/drawing/2014/main" id="{00000000-0008-0000-1B00-000005000000}"/>
            </a:ext>
          </a:extLst>
        </xdr:cNvPr>
        <xdr:cNvCxnSpPr/>
      </xdr:nvCxnSpPr>
      <xdr:spPr>
        <a:xfrm>
          <a:off x="8069036" y="680357"/>
          <a:ext cx="54430" cy="11457214"/>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598714</xdr:colOff>
      <xdr:row>3</xdr:row>
      <xdr:rowOff>108857</xdr:rowOff>
    </xdr:from>
    <xdr:to>
      <xdr:col>18</xdr:col>
      <xdr:colOff>693964</xdr:colOff>
      <xdr:row>7</xdr:row>
      <xdr:rowOff>136072</xdr:rowOff>
    </xdr:to>
    <xdr:sp macro="" textlink="">
      <xdr:nvSpPr>
        <xdr:cNvPr id="6" name="Rounded Rectangle 5">
          <a:extLst>
            <a:ext uri="{FF2B5EF4-FFF2-40B4-BE49-F238E27FC236}">
              <a16:creationId xmlns:a16="http://schemas.microsoft.com/office/drawing/2014/main" id="{00000000-0008-0000-1B00-000006000000}"/>
            </a:ext>
          </a:extLst>
        </xdr:cNvPr>
        <xdr:cNvSpPr/>
      </xdr:nvSpPr>
      <xdr:spPr>
        <a:xfrm>
          <a:off x="8558893" y="680357"/>
          <a:ext cx="3864428"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rPr>
            <a:t>Answer</a:t>
          </a:r>
        </a:p>
      </xdr:txBody>
    </xdr:sp>
    <xdr:clientData/>
  </xdr:twoCellAnchor>
  <xdr:twoCellAnchor>
    <xdr:from>
      <xdr:col>16</xdr:col>
      <xdr:colOff>40821</xdr:colOff>
      <xdr:row>10</xdr:row>
      <xdr:rowOff>54429</xdr:rowOff>
    </xdr:from>
    <xdr:to>
      <xdr:col>22</xdr:col>
      <xdr:colOff>108857</xdr:colOff>
      <xdr:row>14</xdr:row>
      <xdr:rowOff>122464</xdr:rowOff>
    </xdr:to>
    <xdr:sp macro="" textlink="">
      <xdr:nvSpPr>
        <xdr:cNvPr id="9" name="TextBox 8">
          <a:extLst>
            <a:ext uri="{FF2B5EF4-FFF2-40B4-BE49-F238E27FC236}">
              <a16:creationId xmlns:a16="http://schemas.microsoft.com/office/drawing/2014/main" id="{00000000-0008-0000-1B00-000009000000}"/>
            </a:ext>
          </a:extLst>
        </xdr:cNvPr>
        <xdr:cNvSpPr txBox="1"/>
      </xdr:nvSpPr>
      <xdr:spPr>
        <a:xfrm>
          <a:off x="9837964" y="1959429"/>
          <a:ext cx="5238750" cy="8300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a:t>Data to Data Analysis to Descriptive Statistics</a:t>
          </a:r>
          <a:r>
            <a:rPr lang="en-US" sz="2000" baseline="0"/>
            <a:t> to Summary Statistics</a:t>
          </a:r>
          <a:endParaRPr lang="en-US" sz="2000"/>
        </a:p>
      </xdr:txBody>
    </xdr:sp>
    <xdr:clientData/>
  </xdr:twoCellAnchor>
  <xdr:twoCellAnchor>
    <xdr:from>
      <xdr:col>3</xdr:col>
      <xdr:colOff>340179</xdr:colOff>
      <xdr:row>2</xdr:row>
      <xdr:rowOff>108857</xdr:rowOff>
    </xdr:from>
    <xdr:to>
      <xdr:col>11</xdr:col>
      <xdr:colOff>381000</xdr:colOff>
      <xdr:row>6</xdr:row>
      <xdr:rowOff>185057</xdr:rowOff>
    </xdr:to>
    <xdr:sp macro="" textlink="">
      <xdr:nvSpPr>
        <xdr:cNvPr id="10" name="Rounded Rectangle 9">
          <a:extLst>
            <a:ext uri="{FF2B5EF4-FFF2-40B4-BE49-F238E27FC236}">
              <a16:creationId xmlns:a16="http://schemas.microsoft.com/office/drawing/2014/main" id="{00000000-0008-0000-1B00-00000A000000}"/>
            </a:ext>
          </a:extLst>
        </xdr:cNvPr>
        <xdr:cNvSpPr/>
      </xdr:nvSpPr>
      <xdr:spPr>
        <a:xfrm>
          <a:off x="2177143" y="489857"/>
          <a:ext cx="4939393"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FrankRuehl" panose="020E0503060101010101" pitchFamily="34" charset="-79"/>
              <a:cs typeface="FrankRuehl" panose="020E0503060101010101" pitchFamily="34" charset="-79"/>
            </a:rPr>
            <a:t> Problem 4 Solution</a:t>
          </a: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1</xdr:col>
      <xdr:colOff>0</xdr:colOff>
      <xdr:row>11</xdr:row>
      <xdr:rowOff>68036</xdr:rowOff>
    </xdr:from>
    <xdr:to>
      <xdr:col>11</xdr:col>
      <xdr:colOff>585106</xdr:colOff>
      <xdr:row>35</xdr:row>
      <xdr:rowOff>68034</xdr:rowOff>
    </xdr:to>
    <xdr:sp macro="" textlink="">
      <xdr:nvSpPr>
        <xdr:cNvPr id="2" name="TextBox 1">
          <a:extLst>
            <a:ext uri="{FF2B5EF4-FFF2-40B4-BE49-F238E27FC236}">
              <a16:creationId xmlns:a16="http://schemas.microsoft.com/office/drawing/2014/main" id="{00000000-0008-0000-1C00-000002000000}"/>
            </a:ext>
          </a:extLst>
        </xdr:cNvPr>
        <xdr:cNvSpPr txBox="1"/>
      </xdr:nvSpPr>
      <xdr:spPr>
        <a:xfrm>
          <a:off x="609600" y="2163536"/>
          <a:ext cx="6681106" cy="5724523"/>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mn-lt"/>
              <a:ea typeface="+mn-ea"/>
              <a:cs typeface="+mn-cs"/>
            </a:rPr>
            <a:t>Classical</a:t>
          </a:r>
          <a:r>
            <a:rPr lang="en-US" sz="2000" baseline="0">
              <a:solidFill>
                <a:schemeClr val="dk1"/>
              </a:solidFill>
              <a:latin typeface="+mn-lt"/>
              <a:ea typeface="+mn-ea"/>
              <a:cs typeface="+mn-cs"/>
            </a:rPr>
            <a:t>  Probability Assessment</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The managers at King's fine Clothes plan to hold a special promotion over labor Day weekend. Each customer who makes a purchase exceeding $100 will qualify to select an envelope from a large drum. Inside the envelope are coupons for pecentage discounts of the purchase total. At the begining of the weekend, there were 500 coupons. </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400 were for a 100% discount</a:t>
          </a:r>
        </a:p>
        <a:p>
          <a:r>
            <a:rPr lang="en-US" sz="2000" baseline="0">
              <a:solidFill>
                <a:schemeClr val="dk1"/>
              </a:solidFill>
              <a:latin typeface="+mn-lt"/>
              <a:ea typeface="+mn-ea"/>
              <a:cs typeface="+mn-cs"/>
            </a:rPr>
            <a:t>50 were for 20% discount</a:t>
          </a:r>
        </a:p>
        <a:p>
          <a:r>
            <a:rPr lang="en-US" sz="2000" baseline="0">
              <a:solidFill>
                <a:schemeClr val="dk1"/>
              </a:solidFill>
              <a:latin typeface="+mn-lt"/>
              <a:ea typeface="+mn-ea"/>
              <a:cs typeface="+mn-cs"/>
            </a:rPr>
            <a:t>45 were fpr 30% discount</a:t>
          </a:r>
        </a:p>
        <a:p>
          <a:r>
            <a:rPr lang="en-US" sz="2000" baseline="0">
              <a:solidFill>
                <a:schemeClr val="dk1"/>
              </a:solidFill>
              <a:latin typeface="+mn-lt"/>
              <a:ea typeface="+mn-ea"/>
              <a:cs typeface="+mn-cs"/>
            </a:rPr>
            <a:t>5 were for 50% discount</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The probability of getting a particular discount amount can be determined using classical assessment with the following steps:</a:t>
          </a:r>
        </a:p>
      </xdr:txBody>
    </xdr:sp>
    <xdr:clientData/>
  </xdr:twoCellAnchor>
  <xdr:twoCellAnchor>
    <xdr:from>
      <xdr:col>0</xdr:col>
      <xdr:colOff>353787</xdr:colOff>
      <xdr:row>2</xdr:row>
      <xdr:rowOff>27214</xdr:rowOff>
    </xdr:from>
    <xdr:to>
      <xdr:col>2</xdr:col>
      <xdr:colOff>435429</xdr:colOff>
      <xdr:row>6</xdr:row>
      <xdr:rowOff>149680</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1C00-000003000000}"/>
            </a:ext>
          </a:extLst>
        </xdr:cNvPr>
        <xdr:cNvSpPr/>
      </xdr:nvSpPr>
      <xdr:spPr>
        <a:xfrm>
          <a:off x="353787" y="408214"/>
          <a:ext cx="1300842"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13</xdr:col>
      <xdr:colOff>40822</xdr:colOff>
      <xdr:row>3</xdr:row>
      <xdr:rowOff>108857</xdr:rowOff>
    </xdr:from>
    <xdr:to>
      <xdr:col>13</xdr:col>
      <xdr:colOff>95252</xdr:colOff>
      <xdr:row>56</xdr:row>
      <xdr:rowOff>40821</xdr:rowOff>
    </xdr:to>
    <xdr:cxnSp macro="">
      <xdr:nvCxnSpPr>
        <xdr:cNvPr id="4" name="Straight Connector 3">
          <a:extLst>
            <a:ext uri="{FF2B5EF4-FFF2-40B4-BE49-F238E27FC236}">
              <a16:creationId xmlns:a16="http://schemas.microsoft.com/office/drawing/2014/main" id="{00000000-0008-0000-1C00-000004000000}"/>
            </a:ext>
          </a:extLst>
        </xdr:cNvPr>
        <xdr:cNvCxnSpPr/>
      </xdr:nvCxnSpPr>
      <xdr:spPr>
        <a:xfrm>
          <a:off x="7965622" y="680357"/>
          <a:ext cx="54430" cy="11180989"/>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598714</xdr:colOff>
      <xdr:row>3</xdr:row>
      <xdr:rowOff>108857</xdr:rowOff>
    </xdr:from>
    <xdr:to>
      <xdr:col>18</xdr:col>
      <xdr:colOff>693964</xdr:colOff>
      <xdr:row>7</xdr:row>
      <xdr:rowOff>136072</xdr:rowOff>
    </xdr:to>
    <xdr:sp macro="" textlink="">
      <xdr:nvSpPr>
        <xdr:cNvPr id="5" name="Rounded Rectangle 4">
          <a:extLst>
            <a:ext uri="{FF2B5EF4-FFF2-40B4-BE49-F238E27FC236}">
              <a16:creationId xmlns:a16="http://schemas.microsoft.com/office/drawing/2014/main" id="{00000000-0008-0000-1C00-000005000000}"/>
            </a:ext>
          </a:extLst>
        </xdr:cNvPr>
        <xdr:cNvSpPr/>
      </xdr:nvSpPr>
      <xdr:spPr>
        <a:xfrm>
          <a:off x="8523514" y="680357"/>
          <a:ext cx="3133725" cy="789215"/>
        </a:xfrm>
        <a:prstGeom prst="roundRect">
          <a:avLst/>
        </a:prstGeom>
        <a:solidFill>
          <a:srgbClr val="8E0000"/>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latin typeface="Lucida Bright" panose="02040602050505020304" pitchFamily="18" charset="0"/>
            </a:rPr>
            <a:t>Workspace</a:t>
          </a:r>
        </a:p>
      </xdr:txBody>
    </xdr:sp>
    <xdr:clientData/>
  </xdr:twoCellAnchor>
  <xdr:twoCellAnchor>
    <xdr:from>
      <xdr:col>3</xdr:col>
      <xdr:colOff>285751</xdr:colOff>
      <xdr:row>2</xdr:row>
      <xdr:rowOff>68035</xdr:rowOff>
    </xdr:from>
    <xdr:to>
      <xdr:col>11</xdr:col>
      <xdr:colOff>326572</xdr:colOff>
      <xdr:row>6</xdr:row>
      <xdr:rowOff>144235</xdr:rowOff>
    </xdr:to>
    <xdr:sp macro="" textlink="">
      <xdr:nvSpPr>
        <xdr:cNvPr id="6" name="Rounded Rectangle 5">
          <a:extLst>
            <a:ext uri="{FF2B5EF4-FFF2-40B4-BE49-F238E27FC236}">
              <a16:creationId xmlns:a16="http://schemas.microsoft.com/office/drawing/2014/main" id="{00000000-0008-0000-1C00-000006000000}"/>
            </a:ext>
          </a:extLst>
        </xdr:cNvPr>
        <xdr:cNvSpPr/>
      </xdr:nvSpPr>
      <xdr:spPr>
        <a:xfrm>
          <a:off x="2114551" y="449035"/>
          <a:ext cx="4917621"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 Problem 4 Example </a:t>
          </a: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1</xdr:col>
      <xdr:colOff>0</xdr:colOff>
      <xdr:row>11</xdr:row>
      <xdr:rowOff>68036</xdr:rowOff>
    </xdr:from>
    <xdr:to>
      <xdr:col>11</xdr:col>
      <xdr:colOff>585106</xdr:colOff>
      <xdr:row>35</xdr:row>
      <xdr:rowOff>68034</xdr:rowOff>
    </xdr:to>
    <xdr:sp macro="" textlink="">
      <xdr:nvSpPr>
        <xdr:cNvPr id="21" name="TextBox 20">
          <a:extLst>
            <a:ext uri="{FF2B5EF4-FFF2-40B4-BE49-F238E27FC236}">
              <a16:creationId xmlns:a16="http://schemas.microsoft.com/office/drawing/2014/main" id="{00000000-0008-0000-1D00-000015000000}"/>
            </a:ext>
          </a:extLst>
        </xdr:cNvPr>
        <xdr:cNvSpPr txBox="1"/>
      </xdr:nvSpPr>
      <xdr:spPr>
        <a:xfrm>
          <a:off x="612321" y="2163536"/>
          <a:ext cx="6708321" cy="5769427"/>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mn-lt"/>
              <a:ea typeface="+mn-ea"/>
              <a:cs typeface="+mn-cs"/>
            </a:rPr>
            <a:t>Classical</a:t>
          </a:r>
          <a:r>
            <a:rPr lang="en-US" sz="2000" baseline="0">
              <a:solidFill>
                <a:schemeClr val="dk1"/>
              </a:solidFill>
              <a:latin typeface="+mn-lt"/>
              <a:ea typeface="+mn-ea"/>
              <a:cs typeface="+mn-cs"/>
            </a:rPr>
            <a:t>  Probability Assessment</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1. Define the experiment</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2. Determine whether the possible outcomes are</a:t>
          </a:r>
        </a:p>
        <a:p>
          <a:r>
            <a:rPr lang="en-US" sz="2000" baseline="0">
              <a:solidFill>
                <a:schemeClr val="dk1"/>
              </a:solidFill>
              <a:latin typeface="+mn-lt"/>
              <a:ea typeface="+mn-ea"/>
              <a:cs typeface="+mn-cs"/>
            </a:rPr>
            <a:t>    equally likely?</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3. Determine the total number of outcomes</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4. Define the event of interest</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5. Determine the number of outcomes associated</a:t>
          </a:r>
        </a:p>
        <a:p>
          <a:r>
            <a:rPr lang="en-US" sz="2000" baseline="0">
              <a:solidFill>
                <a:schemeClr val="dk1"/>
              </a:solidFill>
              <a:latin typeface="+mn-lt"/>
              <a:ea typeface="+mn-ea"/>
              <a:cs typeface="+mn-cs"/>
            </a:rPr>
            <a:t>    with the event of interest</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6. Compute the classical probability</a:t>
          </a:r>
        </a:p>
      </xdr:txBody>
    </xdr:sp>
    <xdr:clientData/>
  </xdr:twoCellAnchor>
  <xdr:twoCellAnchor>
    <xdr:from>
      <xdr:col>0</xdr:col>
      <xdr:colOff>353787</xdr:colOff>
      <xdr:row>2</xdr:row>
      <xdr:rowOff>27214</xdr:rowOff>
    </xdr:from>
    <xdr:to>
      <xdr:col>2</xdr:col>
      <xdr:colOff>435429</xdr:colOff>
      <xdr:row>6</xdr:row>
      <xdr:rowOff>149680</xdr:rowOff>
    </xdr:to>
    <xdr:sp macro="" textlink="">
      <xdr:nvSpPr>
        <xdr:cNvPr id="22" name="Left Arrow 21">
          <a:hlinkClick xmlns:r="http://schemas.openxmlformats.org/officeDocument/2006/relationships" r:id="rId1"/>
          <a:extLst>
            <a:ext uri="{FF2B5EF4-FFF2-40B4-BE49-F238E27FC236}">
              <a16:creationId xmlns:a16="http://schemas.microsoft.com/office/drawing/2014/main" id="{00000000-0008-0000-1D00-000016000000}"/>
            </a:ext>
          </a:extLst>
        </xdr:cNvPr>
        <xdr:cNvSpPr/>
      </xdr:nvSpPr>
      <xdr:spPr>
        <a:xfrm>
          <a:off x="353787" y="408214"/>
          <a:ext cx="1306285"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13</xdr:col>
      <xdr:colOff>40822</xdr:colOff>
      <xdr:row>3</xdr:row>
      <xdr:rowOff>108857</xdr:rowOff>
    </xdr:from>
    <xdr:to>
      <xdr:col>13</xdr:col>
      <xdr:colOff>95252</xdr:colOff>
      <xdr:row>56</xdr:row>
      <xdr:rowOff>40821</xdr:rowOff>
    </xdr:to>
    <xdr:cxnSp macro="">
      <xdr:nvCxnSpPr>
        <xdr:cNvPr id="23" name="Straight Connector 22">
          <a:extLst>
            <a:ext uri="{FF2B5EF4-FFF2-40B4-BE49-F238E27FC236}">
              <a16:creationId xmlns:a16="http://schemas.microsoft.com/office/drawing/2014/main" id="{00000000-0008-0000-1D00-000017000000}"/>
            </a:ext>
          </a:extLst>
        </xdr:cNvPr>
        <xdr:cNvCxnSpPr/>
      </xdr:nvCxnSpPr>
      <xdr:spPr>
        <a:xfrm>
          <a:off x="8001001" y="680357"/>
          <a:ext cx="54430" cy="11266714"/>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598714</xdr:colOff>
      <xdr:row>3</xdr:row>
      <xdr:rowOff>108857</xdr:rowOff>
    </xdr:from>
    <xdr:to>
      <xdr:col>18</xdr:col>
      <xdr:colOff>693964</xdr:colOff>
      <xdr:row>7</xdr:row>
      <xdr:rowOff>136072</xdr:rowOff>
    </xdr:to>
    <xdr:sp macro="" textlink="">
      <xdr:nvSpPr>
        <xdr:cNvPr id="24" name="Rounded Rectangle 23">
          <a:extLst>
            <a:ext uri="{FF2B5EF4-FFF2-40B4-BE49-F238E27FC236}">
              <a16:creationId xmlns:a16="http://schemas.microsoft.com/office/drawing/2014/main" id="{00000000-0008-0000-1D00-000018000000}"/>
            </a:ext>
          </a:extLst>
        </xdr:cNvPr>
        <xdr:cNvSpPr/>
      </xdr:nvSpPr>
      <xdr:spPr>
        <a:xfrm>
          <a:off x="8523514" y="680357"/>
          <a:ext cx="3848100" cy="789215"/>
        </a:xfrm>
        <a:prstGeom prst="roundRect">
          <a:avLst/>
        </a:prstGeom>
        <a:solidFill>
          <a:srgbClr val="8E0000"/>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latin typeface="Lucida Bright" panose="02040602050505020304" pitchFamily="18" charset="0"/>
            </a:rPr>
            <a:t>Workspace</a:t>
          </a:r>
        </a:p>
      </xdr:txBody>
    </xdr:sp>
    <xdr:clientData/>
  </xdr:twoCellAnchor>
  <xdr:twoCellAnchor>
    <xdr:from>
      <xdr:col>3</xdr:col>
      <xdr:colOff>285751</xdr:colOff>
      <xdr:row>2</xdr:row>
      <xdr:rowOff>68035</xdr:rowOff>
    </xdr:from>
    <xdr:to>
      <xdr:col>11</xdr:col>
      <xdr:colOff>326572</xdr:colOff>
      <xdr:row>6</xdr:row>
      <xdr:rowOff>144235</xdr:rowOff>
    </xdr:to>
    <xdr:sp macro="" textlink="">
      <xdr:nvSpPr>
        <xdr:cNvPr id="26" name="Rounded Rectangle 25">
          <a:extLst>
            <a:ext uri="{FF2B5EF4-FFF2-40B4-BE49-F238E27FC236}">
              <a16:creationId xmlns:a16="http://schemas.microsoft.com/office/drawing/2014/main" id="{00000000-0008-0000-1D00-00001A000000}"/>
            </a:ext>
          </a:extLst>
        </xdr:cNvPr>
        <xdr:cNvSpPr/>
      </xdr:nvSpPr>
      <xdr:spPr>
        <a:xfrm>
          <a:off x="2122715" y="449035"/>
          <a:ext cx="4939393"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 Problem 4 </a:t>
          </a:r>
        </a:p>
      </xdr:txBody>
    </xdr:sp>
    <xdr:clientData/>
  </xdr:twoCellAnchor>
  <xdr:twoCellAnchor>
    <xdr:from>
      <xdr:col>20</xdr:col>
      <xdr:colOff>0</xdr:colOff>
      <xdr:row>2</xdr:row>
      <xdr:rowOff>0</xdr:rowOff>
    </xdr:from>
    <xdr:to>
      <xdr:col>22</xdr:col>
      <xdr:colOff>576116</xdr:colOff>
      <xdr:row>8</xdr:row>
      <xdr:rowOff>66786</xdr:rowOff>
    </xdr:to>
    <xdr:sp macro="" textlink="">
      <xdr:nvSpPr>
        <xdr:cNvPr id="7" name="Left Arrow 6">
          <a:hlinkClick xmlns:r="http://schemas.openxmlformats.org/officeDocument/2006/relationships" r:id="rId2"/>
          <a:extLst>
            <a:ext uri="{FF2B5EF4-FFF2-40B4-BE49-F238E27FC236}">
              <a16:creationId xmlns:a16="http://schemas.microsoft.com/office/drawing/2014/main" id="{00000000-0008-0000-1D00-000007000000}"/>
            </a:ext>
          </a:extLst>
        </xdr:cNvPr>
        <xdr:cNvSpPr/>
      </xdr:nvSpPr>
      <xdr:spPr>
        <a:xfrm rot="10800000" flipV="1">
          <a:off x="12328071" y="381000"/>
          <a:ext cx="1800759" cy="120978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Example</a:t>
          </a: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12</xdr:col>
      <xdr:colOff>1006929</xdr:colOff>
      <xdr:row>22</xdr:row>
      <xdr:rowOff>54428</xdr:rowOff>
    </xdr:from>
    <xdr:to>
      <xdr:col>12</xdr:col>
      <xdr:colOff>1006929</xdr:colOff>
      <xdr:row>22</xdr:row>
      <xdr:rowOff>328748</xdr:rowOff>
    </xdr:to>
    <xdr:cxnSp macro="">
      <xdr:nvCxnSpPr>
        <xdr:cNvPr id="12" name="Straight Arrow Connector 11">
          <a:extLst>
            <a:ext uri="{FF2B5EF4-FFF2-40B4-BE49-F238E27FC236}">
              <a16:creationId xmlns:a16="http://schemas.microsoft.com/office/drawing/2014/main" id="{00000000-0008-0000-1E00-00000C000000}"/>
            </a:ext>
          </a:extLst>
        </xdr:cNvPr>
        <xdr:cNvCxnSpPr/>
      </xdr:nvCxnSpPr>
      <xdr:spPr>
        <a:xfrm flipH="1">
          <a:off x="12287250" y="4884964"/>
          <a:ext cx="0" cy="27432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1094013</xdr:colOff>
      <xdr:row>1</xdr:row>
      <xdr:rowOff>136072</xdr:rowOff>
    </xdr:from>
    <xdr:to>
      <xdr:col>11</xdr:col>
      <xdr:colOff>149678</xdr:colOff>
      <xdr:row>5</xdr:row>
      <xdr:rowOff>95250</xdr:rowOff>
    </xdr:to>
    <xdr:sp macro="" textlink="">
      <xdr:nvSpPr>
        <xdr:cNvPr id="15" name="Rounded Rectangle 14">
          <a:extLst>
            <a:ext uri="{FF2B5EF4-FFF2-40B4-BE49-F238E27FC236}">
              <a16:creationId xmlns:a16="http://schemas.microsoft.com/office/drawing/2014/main" id="{00000000-0008-0000-1E00-00000F000000}"/>
            </a:ext>
          </a:extLst>
        </xdr:cNvPr>
        <xdr:cNvSpPr/>
      </xdr:nvSpPr>
      <xdr:spPr>
        <a:xfrm>
          <a:off x="3434442" y="326572"/>
          <a:ext cx="5369379" cy="966107"/>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FrankRuehl" panose="020E0503060101010101" pitchFamily="34" charset="-79"/>
              <a:cs typeface="FrankRuehl" panose="020E0503060101010101" pitchFamily="34" charset="-79"/>
            </a:rPr>
            <a:t>Problem 3 Solution</a:t>
          </a:r>
        </a:p>
      </xdr:txBody>
    </xdr:sp>
    <xdr:clientData/>
  </xdr:twoCellAnchor>
  <xdr:twoCellAnchor>
    <xdr:from>
      <xdr:col>10</xdr:col>
      <xdr:colOff>419099</xdr:colOff>
      <xdr:row>6</xdr:row>
      <xdr:rowOff>250372</xdr:rowOff>
    </xdr:from>
    <xdr:to>
      <xdr:col>10</xdr:col>
      <xdr:colOff>419099</xdr:colOff>
      <xdr:row>43</xdr:row>
      <xdr:rowOff>32658</xdr:rowOff>
    </xdr:to>
    <xdr:cxnSp macro="">
      <xdr:nvCxnSpPr>
        <xdr:cNvPr id="17" name="Straight Connector 16">
          <a:extLst>
            <a:ext uri="{FF2B5EF4-FFF2-40B4-BE49-F238E27FC236}">
              <a16:creationId xmlns:a16="http://schemas.microsoft.com/office/drawing/2014/main" id="{00000000-0008-0000-1E00-000011000000}"/>
            </a:ext>
          </a:extLst>
        </xdr:cNvPr>
        <xdr:cNvCxnSpPr/>
      </xdr:nvCxnSpPr>
      <xdr:spPr>
        <a:xfrm>
          <a:off x="8488135" y="1719943"/>
          <a:ext cx="0" cy="9579429"/>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0</xdr:col>
      <xdr:colOff>335280</xdr:colOff>
      <xdr:row>8</xdr:row>
      <xdr:rowOff>157299</xdr:rowOff>
    </xdr:from>
    <xdr:to>
      <xdr:col>9</xdr:col>
      <xdr:colOff>249101</xdr:colOff>
      <xdr:row>37</xdr:row>
      <xdr:rowOff>40823</xdr:rowOff>
    </xdr:to>
    <xdr:sp macro="" textlink="">
      <xdr:nvSpPr>
        <xdr:cNvPr id="19" name="TextBox 18">
          <a:extLst>
            <a:ext uri="{FF2B5EF4-FFF2-40B4-BE49-F238E27FC236}">
              <a16:creationId xmlns:a16="http://schemas.microsoft.com/office/drawing/2014/main" id="{00000000-0008-0000-1E00-000013000000}"/>
            </a:ext>
          </a:extLst>
        </xdr:cNvPr>
        <xdr:cNvSpPr txBox="1"/>
      </xdr:nvSpPr>
      <xdr:spPr>
        <a:xfrm>
          <a:off x="335280" y="2252799"/>
          <a:ext cx="7397750" cy="7911738"/>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2400">
            <a:latin typeface="FrankRuehl" panose="020E0503060101010101" pitchFamily="34" charset="-79"/>
            <a:cs typeface="FrankRuehl" panose="020E0503060101010101" pitchFamily="34" charset="-79"/>
          </a:endParaRPr>
        </a:p>
        <a:p>
          <a:r>
            <a:rPr lang="en-US" sz="2400">
              <a:latin typeface="FrankRuehl" panose="020E0503060101010101" pitchFamily="34" charset="-79"/>
              <a:cs typeface="FrankRuehl" panose="020E0503060101010101" pitchFamily="34" charset="-79"/>
            </a:rPr>
            <a:t>Nowlin Plastics produces</a:t>
          </a:r>
          <a:r>
            <a:rPr lang="en-US" sz="2400" baseline="0">
              <a:latin typeface="FrankRuehl" panose="020E0503060101010101" pitchFamily="34" charset="-79"/>
              <a:cs typeface="FrankRuehl" panose="020E0503060101010101" pitchFamily="34" charset="-79"/>
            </a:rPr>
            <a:t> a variety of compact disc (CD) storage cases. Nowlin's best selling product is the CD-50, a slimplastic CD holder with a specially designed lining that protects the optical surface of the disc.</a:t>
          </a:r>
        </a:p>
        <a:p>
          <a:endParaRPr lang="en-US" sz="2400" baseline="0">
            <a:latin typeface="FrankRuehl" panose="020E0503060101010101" pitchFamily="34" charset="-79"/>
            <a:cs typeface="FrankRuehl" panose="020E0503060101010101" pitchFamily="34" charset="-79"/>
          </a:endParaRPr>
        </a:p>
        <a:p>
          <a:r>
            <a:rPr lang="en-US" sz="2400" baseline="0">
              <a:latin typeface="FrankRuehl" panose="020E0503060101010101" pitchFamily="34" charset="-79"/>
              <a:cs typeface="FrankRuehl" panose="020E0503060101010101" pitchFamily="34" charset="-79"/>
            </a:rPr>
            <a:t>Several products are produced on the same manufacturing line and a set up cost is incurred each time a change over is made for a new product. Suppose that the setup cost for the CD-50 is $5,000. </a:t>
          </a:r>
        </a:p>
        <a:p>
          <a:endParaRPr lang="en-US" sz="2400" baseline="0">
            <a:latin typeface="FrankRuehl" panose="020E0503060101010101" pitchFamily="34" charset="-79"/>
            <a:cs typeface="FrankRuehl" panose="020E0503060101010101" pitchFamily="34" charset="-79"/>
          </a:endParaRPr>
        </a:p>
        <a:p>
          <a:r>
            <a:rPr lang="en-US" sz="2400" baseline="0">
              <a:latin typeface="FrankRuehl" panose="020E0503060101010101" pitchFamily="34" charset="-79"/>
              <a:cs typeface="FrankRuehl" panose="020E0503060101010101" pitchFamily="34" charset="-79"/>
            </a:rPr>
            <a:t>This set-up cost is a fixed cost that is incurred regardless of the number of units eventually produced. In addition, suppose that variable labor and material costs are $2 for each nit produced. Suppose that each CD-50 storage unit sells for $5. </a:t>
          </a:r>
        </a:p>
        <a:p>
          <a:endParaRPr lang="en-US" sz="2400" baseline="0">
            <a:latin typeface="FrankRuehl" panose="020E0503060101010101" pitchFamily="34" charset="-79"/>
            <a:cs typeface="FrankRuehl" panose="020E0503060101010101" pitchFamily="34" charset="-79"/>
          </a:endParaRPr>
        </a:p>
        <a:p>
          <a:r>
            <a:rPr lang="en-US" sz="2400" baseline="0">
              <a:latin typeface="FrankRuehl" panose="020E0503060101010101" pitchFamily="34" charset="-79"/>
              <a:cs typeface="FrankRuehl" panose="020E0503060101010101" pitchFamily="34" charset="-79"/>
            </a:rPr>
            <a:t>How many units will have to be produced and sold in order for Novlin to make $10,000 in profit? </a:t>
          </a:r>
          <a:endParaRPr lang="en-US" sz="2400">
            <a:latin typeface="FrankRuehl" panose="020E0503060101010101" pitchFamily="34" charset="-79"/>
            <a:cs typeface="FrankRuehl" panose="020E0503060101010101" pitchFamily="34" charset="-79"/>
          </a:endParaRPr>
        </a:p>
      </xdr:txBody>
    </xdr:sp>
    <xdr:clientData/>
  </xdr:twoCellAnchor>
  <xdr:twoCellAnchor>
    <xdr:from>
      <xdr:col>2</xdr:col>
      <xdr:colOff>27215</xdr:colOff>
      <xdr:row>1</xdr:row>
      <xdr:rowOff>176893</xdr:rowOff>
    </xdr:from>
    <xdr:to>
      <xdr:col>4</xdr:col>
      <xdr:colOff>79602</xdr:colOff>
      <xdr:row>5</xdr:row>
      <xdr:rowOff>250373</xdr:rowOff>
    </xdr:to>
    <xdr:sp macro="" textlink="">
      <xdr:nvSpPr>
        <xdr:cNvPr id="23" name="Left Arrow 22">
          <a:hlinkClick xmlns:r="http://schemas.openxmlformats.org/officeDocument/2006/relationships" r:id="rId1"/>
          <a:extLst>
            <a:ext uri="{FF2B5EF4-FFF2-40B4-BE49-F238E27FC236}">
              <a16:creationId xmlns:a16="http://schemas.microsoft.com/office/drawing/2014/main" id="{00000000-0008-0000-1E00-000017000000}"/>
            </a:ext>
          </a:extLst>
        </xdr:cNvPr>
        <xdr:cNvSpPr/>
      </xdr:nvSpPr>
      <xdr:spPr>
        <a:xfrm>
          <a:off x="1208315" y="367393"/>
          <a:ext cx="1233487" cy="1064080"/>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FrankRuehl" panose="020E0503060101010101" pitchFamily="34" charset="-79"/>
              <a:cs typeface="FrankRuehl" panose="020E0503060101010101" pitchFamily="34" charset="-79"/>
            </a:rPr>
            <a:t>Back</a:t>
          </a: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11</xdr:col>
      <xdr:colOff>405492</xdr:colOff>
      <xdr:row>6</xdr:row>
      <xdr:rowOff>59871</xdr:rowOff>
    </xdr:from>
    <xdr:to>
      <xdr:col>11</xdr:col>
      <xdr:colOff>405492</xdr:colOff>
      <xdr:row>42</xdr:row>
      <xdr:rowOff>46264</xdr:rowOff>
    </xdr:to>
    <xdr:cxnSp macro="">
      <xdr:nvCxnSpPr>
        <xdr:cNvPr id="5" name="Straight Connector 4">
          <a:extLst>
            <a:ext uri="{FF2B5EF4-FFF2-40B4-BE49-F238E27FC236}">
              <a16:creationId xmlns:a16="http://schemas.microsoft.com/office/drawing/2014/main" id="{00000000-0008-0000-1F00-000005000000}"/>
            </a:ext>
          </a:extLst>
        </xdr:cNvPr>
        <xdr:cNvCxnSpPr/>
      </xdr:nvCxnSpPr>
      <xdr:spPr>
        <a:xfrm>
          <a:off x="9059635" y="1529442"/>
          <a:ext cx="0" cy="9552215"/>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xdr:col>
      <xdr:colOff>294459</xdr:colOff>
      <xdr:row>7</xdr:row>
      <xdr:rowOff>21227</xdr:rowOff>
    </xdr:from>
    <xdr:to>
      <xdr:col>10</xdr:col>
      <xdr:colOff>208280</xdr:colOff>
      <xdr:row>23</xdr:row>
      <xdr:rowOff>54429</xdr:rowOff>
    </xdr:to>
    <xdr:sp macro="" textlink="">
      <xdr:nvSpPr>
        <xdr:cNvPr id="10" name="TextBox 9">
          <a:extLst>
            <a:ext uri="{FF2B5EF4-FFF2-40B4-BE49-F238E27FC236}">
              <a16:creationId xmlns:a16="http://schemas.microsoft.com/office/drawing/2014/main" id="{00000000-0008-0000-1F00-00000A000000}"/>
            </a:ext>
          </a:extLst>
        </xdr:cNvPr>
        <xdr:cNvSpPr txBox="1"/>
      </xdr:nvSpPr>
      <xdr:spPr>
        <a:xfrm>
          <a:off x="879566" y="1762941"/>
          <a:ext cx="7397750" cy="5557702"/>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400">
              <a:latin typeface="Lucida Bright" panose="02040602050505020304" pitchFamily="18" charset="0"/>
              <a:cs typeface="FrankRuehl" panose="020E0503060101010101" pitchFamily="34" charset="-79"/>
            </a:rPr>
            <a:t>Mutually exclusive events:</a:t>
          </a:r>
        </a:p>
        <a:p>
          <a:endParaRPr lang="en-US" sz="2400">
            <a:latin typeface="Lucida Bright" panose="02040602050505020304" pitchFamily="18" charset="0"/>
            <a:cs typeface="FrankRuehl" panose="020E0503060101010101" pitchFamily="34" charset="-79"/>
          </a:endParaRPr>
        </a:p>
        <a:p>
          <a:r>
            <a:rPr lang="en-US" sz="2400">
              <a:latin typeface="Lucida Bright" panose="02040602050505020304" pitchFamily="18" charset="0"/>
              <a:cs typeface="FrankRuehl" panose="020E0503060101010101" pitchFamily="34" charset="-79"/>
            </a:rPr>
            <a:t>1.</a:t>
          </a:r>
          <a:r>
            <a:rPr lang="en-US" sz="2400" baseline="0">
              <a:latin typeface="Lucida Bright" panose="02040602050505020304" pitchFamily="18" charset="0"/>
              <a:cs typeface="FrankRuehl" panose="020E0503060101010101" pitchFamily="34" charset="-79"/>
            </a:rPr>
            <a:t> Define the experiment.</a:t>
          </a:r>
        </a:p>
        <a:p>
          <a:endParaRPr lang="en-US" sz="2400" baseline="0">
            <a:latin typeface="Lucida Bright" panose="02040602050505020304" pitchFamily="18" charset="0"/>
            <a:cs typeface="FrankRuehl" panose="020E0503060101010101" pitchFamily="34" charset="-79"/>
          </a:endParaRPr>
        </a:p>
        <a:p>
          <a:r>
            <a:rPr lang="en-US" sz="2400" baseline="0">
              <a:latin typeface="Lucida Bright" panose="02040602050505020304" pitchFamily="18" charset="0"/>
              <a:cs typeface="FrankRuehl" panose="020E0503060101010101" pitchFamily="34" charset="-79"/>
            </a:rPr>
            <a:t>2. Define the outcomes for a single trial of</a:t>
          </a:r>
        </a:p>
        <a:p>
          <a:r>
            <a:rPr lang="en-US" sz="2400" baseline="0">
              <a:latin typeface="Lucida Bright" panose="02040602050505020304" pitchFamily="18" charset="0"/>
              <a:cs typeface="FrankRuehl" panose="020E0503060101010101" pitchFamily="34" charset="-79"/>
            </a:rPr>
            <a:t>   the experiment.</a:t>
          </a:r>
        </a:p>
        <a:p>
          <a:endParaRPr lang="en-US" sz="2400" baseline="0">
            <a:latin typeface="Lucida Bright" panose="02040602050505020304" pitchFamily="18" charset="0"/>
            <a:cs typeface="FrankRuehl" panose="020E0503060101010101" pitchFamily="34" charset="-79"/>
          </a:endParaRPr>
        </a:p>
        <a:p>
          <a:r>
            <a:rPr lang="en-US" sz="2400" baseline="0">
              <a:latin typeface="Lucida Bright" panose="02040602050505020304" pitchFamily="18" charset="0"/>
              <a:cs typeface="FrankRuehl" panose="020E0503060101010101" pitchFamily="34" charset="-79"/>
            </a:rPr>
            <a:t>3.Define the sample space.</a:t>
          </a:r>
        </a:p>
        <a:p>
          <a:endParaRPr lang="en-US" sz="2400" baseline="0">
            <a:latin typeface="Lucida Bright" panose="02040602050505020304" pitchFamily="18" charset="0"/>
            <a:cs typeface="FrankRuehl" panose="020E0503060101010101" pitchFamily="34" charset="-79"/>
          </a:endParaRPr>
        </a:p>
        <a:p>
          <a:r>
            <a:rPr lang="en-US" sz="2400" baseline="0">
              <a:latin typeface="Lucida Bright" panose="02040602050505020304" pitchFamily="18" charset="0"/>
              <a:cs typeface="FrankRuehl" panose="020E0503060101010101" pitchFamily="34" charset="-79"/>
            </a:rPr>
            <a:t>4. Determine whether the events are</a:t>
          </a:r>
        </a:p>
        <a:p>
          <a:r>
            <a:rPr lang="en-US" sz="2400" baseline="0">
              <a:latin typeface="Lucida Bright" panose="02040602050505020304" pitchFamily="18" charset="0"/>
              <a:cs typeface="FrankRuehl" panose="020E0503060101010101" pitchFamily="34" charset="-79"/>
            </a:rPr>
            <a:t>    mutually exclusive.</a:t>
          </a:r>
        </a:p>
      </xdr:txBody>
    </xdr:sp>
    <xdr:clientData/>
  </xdr:twoCellAnchor>
  <xdr:twoCellAnchor>
    <xdr:from>
      <xdr:col>1</xdr:col>
      <xdr:colOff>312965</xdr:colOff>
      <xdr:row>1</xdr:row>
      <xdr:rowOff>122465</xdr:rowOff>
    </xdr:from>
    <xdr:to>
      <xdr:col>4</xdr:col>
      <xdr:colOff>40821</xdr:colOff>
      <xdr:row>5</xdr:row>
      <xdr:rowOff>195945</xdr:rowOff>
    </xdr:to>
    <xdr:sp macro="" textlink="">
      <xdr:nvSpPr>
        <xdr:cNvPr id="11" name="Left Arrow 10">
          <a:hlinkClick xmlns:r="http://schemas.openxmlformats.org/officeDocument/2006/relationships" r:id="rId1"/>
          <a:extLst>
            <a:ext uri="{FF2B5EF4-FFF2-40B4-BE49-F238E27FC236}">
              <a16:creationId xmlns:a16="http://schemas.microsoft.com/office/drawing/2014/main" id="{00000000-0008-0000-1F00-00000B000000}"/>
            </a:ext>
          </a:extLst>
        </xdr:cNvPr>
        <xdr:cNvSpPr/>
      </xdr:nvSpPr>
      <xdr:spPr>
        <a:xfrm>
          <a:off x="898072" y="312965"/>
          <a:ext cx="1483178" cy="1080409"/>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cs typeface="FrankRuehl" panose="020E0503060101010101" pitchFamily="34" charset="-79"/>
            </a:rPr>
            <a:t>Back</a:t>
          </a:r>
        </a:p>
      </xdr:txBody>
    </xdr:sp>
    <xdr:clientData/>
  </xdr:twoCellAnchor>
  <xdr:twoCellAnchor>
    <xdr:from>
      <xdr:col>4</xdr:col>
      <xdr:colOff>1428751</xdr:colOff>
      <xdr:row>1</xdr:row>
      <xdr:rowOff>68034</xdr:rowOff>
    </xdr:from>
    <xdr:to>
      <xdr:col>11</xdr:col>
      <xdr:colOff>381001</xdr:colOff>
      <xdr:row>5</xdr:row>
      <xdr:rowOff>40820</xdr:rowOff>
    </xdr:to>
    <xdr:sp macro="" textlink="">
      <xdr:nvSpPr>
        <xdr:cNvPr id="12" name="Rounded Rectangle 11">
          <a:extLst>
            <a:ext uri="{FF2B5EF4-FFF2-40B4-BE49-F238E27FC236}">
              <a16:creationId xmlns:a16="http://schemas.microsoft.com/office/drawing/2014/main" id="{00000000-0008-0000-1F00-00000C000000}"/>
            </a:ext>
          </a:extLst>
        </xdr:cNvPr>
        <xdr:cNvSpPr/>
      </xdr:nvSpPr>
      <xdr:spPr>
        <a:xfrm>
          <a:off x="3769180" y="258534"/>
          <a:ext cx="5265964" cy="979715"/>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Problem</a:t>
          </a:r>
          <a:r>
            <a:rPr lang="en-US" sz="3200" b="1" baseline="0">
              <a:solidFill>
                <a:schemeClr val="accent4">
                  <a:lumMod val="50000"/>
                </a:schemeClr>
              </a:solidFill>
              <a:latin typeface="Lucida Bright" panose="02040602050505020304" pitchFamily="18" charset="0"/>
              <a:cs typeface="FrankRuehl" panose="020E0503060101010101" pitchFamily="34" charset="-79"/>
            </a:rPr>
            <a:t> 3</a:t>
          </a:r>
          <a:endParaRPr lang="en-US" sz="3200" b="1">
            <a:solidFill>
              <a:schemeClr val="accent4">
                <a:lumMod val="50000"/>
              </a:schemeClr>
            </a:solidFill>
            <a:latin typeface="Lucida Bright" panose="02040602050505020304" pitchFamily="18" charset="0"/>
            <a:cs typeface="FrankRuehl" panose="020E0503060101010101" pitchFamily="34" charset="-79"/>
          </a:endParaRPr>
        </a:p>
      </xdr:txBody>
    </xdr:sp>
    <xdr:clientData/>
  </xdr:twoCellAnchor>
  <xdr:twoCellAnchor>
    <xdr:from>
      <xdr:col>12</xdr:col>
      <xdr:colOff>625930</xdr:colOff>
      <xdr:row>2</xdr:row>
      <xdr:rowOff>81643</xdr:rowOff>
    </xdr:from>
    <xdr:to>
      <xdr:col>18</xdr:col>
      <xdr:colOff>421821</xdr:colOff>
      <xdr:row>5</xdr:row>
      <xdr:rowOff>54429</xdr:rowOff>
    </xdr:to>
    <xdr:sp macro="" textlink="">
      <xdr:nvSpPr>
        <xdr:cNvPr id="6" name="Rounded Rectangle 23">
          <a:extLst>
            <a:ext uri="{FF2B5EF4-FFF2-40B4-BE49-F238E27FC236}">
              <a16:creationId xmlns:a16="http://schemas.microsoft.com/office/drawing/2014/main" id="{00000000-0008-0000-1F00-000006000000}"/>
            </a:ext>
          </a:extLst>
        </xdr:cNvPr>
        <xdr:cNvSpPr/>
      </xdr:nvSpPr>
      <xdr:spPr>
        <a:xfrm>
          <a:off x="9865180" y="462643"/>
          <a:ext cx="3292927"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latin typeface="Lucida Bright" panose="02040602050505020304" pitchFamily="18" charset="0"/>
            </a:rPr>
            <a:t>Workspace</a:t>
          </a:r>
        </a:p>
      </xdr:txBody>
    </xdr:sp>
    <xdr:clientData/>
  </xdr:twoCellAnchor>
  <xdr:twoCellAnchor>
    <xdr:from>
      <xdr:col>19</xdr:col>
      <xdr:colOff>0</xdr:colOff>
      <xdr:row>2</xdr:row>
      <xdr:rowOff>0</xdr:rowOff>
    </xdr:from>
    <xdr:to>
      <xdr:col>22</xdr:col>
      <xdr:colOff>45438</xdr:colOff>
      <xdr:row>6</xdr:row>
      <xdr:rowOff>121215</xdr:rowOff>
    </xdr:to>
    <xdr:sp macro="" textlink="">
      <xdr:nvSpPr>
        <xdr:cNvPr id="8" name="Left Arrow 7">
          <a:hlinkClick xmlns:r="http://schemas.openxmlformats.org/officeDocument/2006/relationships" r:id="rId2"/>
          <a:extLst>
            <a:ext uri="{FF2B5EF4-FFF2-40B4-BE49-F238E27FC236}">
              <a16:creationId xmlns:a16="http://schemas.microsoft.com/office/drawing/2014/main" id="{00000000-0008-0000-1F00-000008000000}"/>
            </a:ext>
          </a:extLst>
        </xdr:cNvPr>
        <xdr:cNvSpPr/>
      </xdr:nvSpPr>
      <xdr:spPr>
        <a:xfrm rot="10800000" flipV="1">
          <a:off x="13321393" y="381000"/>
          <a:ext cx="1800759" cy="120978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Example</a:t>
          </a:r>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1</xdr:col>
      <xdr:colOff>122464</xdr:colOff>
      <xdr:row>10</xdr:row>
      <xdr:rowOff>81645</xdr:rowOff>
    </xdr:from>
    <xdr:to>
      <xdr:col>10</xdr:col>
      <xdr:colOff>557892</xdr:colOff>
      <xdr:row>24</xdr:row>
      <xdr:rowOff>122465</xdr:rowOff>
    </xdr:to>
    <xdr:sp macro="" textlink="">
      <xdr:nvSpPr>
        <xdr:cNvPr id="3" name="TextBox 2">
          <a:extLst>
            <a:ext uri="{FF2B5EF4-FFF2-40B4-BE49-F238E27FC236}">
              <a16:creationId xmlns:a16="http://schemas.microsoft.com/office/drawing/2014/main" id="{00000000-0008-0000-2000-000003000000}"/>
            </a:ext>
          </a:extLst>
        </xdr:cNvPr>
        <xdr:cNvSpPr txBox="1"/>
      </xdr:nvSpPr>
      <xdr:spPr>
        <a:xfrm>
          <a:off x="734785" y="1986645"/>
          <a:ext cx="5946321" cy="4354284"/>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mn-lt"/>
              <a:ea typeface="+mn-ea"/>
              <a:cs typeface="+mn-cs"/>
            </a:rPr>
            <a:t>Given</a:t>
          </a:r>
          <a:r>
            <a:rPr lang="en-US" sz="2000" baseline="0">
              <a:solidFill>
                <a:schemeClr val="dk1"/>
              </a:solidFill>
              <a:latin typeface="+mn-lt"/>
              <a:ea typeface="+mn-ea"/>
              <a:cs typeface="+mn-cs"/>
            </a:rPr>
            <a:t> the following data set:</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2, 4, 6, 7, 7, 17, 8, 9, 20, 1</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Determine the equation of the best fitted line that can be drawn.</a:t>
          </a:r>
        </a:p>
        <a:p>
          <a:r>
            <a:rPr lang="en-US" sz="2000" baseline="0">
              <a:solidFill>
                <a:schemeClr val="dk1"/>
              </a:solidFill>
              <a:latin typeface="+mn-lt"/>
              <a:ea typeface="+mn-ea"/>
              <a:cs typeface="+mn-cs"/>
            </a:rPr>
            <a:t>What is the value of the intercept?</a:t>
          </a:r>
        </a:p>
      </xdr:txBody>
    </xdr:sp>
    <xdr:clientData/>
  </xdr:twoCellAnchor>
  <xdr:twoCellAnchor>
    <xdr:from>
      <xdr:col>1</xdr:col>
      <xdr:colOff>81643</xdr:colOff>
      <xdr:row>2</xdr:row>
      <xdr:rowOff>149679</xdr:rowOff>
    </xdr:from>
    <xdr:to>
      <xdr:col>3</xdr:col>
      <xdr:colOff>0</xdr:colOff>
      <xdr:row>7</xdr:row>
      <xdr:rowOff>81645</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2000-000004000000}"/>
            </a:ext>
          </a:extLst>
        </xdr:cNvPr>
        <xdr:cNvSpPr/>
      </xdr:nvSpPr>
      <xdr:spPr>
        <a:xfrm>
          <a:off x="691243" y="530679"/>
          <a:ext cx="1137557"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rPr>
            <a:t>Back</a:t>
          </a:r>
        </a:p>
      </xdr:txBody>
    </xdr:sp>
    <xdr:clientData/>
  </xdr:twoCellAnchor>
  <xdr:twoCellAnchor>
    <xdr:from>
      <xdr:col>12</xdr:col>
      <xdr:colOff>231322</xdr:colOff>
      <xdr:row>8</xdr:row>
      <xdr:rowOff>136071</xdr:rowOff>
    </xdr:from>
    <xdr:to>
      <xdr:col>12</xdr:col>
      <xdr:colOff>231322</xdr:colOff>
      <xdr:row>46</xdr:row>
      <xdr:rowOff>149679</xdr:rowOff>
    </xdr:to>
    <xdr:cxnSp macro="">
      <xdr:nvCxnSpPr>
        <xdr:cNvPr id="5" name="Straight Connector 4">
          <a:extLst>
            <a:ext uri="{FF2B5EF4-FFF2-40B4-BE49-F238E27FC236}">
              <a16:creationId xmlns:a16="http://schemas.microsoft.com/office/drawing/2014/main" id="{00000000-0008-0000-2000-000005000000}"/>
            </a:ext>
          </a:extLst>
        </xdr:cNvPr>
        <xdr:cNvCxnSpPr/>
      </xdr:nvCxnSpPr>
      <xdr:spPr>
        <a:xfrm>
          <a:off x="7546522" y="1660071"/>
          <a:ext cx="0" cy="8824233"/>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476250</xdr:colOff>
      <xdr:row>3</xdr:row>
      <xdr:rowOff>68035</xdr:rowOff>
    </xdr:from>
    <xdr:to>
      <xdr:col>18</xdr:col>
      <xdr:colOff>435429</xdr:colOff>
      <xdr:row>7</xdr:row>
      <xdr:rowOff>95250</xdr:rowOff>
    </xdr:to>
    <xdr:sp macro="" textlink="">
      <xdr:nvSpPr>
        <xdr:cNvPr id="6" name="Rounded Rectangle 5">
          <a:extLst>
            <a:ext uri="{FF2B5EF4-FFF2-40B4-BE49-F238E27FC236}">
              <a16:creationId xmlns:a16="http://schemas.microsoft.com/office/drawing/2014/main" id="{00000000-0008-0000-2000-000006000000}"/>
            </a:ext>
          </a:extLst>
        </xdr:cNvPr>
        <xdr:cNvSpPr/>
      </xdr:nvSpPr>
      <xdr:spPr>
        <a:xfrm>
          <a:off x="8401050" y="639535"/>
          <a:ext cx="3350079"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rPr>
            <a:t>Answer</a:t>
          </a:r>
        </a:p>
      </xdr:txBody>
    </xdr:sp>
    <xdr:clientData/>
  </xdr:twoCellAnchor>
  <xdr:twoCellAnchor>
    <xdr:from>
      <xdr:col>16</xdr:col>
      <xdr:colOff>88445</xdr:colOff>
      <xdr:row>10</xdr:row>
      <xdr:rowOff>149679</xdr:rowOff>
    </xdr:from>
    <xdr:to>
      <xdr:col>25</xdr:col>
      <xdr:colOff>312964</xdr:colOff>
      <xdr:row>21</xdr:row>
      <xdr:rowOff>40821</xdr:rowOff>
    </xdr:to>
    <xdr:graphicFrame macro="">
      <xdr:nvGraphicFramePr>
        <xdr:cNvPr id="8" name="Chart 7">
          <a:extLst>
            <a:ext uri="{FF2B5EF4-FFF2-40B4-BE49-F238E27FC236}">
              <a16:creationId xmlns:a16="http://schemas.microsoft.com/office/drawing/2014/main" id="{00000000-0008-0000-2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585108</xdr:colOff>
      <xdr:row>2</xdr:row>
      <xdr:rowOff>176893</xdr:rowOff>
    </xdr:from>
    <xdr:to>
      <xdr:col>11</xdr:col>
      <xdr:colOff>176893</xdr:colOff>
      <xdr:row>7</xdr:row>
      <xdr:rowOff>62593</xdr:rowOff>
    </xdr:to>
    <xdr:sp macro="" textlink="">
      <xdr:nvSpPr>
        <xdr:cNvPr id="9" name="Rounded Rectangle 8">
          <a:extLst>
            <a:ext uri="{FF2B5EF4-FFF2-40B4-BE49-F238E27FC236}">
              <a16:creationId xmlns:a16="http://schemas.microsoft.com/office/drawing/2014/main" id="{00000000-0008-0000-2000-000009000000}"/>
            </a:ext>
          </a:extLst>
        </xdr:cNvPr>
        <xdr:cNvSpPr/>
      </xdr:nvSpPr>
      <xdr:spPr>
        <a:xfrm>
          <a:off x="2422072" y="557893"/>
          <a:ext cx="4490357"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FrankRuehl" panose="020E0503060101010101" pitchFamily="34" charset="-79"/>
              <a:cs typeface="FrankRuehl" panose="020E0503060101010101" pitchFamily="34" charset="-79"/>
            </a:rPr>
            <a:t>Problem 2 Solution</a:t>
          </a: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11</xdr:col>
      <xdr:colOff>405492</xdr:colOff>
      <xdr:row>6</xdr:row>
      <xdr:rowOff>59871</xdr:rowOff>
    </xdr:from>
    <xdr:to>
      <xdr:col>11</xdr:col>
      <xdr:colOff>405492</xdr:colOff>
      <xdr:row>42</xdr:row>
      <xdr:rowOff>46264</xdr:rowOff>
    </xdr:to>
    <xdr:cxnSp macro="">
      <xdr:nvCxnSpPr>
        <xdr:cNvPr id="2" name="Straight Connector 1">
          <a:extLst>
            <a:ext uri="{FF2B5EF4-FFF2-40B4-BE49-F238E27FC236}">
              <a16:creationId xmlns:a16="http://schemas.microsoft.com/office/drawing/2014/main" id="{00000000-0008-0000-2100-000002000000}"/>
            </a:ext>
          </a:extLst>
        </xdr:cNvPr>
        <xdr:cNvCxnSpPr/>
      </xdr:nvCxnSpPr>
      <xdr:spPr>
        <a:xfrm>
          <a:off x="9101817" y="1507671"/>
          <a:ext cx="0" cy="9606643"/>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xdr:col>
      <xdr:colOff>294459</xdr:colOff>
      <xdr:row>7</xdr:row>
      <xdr:rowOff>21227</xdr:rowOff>
    </xdr:from>
    <xdr:to>
      <xdr:col>10</xdr:col>
      <xdr:colOff>208280</xdr:colOff>
      <xdr:row>23</xdr:row>
      <xdr:rowOff>54429</xdr:rowOff>
    </xdr:to>
    <xdr:sp macro="" textlink="">
      <xdr:nvSpPr>
        <xdr:cNvPr id="3" name="TextBox 2">
          <a:extLst>
            <a:ext uri="{FF2B5EF4-FFF2-40B4-BE49-F238E27FC236}">
              <a16:creationId xmlns:a16="http://schemas.microsoft.com/office/drawing/2014/main" id="{00000000-0008-0000-2100-000003000000}"/>
            </a:ext>
          </a:extLst>
        </xdr:cNvPr>
        <xdr:cNvSpPr txBox="1"/>
      </xdr:nvSpPr>
      <xdr:spPr>
        <a:xfrm>
          <a:off x="885009" y="1735727"/>
          <a:ext cx="7429046" cy="5614852"/>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400" baseline="0">
              <a:latin typeface="Lucida Bright" panose="02040602050505020304" pitchFamily="18" charset="0"/>
              <a:cs typeface="FrankRuehl" panose="020E0503060101010101" pitchFamily="34" charset="-79"/>
            </a:rPr>
            <a:t>Contract-Works, Inc., does assembly work for high-tach companies. Each item produced on the assembly line can be thought as an experimental trial. the managers at this facility can analyze their process to determine whether the events of interest are mutually exclusive using the following steps:</a:t>
          </a:r>
        </a:p>
      </xdr:txBody>
    </xdr:sp>
    <xdr:clientData/>
  </xdr:twoCellAnchor>
  <xdr:twoCellAnchor>
    <xdr:from>
      <xdr:col>1</xdr:col>
      <xdr:colOff>312965</xdr:colOff>
      <xdr:row>1</xdr:row>
      <xdr:rowOff>122465</xdr:rowOff>
    </xdr:from>
    <xdr:to>
      <xdr:col>4</xdr:col>
      <xdr:colOff>40821</xdr:colOff>
      <xdr:row>5</xdr:row>
      <xdr:rowOff>195945</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2100-000004000000}"/>
            </a:ext>
          </a:extLst>
        </xdr:cNvPr>
        <xdr:cNvSpPr/>
      </xdr:nvSpPr>
      <xdr:spPr>
        <a:xfrm>
          <a:off x="903515" y="312965"/>
          <a:ext cx="1499506" cy="1064080"/>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cs typeface="FrankRuehl" panose="020E0503060101010101" pitchFamily="34" charset="-79"/>
            </a:rPr>
            <a:t>Back</a:t>
          </a:r>
        </a:p>
      </xdr:txBody>
    </xdr:sp>
    <xdr:clientData/>
  </xdr:twoCellAnchor>
  <xdr:twoCellAnchor>
    <xdr:from>
      <xdr:col>4</xdr:col>
      <xdr:colOff>1428751</xdr:colOff>
      <xdr:row>1</xdr:row>
      <xdr:rowOff>68034</xdr:rowOff>
    </xdr:from>
    <xdr:to>
      <xdr:col>11</xdr:col>
      <xdr:colOff>381001</xdr:colOff>
      <xdr:row>5</xdr:row>
      <xdr:rowOff>40820</xdr:rowOff>
    </xdr:to>
    <xdr:sp macro="" textlink="">
      <xdr:nvSpPr>
        <xdr:cNvPr id="5" name="Rounded Rectangle 4">
          <a:extLst>
            <a:ext uri="{FF2B5EF4-FFF2-40B4-BE49-F238E27FC236}">
              <a16:creationId xmlns:a16="http://schemas.microsoft.com/office/drawing/2014/main" id="{00000000-0008-0000-2100-000005000000}"/>
            </a:ext>
          </a:extLst>
        </xdr:cNvPr>
        <xdr:cNvSpPr/>
      </xdr:nvSpPr>
      <xdr:spPr>
        <a:xfrm>
          <a:off x="3790951" y="258534"/>
          <a:ext cx="5286375" cy="963386"/>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Problem</a:t>
          </a:r>
          <a:r>
            <a:rPr lang="en-US" sz="3200" b="1" baseline="0">
              <a:solidFill>
                <a:schemeClr val="accent4">
                  <a:lumMod val="50000"/>
                </a:schemeClr>
              </a:solidFill>
              <a:latin typeface="Lucida Bright" panose="02040602050505020304" pitchFamily="18" charset="0"/>
              <a:cs typeface="FrankRuehl" panose="020E0503060101010101" pitchFamily="34" charset="-79"/>
            </a:rPr>
            <a:t> 3 Example</a:t>
          </a:r>
          <a:endParaRPr lang="en-US" sz="3200" b="1">
            <a:solidFill>
              <a:schemeClr val="accent4">
                <a:lumMod val="50000"/>
              </a:schemeClr>
            </a:solidFill>
            <a:latin typeface="Lucida Bright" panose="02040602050505020304" pitchFamily="18" charset="0"/>
            <a:cs typeface="FrankRuehl" panose="020E0503060101010101" pitchFamily="34" charset="-79"/>
          </a:endParaRPr>
        </a:p>
      </xdr:txBody>
    </xdr:sp>
    <xdr:clientData/>
  </xdr:twoCellAnchor>
  <xdr:twoCellAnchor>
    <xdr:from>
      <xdr:col>12</xdr:col>
      <xdr:colOff>625930</xdr:colOff>
      <xdr:row>2</xdr:row>
      <xdr:rowOff>81643</xdr:rowOff>
    </xdr:from>
    <xdr:to>
      <xdr:col>18</xdr:col>
      <xdr:colOff>421821</xdr:colOff>
      <xdr:row>5</xdr:row>
      <xdr:rowOff>54429</xdr:rowOff>
    </xdr:to>
    <xdr:sp macro="" textlink="">
      <xdr:nvSpPr>
        <xdr:cNvPr id="6" name="Rounded Rectangle 23">
          <a:extLst>
            <a:ext uri="{FF2B5EF4-FFF2-40B4-BE49-F238E27FC236}">
              <a16:creationId xmlns:a16="http://schemas.microsoft.com/office/drawing/2014/main" id="{00000000-0008-0000-2100-000006000000}"/>
            </a:ext>
          </a:extLst>
        </xdr:cNvPr>
        <xdr:cNvSpPr/>
      </xdr:nvSpPr>
      <xdr:spPr>
        <a:xfrm>
          <a:off x="9912805" y="462643"/>
          <a:ext cx="3310616" cy="772886"/>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latin typeface="Lucida Bright" panose="02040602050505020304" pitchFamily="18" charset="0"/>
            </a:rPr>
            <a:t>Workspace</a:t>
          </a: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1</xdr:col>
      <xdr:colOff>122463</xdr:colOff>
      <xdr:row>10</xdr:row>
      <xdr:rowOff>81644</xdr:rowOff>
    </xdr:from>
    <xdr:to>
      <xdr:col>14</xdr:col>
      <xdr:colOff>68035</xdr:colOff>
      <xdr:row>32</xdr:row>
      <xdr:rowOff>54429</xdr:rowOff>
    </xdr:to>
    <xdr:sp macro="" textlink="">
      <xdr:nvSpPr>
        <xdr:cNvPr id="2" name="TextBox 1">
          <a:extLst>
            <a:ext uri="{FF2B5EF4-FFF2-40B4-BE49-F238E27FC236}">
              <a16:creationId xmlns:a16="http://schemas.microsoft.com/office/drawing/2014/main" id="{00000000-0008-0000-2200-000002000000}"/>
            </a:ext>
          </a:extLst>
        </xdr:cNvPr>
        <xdr:cNvSpPr txBox="1"/>
      </xdr:nvSpPr>
      <xdr:spPr>
        <a:xfrm>
          <a:off x="732063" y="1986644"/>
          <a:ext cx="7870372" cy="5735410"/>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aseline="0">
              <a:solidFill>
                <a:schemeClr val="dk1"/>
              </a:solidFill>
              <a:latin typeface="Lucida Bright" panose="02040602050505020304" pitchFamily="18" charset="0"/>
              <a:ea typeface="+mn-ea"/>
              <a:cs typeface="+mn-cs"/>
            </a:rPr>
            <a:t>The KPMG Accounting firm is interested in the sample space for an audit experiment in which the outcome of interest is the audit's completions tatus. The sample space is the list of all possible outcomes from the experiment. The accounting firm is also interested in specifyong the outcomes that makeup an event of interest. This can be using the following steps.</a:t>
          </a:r>
        </a:p>
      </xdr:txBody>
    </xdr:sp>
    <xdr:clientData/>
  </xdr:twoCellAnchor>
  <xdr:twoCellAnchor>
    <xdr:from>
      <xdr:col>1</xdr:col>
      <xdr:colOff>81643</xdr:colOff>
      <xdr:row>2</xdr:row>
      <xdr:rowOff>149679</xdr:rowOff>
    </xdr:from>
    <xdr:to>
      <xdr:col>3</xdr:col>
      <xdr:colOff>0</xdr:colOff>
      <xdr:row>7</xdr:row>
      <xdr:rowOff>81645</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2200-000003000000}"/>
            </a:ext>
          </a:extLst>
        </xdr:cNvPr>
        <xdr:cNvSpPr/>
      </xdr:nvSpPr>
      <xdr:spPr>
        <a:xfrm>
          <a:off x="691243" y="530679"/>
          <a:ext cx="1137557"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14</xdr:col>
      <xdr:colOff>108857</xdr:colOff>
      <xdr:row>8</xdr:row>
      <xdr:rowOff>136071</xdr:rowOff>
    </xdr:from>
    <xdr:to>
      <xdr:col>14</xdr:col>
      <xdr:colOff>108857</xdr:colOff>
      <xdr:row>46</xdr:row>
      <xdr:rowOff>149679</xdr:rowOff>
    </xdr:to>
    <xdr:cxnSp macro="">
      <xdr:nvCxnSpPr>
        <xdr:cNvPr id="4" name="Straight Connector 3">
          <a:extLst>
            <a:ext uri="{FF2B5EF4-FFF2-40B4-BE49-F238E27FC236}">
              <a16:creationId xmlns:a16="http://schemas.microsoft.com/office/drawing/2014/main" id="{00000000-0008-0000-2200-000004000000}"/>
            </a:ext>
          </a:extLst>
        </xdr:cNvPr>
        <xdr:cNvCxnSpPr/>
      </xdr:nvCxnSpPr>
      <xdr:spPr>
        <a:xfrm>
          <a:off x="8643257" y="1660071"/>
          <a:ext cx="0" cy="8824233"/>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598713</xdr:colOff>
      <xdr:row>3</xdr:row>
      <xdr:rowOff>163285</xdr:rowOff>
    </xdr:from>
    <xdr:to>
      <xdr:col>19</xdr:col>
      <xdr:colOff>27213</xdr:colOff>
      <xdr:row>8</xdr:row>
      <xdr:rowOff>0</xdr:rowOff>
    </xdr:to>
    <xdr:sp macro="" textlink="">
      <xdr:nvSpPr>
        <xdr:cNvPr id="5" name="Rounded Rectangle 4">
          <a:extLst>
            <a:ext uri="{FF2B5EF4-FFF2-40B4-BE49-F238E27FC236}">
              <a16:creationId xmlns:a16="http://schemas.microsoft.com/office/drawing/2014/main" id="{00000000-0008-0000-2200-000005000000}"/>
            </a:ext>
          </a:extLst>
        </xdr:cNvPr>
        <xdr:cNvSpPr/>
      </xdr:nvSpPr>
      <xdr:spPr>
        <a:xfrm>
          <a:off x="8523513" y="734785"/>
          <a:ext cx="3429000"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latin typeface="Lucida Bright" panose="02040602050505020304" pitchFamily="18" charset="0"/>
            </a:rPr>
            <a:t>Workspace</a:t>
          </a:r>
        </a:p>
      </xdr:txBody>
    </xdr:sp>
    <xdr:clientData/>
  </xdr:twoCellAnchor>
  <xdr:twoCellAnchor>
    <xdr:from>
      <xdr:col>4</xdr:col>
      <xdr:colOff>163286</xdr:colOff>
      <xdr:row>2</xdr:row>
      <xdr:rowOff>122464</xdr:rowOff>
    </xdr:from>
    <xdr:to>
      <xdr:col>11</xdr:col>
      <xdr:colOff>367393</xdr:colOff>
      <xdr:row>7</xdr:row>
      <xdr:rowOff>8164</xdr:rowOff>
    </xdr:to>
    <xdr:sp macro="" textlink="">
      <xdr:nvSpPr>
        <xdr:cNvPr id="6" name="Rounded Rectangle 5">
          <a:extLst>
            <a:ext uri="{FF2B5EF4-FFF2-40B4-BE49-F238E27FC236}">
              <a16:creationId xmlns:a16="http://schemas.microsoft.com/office/drawing/2014/main" id="{00000000-0008-0000-2200-000006000000}"/>
            </a:ext>
          </a:extLst>
        </xdr:cNvPr>
        <xdr:cNvSpPr/>
      </xdr:nvSpPr>
      <xdr:spPr>
        <a:xfrm>
          <a:off x="2601686" y="503464"/>
          <a:ext cx="4471307"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Problem 2 Example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408212</xdr:colOff>
      <xdr:row>4</xdr:row>
      <xdr:rowOff>95250</xdr:rowOff>
    </xdr:from>
    <xdr:to>
      <xdr:col>12</xdr:col>
      <xdr:colOff>408212</xdr:colOff>
      <xdr:row>43</xdr:row>
      <xdr:rowOff>108858</xdr:rowOff>
    </xdr:to>
    <xdr:cxnSp macro="">
      <xdr:nvCxnSpPr>
        <xdr:cNvPr id="2" name="Straight Connector 1">
          <a:extLst>
            <a:ext uri="{FF2B5EF4-FFF2-40B4-BE49-F238E27FC236}">
              <a16:creationId xmlns:a16="http://schemas.microsoft.com/office/drawing/2014/main" id="{F159EF2D-140E-46FC-BB11-450A820F05F6}"/>
            </a:ext>
          </a:extLst>
        </xdr:cNvPr>
        <xdr:cNvCxnSpPr/>
      </xdr:nvCxnSpPr>
      <xdr:spPr>
        <a:xfrm>
          <a:off x="10447562" y="857250"/>
          <a:ext cx="0" cy="9700533"/>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4</xdr:col>
      <xdr:colOff>285750</xdr:colOff>
      <xdr:row>2</xdr:row>
      <xdr:rowOff>81642</xdr:rowOff>
    </xdr:from>
    <xdr:to>
      <xdr:col>11</xdr:col>
      <xdr:colOff>489857</xdr:colOff>
      <xdr:row>6</xdr:row>
      <xdr:rowOff>157842</xdr:rowOff>
    </xdr:to>
    <xdr:sp macro="" textlink="">
      <xdr:nvSpPr>
        <xdr:cNvPr id="4" name="Rounded Rectangle 4">
          <a:extLst>
            <a:ext uri="{FF2B5EF4-FFF2-40B4-BE49-F238E27FC236}">
              <a16:creationId xmlns:a16="http://schemas.microsoft.com/office/drawing/2014/main" id="{BF5FF8C9-E9F8-4106-9980-540F86ABCCF5}"/>
            </a:ext>
          </a:extLst>
        </xdr:cNvPr>
        <xdr:cNvSpPr/>
      </xdr:nvSpPr>
      <xdr:spPr>
        <a:xfrm>
          <a:off x="2724150" y="462642"/>
          <a:ext cx="7195457"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a:solidFill>
                <a:schemeClr val="accent4">
                  <a:lumMod val="50000"/>
                </a:schemeClr>
              </a:solidFill>
              <a:latin typeface="Lucida Bright" panose="02040602050505020304" pitchFamily="18" charset="0"/>
              <a:cs typeface="FrankRuehl" panose="020E0503060101010101" pitchFamily="34" charset="-79"/>
            </a:rPr>
            <a:t> Problem 10</a:t>
          </a:r>
        </a:p>
      </xdr:txBody>
    </xdr:sp>
    <xdr:clientData/>
  </xdr:twoCellAnchor>
  <xdr:twoCellAnchor>
    <xdr:from>
      <xdr:col>1</xdr:col>
      <xdr:colOff>285750</xdr:colOff>
      <xdr:row>9</xdr:row>
      <xdr:rowOff>136071</xdr:rowOff>
    </xdr:from>
    <xdr:to>
      <xdr:col>10</xdr:col>
      <xdr:colOff>557893</xdr:colOff>
      <xdr:row>23</xdr:row>
      <xdr:rowOff>54429</xdr:rowOff>
    </xdr:to>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57E8B6DA-1A39-4090-BFA1-3C094AAD63EF}"/>
                </a:ext>
              </a:extLst>
            </xdr:cNvPr>
            <xdr:cNvSpPr txBox="1"/>
          </xdr:nvSpPr>
          <xdr:spPr>
            <a:xfrm>
              <a:off x="895350" y="1850571"/>
              <a:ext cx="8482693" cy="3061608"/>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solidFill>
                    <a:schemeClr val="bg1"/>
                  </a:solidFill>
                  <a:latin typeface="Lucida Bright" panose="02040602050505020304" pitchFamily="18" charset="0"/>
                  <a:ea typeface="+mn-ea"/>
                  <a:cs typeface="+mn-cs"/>
                </a:rPr>
                <a:t>Krajewski 238</a:t>
              </a:r>
            </a:p>
            <a:p>
              <a:r>
                <a:rPr lang="en-US" sz="2000">
                  <a:solidFill>
                    <a:schemeClr val="dk1"/>
                  </a:solidFill>
                  <a:latin typeface="Lucida Bright" panose="02040602050505020304" pitchFamily="18" charset="0"/>
                  <a:ea typeface="+mn-ea"/>
                  <a:cs typeface="+mn-cs"/>
                </a:rPr>
                <a:t>The</a:t>
              </a:r>
              <a:r>
                <a:rPr lang="en-US" sz="2000" baseline="0">
                  <a:solidFill>
                    <a:schemeClr val="dk1"/>
                  </a:solidFill>
                  <a:latin typeface="Lucida Bright" panose="02040602050505020304" pitchFamily="18" charset="0"/>
                  <a:ea typeface="+mn-ea"/>
                  <a:cs typeface="+mn-cs"/>
                </a:rPr>
                <a:t> GE produces specialty LED lights for industrial applications. The following data on the number of lumens for 40-watt lightbulbs were collected when the process was in control.</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a) Calculate control limits for an R-chart </a:t>
              </a:r>
              <a:endParaRPr lang="en-US" sz="2400" b="0" baseline="0">
                <a:solidFill>
                  <a:schemeClr val="dk1"/>
                </a:solidFill>
                <a:latin typeface="Lucida Bright" panose="02040602050505020304" pitchFamily="18"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2000" baseline="0">
                  <a:solidFill>
                    <a:schemeClr val="dk1"/>
                  </a:solidFill>
                  <a:effectLst/>
                  <a:latin typeface="Lucida Bright" panose="02040602050505020304" pitchFamily="18" charset="0"/>
                  <a:ea typeface="+mn-ea"/>
                  <a:cs typeface="+mn-cs"/>
                </a:rPr>
                <a:t>b) Calculate control limits for an </a:t>
              </a:r>
              <a14:m>
                <m:oMath xmlns:m="http://schemas.openxmlformats.org/officeDocument/2006/math">
                  <m:acc>
                    <m:accPr>
                      <m:chr m:val="̅"/>
                      <m:ctrlPr>
                        <a:rPr lang="en-US" sz="2800" i="1" baseline="0">
                          <a:solidFill>
                            <a:schemeClr val="dk1"/>
                          </a:solidFill>
                          <a:effectLst/>
                          <a:latin typeface="Cambria Math" panose="02040503050406030204" pitchFamily="18" charset="0"/>
                          <a:ea typeface="+mn-ea"/>
                          <a:cs typeface="+mn-cs"/>
                        </a:rPr>
                      </m:ctrlPr>
                    </m:accPr>
                    <m:e>
                      <m:r>
                        <a:rPr lang="en-US" sz="2800" b="0" i="1" baseline="0">
                          <a:solidFill>
                            <a:schemeClr val="dk1"/>
                          </a:solidFill>
                          <a:effectLst/>
                          <a:latin typeface="Cambria Math" panose="02040503050406030204" pitchFamily="18" charset="0"/>
                          <a:ea typeface="+mn-ea"/>
                          <a:cs typeface="+mn-cs"/>
                        </a:rPr>
                        <m:t>𝑥</m:t>
                      </m:r>
                    </m:e>
                  </m:acc>
                  <m:r>
                    <a:rPr lang="en-US" sz="2800" b="0" i="0" baseline="0">
                      <a:solidFill>
                        <a:schemeClr val="dk1"/>
                      </a:solidFill>
                      <a:effectLst/>
                      <a:latin typeface="Cambria Math" panose="02040503050406030204" pitchFamily="18" charset="0"/>
                      <a:ea typeface="+mn-ea"/>
                      <a:cs typeface="+mn-cs"/>
                    </a:rPr>
                    <m:t>−</m:t>
                  </m:r>
                  <m:r>
                    <m:rPr>
                      <m:sty m:val="p"/>
                    </m:rPr>
                    <a:rPr lang="en-US" sz="2800" b="0" i="0" baseline="0">
                      <a:solidFill>
                        <a:schemeClr val="dk1"/>
                      </a:solidFill>
                      <a:effectLst/>
                      <a:latin typeface="Cambria Math" panose="02040503050406030204" pitchFamily="18" charset="0"/>
                      <a:ea typeface="+mn-ea"/>
                      <a:cs typeface="+mn-cs"/>
                    </a:rPr>
                    <m:t>chart</m:t>
                  </m:r>
                </m:oMath>
              </a14:m>
              <a:endParaRPr lang="en-US" sz="2800">
                <a:effectLst/>
                <a:latin typeface="Lucida Bright" panose="02040602050505020304" pitchFamily="18" charset="0"/>
              </a:endParaRPr>
            </a:p>
            <a:p>
              <a:endParaRPr lang="en-US" sz="2400" b="0" baseline="0">
                <a:solidFill>
                  <a:schemeClr val="dk1"/>
                </a:solidFill>
                <a:latin typeface="Lucida Bright" panose="02040602050505020304" pitchFamily="18" charset="0"/>
                <a:ea typeface="+mn-ea"/>
                <a:cs typeface="+mn-cs"/>
              </a:endParaRPr>
            </a:p>
          </xdr:txBody>
        </xdr:sp>
      </mc:Choice>
      <mc:Fallback xmlns="">
        <xdr:sp macro="" textlink="">
          <xdr:nvSpPr>
            <xdr:cNvPr id="5" name="TextBox 4">
              <a:extLst>
                <a:ext uri="{FF2B5EF4-FFF2-40B4-BE49-F238E27FC236}">
                  <a16:creationId xmlns:a16="http://schemas.microsoft.com/office/drawing/2014/main" id="{57E8B6DA-1A39-4090-BFA1-3C094AAD63EF}"/>
                </a:ext>
              </a:extLst>
            </xdr:cNvPr>
            <xdr:cNvSpPr txBox="1"/>
          </xdr:nvSpPr>
          <xdr:spPr>
            <a:xfrm>
              <a:off x="895350" y="1850571"/>
              <a:ext cx="8482693" cy="3061608"/>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solidFill>
                    <a:schemeClr val="bg1"/>
                  </a:solidFill>
                  <a:latin typeface="Lucida Bright" panose="02040602050505020304" pitchFamily="18" charset="0"/>
                  <a:ea typeface="+mn-ea"/>
                  <a:cs typeface="+mn-cs"/>
                </a:rPr>
                <a:t>Krajewski 238</a:t>
              </a:r>
            </a:p>
            <a:p>
              <a:r>
                <a:rPr lang="en-US" sz="2000">
                  <a:solidFill>
                    <a:schemeClr val="dk1"/>
                  </a:solidFill>
                  <a:latin typeface="Lucida Bright" panose="02040602050505020304" pitchFamily="18" charset="0"/>
                  <a:ea typeface="+mn-ea"/>
                  <a:cs typeface="+mn-cs"/>
                </a:rPr>
                <a:t>The</a:t>
              </a:r>
              <a:r>
                <a:rPr lang="en-US" sz="2000" baseline="0">
                  <a:solidFill>
                    <a:schemeClr val="dk1"/>
                  </a:solidFill>
                  <a:latin typeface="Lucida Bright" panose="02040602050505020304" pitchFamily="18" charset="0"/>
                  <a:ea typeface="+mn-ea"/>
                  <a:cs typeface="+mn-cs"/>
                </a:rPr>
                <a:t> GE produces specialty LED lights for industrial applications. The following data on the number of lumens for 40-watt lightbulbs were collected when the process was in control.</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a) Calculate control limits for an R-chart </a:t>
              </a:r>
              <a:endParaRPr lang="en-US" sz="2400" b="0" baseline="0">
                <a:solidFill>
                  <a:schemeClr val="dk1"/>
                </a:solidFill>
                <a:latin typeface="Lucida Bright" panose="02040602050505020304" pitchFamily="18"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2000" baseline="0">
                  <a:solidFill>
                    <a:schemeClr val="dk1"/>
                  </a:solidFill>
                  <a:effectLst/>
                  <a:latin typeface="Lucida Bright" panose="02040602050505020304" pitchFamily="18" charset="0"/>
                  <a:ea typeface="+mn-ea"/>
                  <a:cs typeface="+mn-cs"/>
                </a:rPr>
                <a:t>b) Calculate control limits for an </a:t>
              </a:r>
              <a:r>
                <a:rPr lang="en-US" sz="2800" b="0" i="0" baseline="0">
                  <a:solidFill>
                    <a:schemeClr val="dk1"/>
                  </a:solidFill>
                  <a:effectLst/>
                  <a:latin typeface="Cambria Math" panose="02040503050406030204" pitchFamily="18" charset="0"/>
                  <a:ea typeface="+mn-ea"/>
                  <a:cs typeface="+mn-cs"/>
                </a:rPr>
                <a:t>𝑥 ̅−chart</a:t>
              </a:r>
              <a:endParaRPr lang="en-US" sz="2800">
                <a:effectLst/>
                <a:latin typeface="Lucida Bright" panose="02040602050505020304" pitchFamily="18" charset="0"/>
              </a:endParaRPr>
            </a:p>
            <a:p>
              <a:endParaRPr lang="en-US" sz="2400" b="0" baseline="0">
                <a:solidFill>
                  <a:schemeClr val="dk1"/>
                </a:solidFill>
                <a:latin typeface="Lucida Bright" panose="02040602050505020304" pitchFamily="18" charset="0"/>
                <a:ea typeface="+mn-ea"/>
                <a:cs typeface="+mn-cs"/>
              </a:endParaRPr>
            </a:p>
          </xdr:txBody>
        </xdr:sp>
      </mc:Fallback>
    </mc:AlternateContent>
    <xdr:clientData/>
  </xdr:twoCellAnchor>
  <xdr:twoCellAnchor>
    <xdr:from>
      <xdr:col>1</xdr:col>
      <xdr:colOff>367393</xdr:colOff>
      <xdr:row>2</xdr:row>
      <xdr:rowOff>81643</xdr:rowOff>
    </xdr:from>
    <xdr:to>
      <xdr:col>3</xdr:col>
      <xdr:colOff>462643</xdr:colOff>
      <xdr:row>7</xdr:row>
      <xdr:rowOff>13609</xdr:rowOff>
    </xdr:to>
    <xdr:sp macro="" textlink="">
      <xdr:nvSpPr>
        <xdr:cNvPr id="6" name="Left Arrow 1">
          <a:hlinkClick xmlns:r="http://schemas.openxmlformats.org/officeDocument/2006/relationships" r:id="rId1"/>
          <a:extLst>
            <a:ext uri="{FF2B5EF4-FFF2-40B4-BE49-F238E27FC236}">
              <a16:creationId xmlns:a16="http://schemas.microsoft.com/office/drawing/2014/main" id="{25F6AAA1-2EBC-40B7-8DAF-8A7DCF809BE9}"/>
            </a:ext>
          </a:extLst>
        </xdr:cNvPr>
        <xdr:cNvSpPr/>
      </xdr:nvSpPr>
      <xdr:spPr>
        <a:xfrm>
          <a:off x="976993" y="462643"/>
          <a:ext cx="1314450"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13</xdr:col>
      <xdr:colOff>217714</xdr:colOff>
      <xdr:row>2</xdr:row>
      <xdr:rowOff>68036</xdr:rowOff>
    </xdr:from>
    <xdr:to>
      <xdr:col>17</xdr:col>
      <xdr:colOff>476248</xdr:colOff>
      <xdr:row>6</xdr:row>
      <xdr:rowOff>95251</xdr:rowOff>
    </xdr:to>
    <xdr:sp macro="" textlink="">
      <xdr:nvSpPr>
        <xdr:cNvPr id="7" name="Rounded Rectangle 3">
          <a:extLst>
            <a:ext uri="{FF2B5EF4-FFF2-40B4-BE49-F238E27FC236}">
              <a16:creationId xmlns:a16="http://schemas.microsoft.com/office/drawing/2014/main" id="{83675F59-E2DB-40E6-A261-4D5F18D04B03}"/>
            </a:ext>
          </a:extLst>
        </xdr:cNvPr>
        <xdr:cNvSpPr/>
      </xdr:nvSpPr>
      <xdr:spPr>
        <a:xfrm>
          <a:off x="10885714" y="449036"/>
          <a:ext cx="2707820"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FF00"/>
              </a:solidFill>
              <a:latin typeface="Lucida Bright" panose="02040602050505020304" pitchFamily="18" charset="0"/>
            </a:rPr>
            <a:t>Solution</a:t>
          </a:r>
        </a:p>
      </xdr:txBody>
    </xdr:sp>
    <xdr:clientData/>
  </xdr:twoCellAnchor>
  <xdr:twoCellAnchor>
    <xdr:from>
      <xdr:col>18</xdr:col>
      <xdr:colOff>476250</xdr:colOff>
      <xdr:row>2</xdr:row>
      <xdr:rowOff>40822</xdr:rowOff>
    </xdr:from>
    <xdr:to>
      <xdr:col>22</xdr:col>
      <xdr:colOff>435429</xdr:colOff>
      <xdr:row>6</xdr:row>
      <xdr:rowOff>122465</xdr:rowOff>
    </xdr:to>
    <xdr:sp macro="" textlink="">
      <xdr:nvSpPr>
        <xdr:cNvPr id="8" name="Rounded Rectangle 4">
          <a:hlinkClick xmlns:r="http://schemas.openxmlformats.org/officeDocument/2006/relationships" r:id="rId2"/>
          <a:extLst>
            <a:ext uri="{FF2B5EF4-FFF2-40B4-BE49-F238E27FC236}">
              <a16:creationId xmlns:a16="http://schemas.microsoft.com/office/drawing/2014/main" id="{6123CC1B-BEF1-41E4-8B3B-3012AFC40C4E}"/>
            </a:ext>
          </a:extLst>
        </xdr:cNvPr>
        <xdr:cNvSpPr/>
      </xdr:nvSpPr>
      <xdr:spPr>
        <a:xfrm>
          <a:off x="14205857" y="421822"/>
          <a:ext cx="2408465" cy="843643"/>
        </a:xfrm>
        <a:prstGeom prst="roundRect">
          <a:avLst/>
        </a:prstGeom>
        <a:solidFill>
          <a:srgbClr val="FFC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002060"/>
              </a:solidFill>
              <a:latin typeface="Lucida Bright" panose="02040602050505020304" pitchFamily="18" charset="0"/>
            </a:rPr>
            <a:t>Check</a:t>
          </a:r>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1</xdr:col>
      <xdr:colOff>122463</xdr:colOff>
      <xdr:row>10</xdr:row>
      <xdr:rowOff>81644</xdr:rowOff>
    </xdr:from>
    <xdr:to>
      <xdr:col>14</xdr:col>
      <xdr:colOff>68035</xdr:colOff>
      <xdr:row>32</xdr:row>
      <xdr:rowOff>54429</xdr:rowOff>
    </xdr:to>
    <xdr:sp macro="" textlink="">
      <xdr:nvSpPr>
        <xdr:cNvPr id="3" name="TextBox 2">
          <a:extLst>
            <a:ext uri="{FF2B5EF4-FFF2-40B4-BE49-F238E27FC236}">
              <a16:creationId xmlns:a16="http://schemas.microsoft.com/office/drawing/2014/main" id="{00000000-0008-0000-2300-000003000000}"/>
            </a:ext>
          </a:extLst>
        </xdr:cNvPr>
        <xdr:cNvSpPr txBox="1"/>
      </xdr:nvSpPr>
      <xdr:spPr>
        <a:xfrm>
          <a:off x="734784" y="1986644"/>
          <a:ext cx="7905751" cy="5810249"/>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aseline="0">
              <a:solidFill>
                <a:schemeClr val="dk1"/>
              </a:solidFill>
              <a:latin typeface="Lucida Bright" panose="02040602050505020304" pitchFamily="18" charset="0"/>
              <a:ea typeface="+mn-ea"/>
              <a:cs typeface="+mn-cs"/>
            </a:rPr>
            <a:t>Defining an event of interest:</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1. Define the experiment.</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2. List the outcomes associated with one trial of</a:t>
          </a:r>
        </a:p>
        <a:p>
          <a:r>
            <a:rPr lang="en-US" sz="2000" baseline="0">
              <a:solidFill>
                <a:schemeClr val="dk1"/>
              </a:solidFill>
              <a:latin typeface="Lucida Bright" panose="02040602050505020304" pitchFamily="18" charset="0"/>
              <a:ea typeface="+mn-ea"/>
              <a:cs typeface="+mn-cs"/>
            </a:rPr>
            <a:t>    the experiment.</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3. Define the sample space.</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4. Define the event of Interest.</a:t>
          </a:r>
        </a:p>
      </xdr:txBody>
    </xdr:sp>
    <xdr:clientData/>
  </xdr:twoCellAnchor>
  <xdr:twoCellAnchor>
    <xdr:from>
      <xdr:col>1</xdr:col>
      <xdr:colOff>81643</xdr:colOff>
      <xdr:row>2</xdr:row>
      <xdr:rowOff>149679</xdr:rowOff>
    </xdr:from>
    <xdr:to>
      <xdr:col>3</xdr:col>
      <xdr:colOff>0</xdr:colOff>
      <xdr:row>7</xdr:row>
      <xdr:rowOff>81645</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2300-000004000000}"/>
            </a:ext>
          </a:extLst>
        </xdr:cNvPr>
        <xdr:cNvSpPr/>
      </xdr:nvSpPr>
      <xdr:spPr>
        <a:xfrm>
          <a:off x="691243" y="530679"/>
          <a:ext cx="1137557"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14</xdr:col>
      <xdr:colOff>108857</xdr:colOff>
      <xdr:row>8</xdr:row>
      <xdr:rowOff>136071</xdr:rowOff>
    </xdr:from>
    <xdr:to>
      <xdr:col>14</xdr:col>
      <xdr:colOff>108857</xdr:colOff>
      <xdr:row>46</xdr:row>
      <xdr:rowOff>149679</xdr:rowOff>
    </xdr:to>
    <xdr:cxnSp macro="">
      <xdr:nvCxnSpPr>
        <xdr:cNvPr id="5" name="Straight Connector 4">
          <a:extLst>
            <a:ext uri="{FF2B5EF4-FFF2-40B4-BE49-F238E27FC236}">
              <a16:creationId xmlns:a16="http://schemas.microsoft.com/office/drawing/2014/main" id="{00000000-0008-0000-2300-000005000000}"/>
            </a:ext>
          </a:extLst>
        </xdr:cNvPr>
        <xdr:cNvCxnSpPr/>
      </xdr:nvCxnSpPr>
      <xdr:spPr>
        <a:xfrm>
          <a:off x="8681357" y="1660071"/>
          <a:ext cx="0" cy="8899072"/>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598713</xdr:colOff>
      <xdr:row>3</xdr:row>
      <xdr:rowOff>163285</xdr:rowOff>
    </xdr:from>
    <xdr:to>
      <xdr:col>19</xdr:col>
      <xdr:colOff>27213</xdr:colOff>
      <xdr:row>8</xdr:row>
      <xdr:rowOff>0</xdr:rowOff>
    </xdr:to>
    <xdr:sp macro="" textlink="">
      <xdr:nvSpPr>
        <xdr:cNvPr id="6" name="Rounded Rectangle 5">
          <a:extLst>
            <a:ext uri="{FF2B5EF4-FFF2-40B4-BE49-F238E27FC236}">
              <a16:creationId xmlns:a16="http://schemas.microsoft.com/office/drawing/2014/main" id="{00000000-0008-0000-2300-000006000000}"/>
            </a:ext>
          </a:extLst>
        </xdr:cNvPr>
        <xdr:cNvSpPr/>
      </xdr:nvSpPr>
      <xdr:spPr>
        <a:xfrm>
          <a:off x="8558892" y="734785"/>
          <a:ext cx="3442607"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latin typeface="Lucida Bright" panose="02040602050505020304" pitchFamily="18" charset="0"/>
            </a:rPr>
            <a:t>Workspace</a:t>
          </a:r>
        </a:p>
      </xdr:txBody>
    </xdr:sp>
    <xdr:clientData/>
  </xdr:twoCellAnchor>
  <xdr:twoCellAnchor>
    <xdr:from>
      <xdr:col>4</xdr:col>
      <xdr:colOff>163286</xdr:colOff>
      <xdr:row>2</xdr:row>
      <xdr:rowOff>122464</xdr:rowOff>
    </xdr:from>
    <xdr:to>
      <xdr:col>11</xdr:col>
      <xdr:colOff>367393</xdr:colOff>
      <xdr:row>7</xdr:row>
      <xdr:rowOff>8164</xdr:rowOff>
    </xdr:to>
    <xdr:sp macro="" textlink="">
      <xdr:nvSpPr>
        <xdr:cNvPr id="10" name="Rounded Rectangle 9">
          <a:extLst>
            <a:ext uri="{FF2B5EF4-FFF2-40B4-BE49-F238E27FC236}">
              <a16:creationId xmlns:a16="http://schemas.microsoft.com/office/drawing/2014/main" id="{00000000-0008-0000-2300-00000A000000}"/>
            </a:ext>
          </a:extLst>
        </xdr:cNvPr>
        <xdr:cNvSpPr/>
      </xdr:nvSpPr>
      <xdr:spPr>
        <a:xfrm>
          <a:off x="2612572" y="503464"/>
          <a:ext cx="4490357"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Problem 2</a:t>
          </a:r>
        </a:p>
      </xdr:txBody>
    </xdr:sp>
    <xdr:clientData/>
  </xdr:twoCellAnchor>
  <xdr:twoCellAnchor>
    <xdr:from>
      <xdr:col>21</xdr:col>
      <xdr:colOff>0</xdr:colOff>
      <xdr:row>4</xdr:row>
      <xdr:rowOff>0</xdr:rowOff>
    </xdr:from>
    <xdr:to>
      <xdr:col>23</xdr:col>
      <xdr:colOff>576117</xdr:colOff>
      <xdr:row>10</xdr:row>
      <xdr:rowOff>66786</xdr:rowOff>
    </xdr:to>
    <xdr:sp macro="" textlink="">
      <xdr:nvSpPr>
        <xdr:cNvPr id="11" name="Left Arrow 10">
          <a:hlinkClick xmlns:r="http://schemas.openxmlformats.org/officeDocument/2006/relationships" r:id="rId2"/>
          <a:extLst>
            <a:ext uri="{FF2B5EF4-FFF2-40B4-BE49-F238E27FC236}">
              <a16:creationId xmlns:a16="http://schemas.microsoft.com/office/drawing/2014/main" id="{00000000-0008-0000-2300-00000B000000}"/>
            </a:ext>
          </a:extLst>
        </xdr:cNvPr>
        <xdr:cNvSpPr/>
      </xdr:nvSpPr>
      <xdr:spPr>
        <a:xfrm rot="10800000" flipV="1">
          <a:off x="13198929" y="762000"/>
          <a:ext cx="1800759" cy="120978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Example</a:t>
          </a:r>
        </a:p>
      </xdr:txBody>
    </xdr:sp>
    <xdr:clientData/>
  </xdr:twoCellAnchor>
</xdr:wsDr>
</file>

<file path=xl/drawings/drawing51.xml><?xml version="1.0" encoding="utf-8"?>
<xdr:wsDr xmlns:xdr="http://schemas.openxmlformats.org/drawingml/2006/spreadsheetDrawing" xmlns:a="http://schemas.openxmlformats.org/drawingml/2006/main">
  <xdr:twoCellAnchor>
    <xdr:from>
      <xdr:col>1</xdr:col>
      <xdr:colOff>122464</xdr:colOff>
      <xdr:row>10</xdr:row>
      <xdr:rowOff>81645</xdr:rowOff>
    </xdr:from>
    <xdr:to>
      <xdr:col>10</xdr:col>
      <xdr:colOff>557892</xdr:colOff>
      <xdr:row>14</xdr:row>
      <xdr:rowOff>68037</xdr:rowOff>
    </xdr:to>
    <xdr:sp macro="" textlink="">
      <xdr:nvSpPr>
        <xdr:cNvPr id="3" name="TextBox 2">
          <a:extLst>
            <a:ext uri="{FF2B5EF4-FFF2-40B4-BE49-F238E27FC236}">
              <a16:creationId xmlns:a16="http://schemas.microsoft.com/office/drawing/2014/main" id="{00000000-0008-0000-2400-000003000000}"/>
            </a:ext>
          </a:extLst>
        </xdr:cNvPr>
        <xdr:cNvSpPr txBox="1"/>
      </xdr:nvSpPr>
      <xdr:spPr>
        <a:xfrm>
          <a:off x="732064" y="1986645"/>
          <a:ext cx="8426903" cy="748392"/>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a:solidFill>
                <a:schemeClr val="dk1"/>
              </a:solidFill>
              <a:latin typeface="+mn-lt"/>
              <a:ea typeface="+mn-ea"/>
              <a:cs typeface="+mn-cs"/>
            </a:rPr>
            <a:t>Given the following data find the following: Relative frequency, cumulative frequency, and cumulative relative frequency</a:t>
          </a:r>
          <a:r>
            <a:rPr lang="en-US" sz="1100">
              <a:solidFill>
                <a:schemeClr val="dk1"/>
              </a:solidFill>
              <a:latin typeface="+mn-lt"/>
              <a:ea typeface="+mn-ea"/>
              <a:cs typeface="+mn-cs"/>
            </a:rPr>
            <a:t>.</a:t>
          </a:r>
        </a:p>
      </xdr:txBody>
    </xdr:sp>
    <xdr:clientData/>
  </xdr:twoCellAnchor>
  <xdr:twoCellAnchor>
    <xdr:from>
      <xdr:col>0</xdr:col>
      <xdr:colOff>408214</xdr:colOff>
      <xdr:row>2</xdr:row>
      <xdr:rowOff>122465</xdr:rowOff>
    </xdr:from>
    <xdr:to>
      <xdr:col>1</xdr:col>
      <xdr:colOff>898072</xdr:colOff>
      <xdr:row>7</xdr:row>
      <xdr:rowOff>54431</xdr:rowOff>
    </xdr:to>
    <xdr:sp macro="" textlink="">
      <xdr:nvSpPr>
        <xdr:cNvPr id="4" name="Left Arrow 4">
          <a:hlinkClick xmlns:r="http://schemas.openxmlformats.org/officeDocument/2006/relationships" r:id="rId1"/>
          <a:extLst>
            <a:ext uri="{FF2B5EF4-FFF2-40B4-BE49-F238E27FC236}">
              <a16:creationId xmlns:a16="http://schemas.microsoft.com/office/drawing/2014/main" id="{00000000-0008-0000-2400-000004000000}"/>
            </a:ext>
          </a:extLst>
        </xdr:cNvPr>
        <xdr:cNvSpPr/>
      </xdr:nvSpPr>
      <xdr:spPr>
        <a:xfrm>
          <a:off x="408214" y="503465"/>
          <a:ext cx="1102179"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rPr>
            <a:t>Back</a:t>
          </a:r>
        </a:p>
      </xdr:txBody>
    </xdr:sp>
    <xdr:clientData/>
  </xdr:twoCellAnchor>
  <xdr:twoCellAnchor>
    <xdr:from>
      <xdr:col>12</xdr:col>
      <xdr:colOff>231322</xdr:colOff>
      <xdr:row>8</xdr:row>
      <xdr:rowOff>136071</xdr:rowOff>
    </xdr:from>
    <xdr:to>
      <xdr:col>12</xdr:col>
      <xdr:colOff>231322</xdr:colOff>
      <xdr:row>46</xdr:row>
      <xdr:rowOff>149679</xdr:rowOff>
    </xdr:to>
    <xdr:cxnSp macro="">
      <xdr:nvCxnSpPr>
        <xdr:cNvPr id="5" name="Straight Connector 4">
          <a:extLst>
            <a:ext uri="{FF2B5EF4-FFF2-40B4-BE49-F238E27FC236}">
              <a16:creationId xmlns:a16="http://schemas.microsoft.com/office/drawing/2014/main" id="{00000000-0008-0000-2400-000005000000}"/>
            </a:ext>
          </a:extLst>
        </xdr:cNvPr>
        <xdr:cNvCxnSpPr/>
      </xdr:nvCxnSpPr>
      <xdr:spPr>
        <a:xfrm>
          <a:off x="10051597" y="1660071"/>
          <a:ext cx="0" cy="8748033"/>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152400</xdr:colOff>
      <xdr:row>8</xdr:row>
      <xdr:rowOff>176892</xdr:rowOff>
    </xdr:from>
    <xdr:to>
      <xdr:col>16</xdr:col>
      <xdr:colOff>299357</xdr:colOff>
      <xdr:row>11</xdr:row>
      <xdr:rowOff>146412</xdr:rowOff>
    </xdr:to>
    <xdr:sp macro="" textlink="">
      <xdr:nvSpPr>
        <xdr:cNvPr id="6" name="Rounded Rectangle 7">
          <a:extLst>
            <a:ext uri="{FF2B5EF4-FFF2-40B4-BE49-F238E27FC236}">
              <a16:creationId xmlns:a16="http://schemas.microsoft.com/office/drawing/2014/main" id="{00000000-0008-0000-2400-000006000000}"/>
            </a:ext>
          </a:extLst>
        </xdr:cNvPr>
        <xdr:cNvSpPr/>
      </xdr:nvSpPr>
      <xdr:spPr>
        <a:xfrm>
          <a:off x="10616293" y="1700892"/>
          <a:ext cx="3276600" cy="541020"/>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rPr>
            <a:t>Answer</a:t>
          </a:r>
        </a:p>
      </xdr:txBody>
    </xdr:sp>
    <xdr:clientData/>
  </xdr:twoCellAnchor>
  <xdr:twoCellAnchor>
    <xdr:from>
      <xdr:col>2</xdr:col>
      <xdr:colOff>489857</xdr:colOff>
      <xdr:row>2</xdr:row>
      <xdr:rowOff>176893</xdr:rowOff>
    </xdr:from>
    <xdr:to>
      <xdr:col>7</xdr:col>
      <xdr:colOff>176893</xdr:colOff>
      <xdr:row>7</xdr:row>
      <xdr:rowOff>62593</xdr:rowOff>
    </xdr:to>
    <xdr:sp macro="" textlink="">
      <xdr:nvSpPr>
        <xdr:cNvPr id="7" name="Rounded Rectangle 6">
          <a:extLst>
            <a:ext uri="{FF2B5EF4-FFF2-40B4-BE49-F238E27FC236}">
              <a16:creationId xmlns:a16="http://schemas.microsoft.com/office/drawing/2014/main" id="{00000000-0008-0000-2400-000007000000}"/>
            </a:ext>
          </a:extLst>
        </xdr:cNvPr>
        <xdr:cNvSpPr/>
      </xdr:nvSpPr>
      <xdr:spPr>
        <a:xfrm>
          <a:off x="2272393" y="557893"/>
          <a:ext cx="4694464"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FrankRuehl" panose="020E0503060101010101" pitchFamily="34" charset="-79"/>
              <a:cs typeface="FrankRuehl" panose="020E0503060101010101" pitchFamily="34" charset="-79"/>
            </a:rPr>
            <a:t>Problem 1 Solution</a:t>
          </a:r>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1</xdr:col>
      <xdr:colOff>122464</xdr:colOff>
      <xdr:row>10</xdr:row>
      <xdr:rowOff>81645</xdr:rowOff>
    </xdr:from>
    <xdr:to>
      <xdr:col>11</xdr:col>
      <xdr:colOff>244929</xdr:colOff>
      <xdr:row>32</xdr:row>
      <xdr:rowOff>136072</xdr:rowOff>
    </xdr:to>
    <xdr:sp macro="" textlink="">
      <xdr:nvSpPr>
        <xdr:cNvPr id="2" name="TextBox 1">
          <a:extLst>
            <a:ext uri="{FF2B5EF4-FFF2-40B4-BE49-F238E27FC236}">
              <a16:creationId xmlns:a16="http://schemas.microsoft.com/office/drawing/2014/main" id="{00000000-0008-0000-2500-000002000000}"/>
            </a:ext>
          </a:extLst>
        </xdr:cNvPr>
        <xdr:cNvSpPr txBox="1"/>
      </xdr:nvSpPr>
      <xdr:spPr>
        <a:xfrm>
          <a:off x="732064" y="1986645"/>
          <a:ext cx="8723540" cy="5140777"/>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a:solidFill>
                <a:schemeClr val="dk1"/>
              </a:solidFill>
              <a:latin typeface="Lucida Bright" panose="02040602050505020304" pitchFamily="18" charset="0"/>
              <a:ea typeface="+mn-ea"/>
              <a:cs typeface="+mn-cs"/>
            </a:rPr>
            <a:t>The</a:t>
          </a:r>
          <a:r>
            <a:rPr lang="en-US" sz="1800" baseline="0">
              <a:solidFill>
                <a:schemeClr val="dk1"/>
              </a:solidFill>
              <a:latin typeface="Lucida Bright" panose="02040602050505020304" pitchFamily="18" charset="0"/>
              <a:ea typeface="+mn-ea"/>
              <a:cs typeface="+mn-cs"/>
            </a:rPr>
            <a:t> sales manager for the West Side Drive-in is interested in analyzing the sales of its three best-selling hamburgers. As part of this analysis, he might be interested in defining the sample space (possible outcomes) for two randomly selected customers.</a:t>
          </a:r>
          <a:endParaRPr lang="en-US" sz="1800">
            <a:solidFill>
              <a:schemeClr val="dk1"/>
            </a:solidFill>
            <a:latin typeface="Lucida Bright" panose="02040602050505020304" pitchFamily="18" charset="0"/>
            <a:ea typeface="+mn-ea"/>
            <a:cs typeface="+mn-cs"/>
          </a:endParaRPr>
        </a:p>
      </xdr:txBody>
    </xdr:sp>
    <xdr:clientData/>
  </xdr:twoCellAnchor>
  <xdr:twoCellAnchor>
    <xdr:from>
      <xdr:col>1</xdr:col>
      <xdr:colOff>81643</xdr:colOff>
      <xdr:row>2</xdr:row>
      <xdr:rowOff>149679</xdr:rowOff>
    </xdr:from>
    <xdr:to>
      <xdr:col>2</xdr:col>
      <xdr:colOff>204107</xdr:colOff>
      <xdr:row>7</xdr:row>
      <xdr:rowOff>81645</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2500-000003000000}"/>
            </a:ext>
          </a:extLst>
        </xdr:cNvPr>
        <xdr:cNvSpPr/>
      </xdr:nvSpPr>
      <xdr:spPr>
        <a:xfrm>
          <a:off x="691243" y="530679"/>
          <a:ext cx="1294039"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11</xdr:col>
      <xdr:colOff>557893</xdr:colOff>
      <xdr:row>8</xdr:row>
      <xdr:rowOff>95250</xdr:rowOff>
    </xdr:from>
    <xdr:to>
      <xdr:col>11</xdr:col>
      <xdr:colOff>557893</xdr:colOff>
      <xdr:row>46</xdr:row>
      <xdr:rowOff>108858</xdr:rowOff>
    </xdr:to>
    <xdr:cxnSp macro="">
      <xdr:nvCxnSpPr>
        <xdr:cNvPr id="4" name="Straight Connector 3">
          <a:extLst>
            <a:ext uri="{FF2B5EF4-FFF2-40B4-BE49-F238E27FC236}">
              <a16:creationId xmlns:a16="http://schemas.microsoft.com/office/drawing/2014/main" id="{00000000-0008-0000-2500-000004000000}"/>
            </a:ext>
          </a:extLst>
        </xdr:cNvPr>
        <xdr:cNvCxnSpPr/>
      </xdr:nvCxnSpPr>
      <xdr:spPr>
        <a:xfrm>
          <a:off x="9768568" y="1619250"/>
          <a:ext cx="0" cy="81479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12</xdr:col>
      <xdr:colOff>489857</xdr:colOff>
      <xdr:row>4</xdr:row>
      <xdr:rowOff>95247</xdr:rowOff>
    </xdr:from>
    <xdr:to>
      <xdr:col>18</xdr:col>
      <xdr:colOff>585107</xdr:colOff>
      <xdr:row>8</xdr:row>
      <xdr:rowOff>136070</xdr:rowOff>
    </xdr:to>
    <xdr:sp macro="" textlink="">
      <xdr:nvSpPr>
        <xdr:cNvPr id="5" name="Rounded Rectangle 4">
          <a:extLst>
            <a:ext uri="{FF2B5EF4-FFF2-40B4-BE49-F238E27FC236}">
              <a16:creationId xmlns:a16="http://schemas.microsoft.com/office/drawing/2014/main" id="{00000000-0008-0000-2500-000005000000}"/>
            </a:ext>
          </a:extLst>
        </xdr:cNvPr>
        <xdr:cNvSpPr/>
      </xdr:nvSpPr>
      <xdr:spPr>
        <a:xfrm>
          <a:off x="10310132" y="857247"/>
          <a:ext cx="3752850" cy="802823"/>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latin typeface="Lucida Bright" panose="02040602050505020304" pitchFamily="18" charset="0"/>
            </a:rPr>
            <a:t>Workspace</a:t>
          </a:r>
        </a:p>
      </xdr:txBody>
    </xdr:sp>
    <xdr:clientData/>
  </xdr:twoCellAnchor>
  <xdr:twoCellAnchor>
    <xdr:from>
      <xdr:col>3</xdr:col>
      <xdr:colOff>612321</xdr:colOff>
      <xdr:row>3</xdr:row>
      <xdr:rowOff>40820</xdr:rowOff>
    </xdr:from>
    <xdr:to>
      <xdr:col>12</xdr:col>
      <xdr:colOff>54429</xdr:colOff>
      <xdr:row>7</xdr:row>
      <xdr:rowOff>117020</xdr:rowOff>
    </xdr:to>
    <xdr:sp macro="" textlink="">
      <xdr:nvSpPr>
        <xdr:cNvPr id="6" name="Rounded Rectangle 5">
          <a:extLst>
            <a:ext uri="{FF2B5EF4-FFF2-40B4-BE49-F238E27FC236}">
              <a16:creationId xmlns:a16="http://schemas.microsoft.com/office/drawing/2014/main" id="{00000000-0008-0000-2500-000006000000}"/>
            </a:ext>
          </a:extLst>
        </xdr:cNvPr>
        <xdr:cNvSpPr/>
      </xdr:nvSpPr>
      <xdr:spPr>
        <a:xfrm>
          <a:off x="3537857" y="612320"/>
          <a:ext cx="6368143"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Problem 1 Example</a:t>
          </a:r>
        </a:p>
      </xdr:txBody>
    </xdr:sp>
    <xdr:clientData/>
  </xdr:twoCellAnchor>
  <xdr:twoCellAnchor>
    <xdr:from>
      <xdr:col>20</xdr:col>
      <xdr:colOff>0</xdr:colOff>
      <xdr:row>3</xdr:row>
      <xdr:rowOff>0</xdr:rowOff>
    </xdr:from>
    <xdr:to>
      <xdr:col>22</xdr:col>
      <xdr:colOff>576116</xdr:colOff>
      <xdr:row>9</xdr:row>
      <xdr:rowOff>66786</xdr:rowOff>
    </xdr:to>
    <xdr:sp macro="" textlink="">
      <xdr:nvSpPr>
        <xdr:cNvPr id="7" name="Left Arrow 6">
          <a:hlinkClick xmlns:r="http://schemas.openxmlformats.org/officeDocument/2006/relationships" r:id="rId2"/>
          <a:extLst>
            <a:ext uri="{FF2B5EF4-FFF2-40B4-BE49-F238E27FC236}">
              <a16:creationId xmlns:a16="http://schemas.microsoft.com/office/drawing/2014/main" id="{00000000-0008-0000-2500-000007000000}"/>
            </a:ext>
          </a:extLst>
        </xdr:cNvPr>
        <xdr:cNvSpPr/>
      </xdr:nvSpPr>
      <xdr:spPr>
        <a:xfrm rot="10800000" flipV="1">
          <a:off x="14750143" y="571500"/>
          <a:ext cx="1800759" cy="120978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Example</a:t>
          </a:r>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1</xdr:col>
      <xdr:colOff>122464</xdr:colOff>
      <xdr:row>10</xdr:row>
      <xdr:rowOff>81645</xdr:rowOff>
    </xdr:from>
    <xdr:to>
      <xdr:col>11</xdr:col>
      <xdr:colOff>244929</xdr:colOff>
      <xdr:row>32</xdr:row>
      <xdr:rowOff>136072</xdr:rowOff>
    </xdr:to>
    <xdr:sp macro="" textlink="">
      <xdr:nvSpPr>
        <xdr:cNvPr id="3" name="TextBox 2">
          <a:extLst>
            <a:ext uri="{FF2B5EF4-FFF2-40B4-BE49-F238E27FC236}">
              <a16:creationId xmlns:a16="http://schemas.microsoft.com/office/drawing/2014/main" id="{00000000-0008-0000-2600-000003000000}"/>
            </a:ext>
          </a:extLst>
        </xdr:cNvPr>
        <xdr:cNvSpPr txBox="1"/>
      </xdr:nvSpPr>
      <xdr:spPr>
        <a:xfrm>
          <a:off x="734785" y="1986645"/>
          <a:ext cx="8749394" cy="5143498"/>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a:solidFill>
                <a:schemeClr val="dk1"/>
              </a:solidFill>
              <a:latin typeface="Lucida Bright" panose="02040602050505020304" pitchFamily="18" charset="0"/>
              <a:ea typeface="+mn-ea"/>
              <a:cs typeface="+mn-cs"/>
            </a:rPr>
            <a:t>Defining</a:t>
          </a:r>
          <a:r>
            <a:rPr lang="en-US" sz="1800" baseline="0">
              <a:solidFill>
                <a:schemeClr val="dk1"/>
              </a:solidFill>
              <a:latin typeface="Lucida Bright" panose="02040602050505020304" pitchFamily="18" charset="0"/>
              <a:ea typeface="+mn-ea"/>
              <a:cs typeface="+mn-cs"/>
            </a:rPr>
            <a:t> the Sample Space</a:t>
          </a:r>
        </a:p>
        <a:p>
          <a:endParaRPr lang="en-US" sz="1800" baseline="0">
            <a:solidFill>
              <a:schemeClr val="dk1"/>
            </a:solidFill>
            <a:latin typeface="Lucida Bright" panose="02040602050505020304" pitchFamily="18" charset="0"/>
            <a:ea typeface="+mn-ea"/>
            <a:cs typeface="+mn-cs"/>
          </a:endParaRPr>
        </a:p>
        <a:p>
          <a:r>
            <a:rPr lang="en-US" sz="1800" baseline="0">
              <a:solidFill>
                <a:schemeClr val="dk1"/>
              </a:solidFill>
              <a:latin typeface="Lucida Bright" panose="02040602050505020304" pitchFamily="18" charset="0"/>
              <a:ea typeface="+mn-ea"/>
              <a:cs typeface="+mn-cs"/>
            </a:rPr>
            <a:t>1. Define the experiment.</a:t>
          </a:r>
        </a:p>
        <a:p>
          <a:endParaRPr lang="en-US" sz="1800" baseline="0">
            <a:solidFill>
              <a:schemeClr val="dk1"/>
            </a:solidFill>
            <a:latin typeface="Lucida Bright" panose="02040602050505020304" pitchFamily="18" charset="0"/>
            <a:ea typeface="+mn-ea"/>
            <a:cs typeface="+mn-cs"/>
          </a:endParaRPr>
        </a:p>
        <a:p>
          <a:r>
            <a:rPr lang="en-US" sz="1800" baseline="0">
              <a:solidFill>
                <a:schemeClr val="dk1"/>
              </a:solidFill>
              <a:latin typeface="Lucida Bright" panose="02040602050505020304" pitchFamily="18" charset="0"/>
              <a:ea typeface="+mn-ea"/>
              <a:cs typeface="+mn-cs"/>
            </a:rPr>
            <a:t>2. Define the outcomes for one trial of the experiment.</a:t>
          </a:r>
        </a:p>
        <a:p>
          <a:endParaRPr lang="en-US" sz="1800" baseline="0">
            <a:solidFill>
              <a:schemeClr val="dk1"/>
            </a:solidFill>
            <a:latin typeface="Lucida Bright" panose="02040602050505020304" pitchFamily="18" charset="0"/>
            <a:ea typeface="+mn-ea"/>
            <a:cs typeface="+mn-cs"/>
          </a:endParaRPr>
        </a:p>
        <a:p>
          <a:r>
            <a:rPr lang="en-US" sz="1800" baseline="0">
              <a:solidFill>
                <a:schemeClr val="dk1"/>
              </a:solidFill>
              <a:latin typeface="Lucida Bright" panose="02040602050505020304" pitchFamily="18" charset="0"/>
              <a:ea typeface="+mn-ea"/>
              <a:cs typeface="+mn-cs"/>
            </a:rPr>
            <a:t>3. Define the sample space.</a:t>
          </a:r>
          <a:endParaRPr lang="en-US" sz="1800">
            <a:solidFill>
              <a:schemeClr val="dk1"/>
            </a:solidFill>
            <a:latin typeface="Lucida Bright" panose="02040602050505020304" pitchFamily="18" charset="0"/>
            <a:ea typeface="+mn-ea"/>
            <a:cs typeface="+mn-cs"/>
          </a:endParaRPr>
        </a:p>
      </xdr:txBody>
    </xdr:sp>
    <xdr:clientData/>
  </xdr:twoCellAnchor>
  <xdr:twoCellAnchor>
    <xdr:from>
      <xdr:col>1</xdr:col>
      <xdr:colOff>81643</xdr:colOff>
      <xdr:row>2</xdr:row>
      <xdr:rowOff>149679</xdr:rowOff>
    </xdr:from>
    <xdr:to>
      <xdr:col>2</xdr:col>
      <xdr:colOff>204107</xdr:colOff>
      <xdr:row>7</xdr:row>
      <xdr:rowOff>81645</xdr:rowOff>
    </xdr:to>
    <xdr:sp macro="" textlink="">
      <xdr:nvSpPr>
        <xdr:cNvPr id="5" name="Left Arrow 4">
          <a:hlinkClick xmlns:r="http://schemas.openxmlformats.org/officeDocument/2006/relationships" r:id="rId1"/>
          <a:extLst>
            <a:ext uri="{FF2B5EF4-FFF2-40B4-BE49-F238E27FC236}">
              <a16:creationId xmlns:a16="http://schemas.microsoft.com/office/drawing/2014/main" id="{00000000-0008-0000-2600-000005000000}"/>
            </a:ext>
          </a:extLst>
        </xdr:cNvPr>
        <xdr:cNvSpPr/>
      </xdr:nvSpPr>
      <xdr:spPr>
        <a:xfrm>
          <a:off x="693964" y="530679"/>
          <a:ext cx="1292679"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11</xdr:col>
      <xdr:colOff>557893</xdr:colOff>
      <xdr:row>8</xdr:row>
      <xdr:rowOff>95250</xdr:rowOff>
    </xdr:from>
    <xdr:to>
      <xdr:col>11</xdr:col>
      <xdr:colOff>557893</xdr:colOff>
      <xdr:row>46</xdr:row>
      <xdr:rowOff>108858</xdr:rowOff>
    </xdr:to>
    <xdr:cxnSp macro="">
      <xdr:nvCxnSpPr>
        <xdr:cNvPr id="7" name="Straight Connector 6">
          <a:extLst>
            <a:ext uri="{FF2B5EF4-FFF2-40B4-BE49-F238E27FC236}">
              <a16:creationId xmlns:a16="http://schemas.microsoft.com/office/drawing/2014/main" id="{00000000-0008-0000-2600-000007000000}"/>
            </a:ext>
          </a:extLst>
        </xdr:cNvPr>
        <xdr:cNvCxnSpPr/>
      </xdr:nvCxnSpPr>
      <xdr:spPr>
        <a:xfrm>
          <a:off x="9797143" y="1619250"/>
          <a:ext cx="0" cy="8722179"/>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11</xdr:col>
      <xdr:colOff>190499</xdr:colOff>
      <xdr:row>2</xdr:row>
      <xdr:rowOff>136068</xdr:rowOff>
    </xdr:from>
    <xdr:to>
      <xdr:col>17</xdr:col>
      <xdr:colOff>285749</xdr:colOff>
      <xdr:row>6</xdr:row>
      <xdr:rowOff>176891</xdr:rowOff>
    </xdr:to>
    <xdr:sp macro="" textlink="">
      <xdr:nvSpPr>
        <xdr:cNvPr id="8" name="Rounded Rectangle 7">
          <a:extLst>
            <a:ext uri="{FF2B5EF4-FFF2-40B4-BE49-F238E27FC236}">
              <a16:creationId xmlns:a16="http://schemas.microsoft.com/office/drawing/2014/main" id="{00000000-0008-0000-2600-000008000000}"/>
            </a:ext>
          </a:extLst>
        </xdr:cNvPr>
        <xdr:cNvSpPr/>
      </xdr:nvSpPr>
      <xdr:spPr>
        <a:xfrm>
          <a:off x="9429749" y="517068"/>
          <a:ext cx="3769179" cy="802823"/>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latin typeface="Lucida Bright" panose="02040602050505020304" pitchFamily="18" charset="0"/>
            </a:rPr>
            <a:t>Workspace</a:t>
          </a:r>
        </a:p>
      </xdr:txBody>
    </xdr:sp>
    <xdr:clientData/>
  </xdr:twoCellAnchor>
  <xdr:twoCellAnchor>
    <xdr:from>
      <xdr:col>2</xdr:col>
      <xdr:colOff>816428</xdr:colOff>
      <xdr:row>2</xdr:row>
      <xdr:rowOff>149678</xdr:rowOff>
    </xdr:from>
    <xdr:to>
      <xdr:col>7</xdr:col>
      <xdr:colOff>299357</xdr:colOff>
      <xdr:row>7</xdr:row>
      <xdr:rowOff>35378</xdr:rowOff>
    </xdr:to>
    <xdr:sp macro="" textlink="">
      <xdr:nvSpPr>
        <xdr:cNvPr id="9" name="Rounded Rectangle 8">
          <a:extLst>
            <a:ext uri="{FF2B5EF4-FFF2-40B4-BE49-F238E27FC236}">
              <a16:creationId xmlns:a16="http://schemas.microsoft.com/office/drawing/2014/main" id="{00000000-0008-0000-2600-000009000000}"/>
            </a:ext>
          </a:extLst>
        </xdr:cNvPr>
        <xdr:cNvSpPr/>
      </xdr:nvSpPr>
      <xdr:spPr>
        <a:xfrm>
          <a:off x="2598964" y="530678"/>
          <a:ext cx="4490357"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Problem 1</a:t>
          </a:r>
        </a:p>
      </xdr:txBody>
    </xdr:sp>
    <xdr:clientData/>
  </xdr:twoCellAnchor>
  <xdr:twoCellAnchor>
    <xdr:from>
      <xdr:col>20</xdr:col>
      <xdr:colOff>172275</xdr:colOff>
      <xdr:row>3</xdr:row>
      <xdr:rowOff>42071</xdr:rowOff>
    </xdr:from>
    <xdr:to>
      <xdr:col>23</xdr:col>
      <xdr:colOff>136070</xdr:colOff>
      <xdr:row>9</xdr:row>
      <xdr:rowOff>108857</xdr:rowOff>
    </xdr:to>
    <xdr:sp macro="" textlink="">
      <xdr:nvSpPr>
        <xdr:cNvPr id="10" name="Left Arrow 9">
          <a:hlinkClick xmlns:r="http://schemas.openxmlformats.org/officeDocument/2006/relationships" r:id="rId2"/>
          <a:extLst>
            <a:ext uri="{FF2B5EF4-FFF2-40B4-BE49-F238E27FC236}">
              <a16:creationId xmlns:a16="http://schemas.microsoft.com/office/drawing/2014/main" id="{00000000-0008-0000-2600-00000A000000}"/>
            </a:ext>
          </a:extLst>
        </xdr:cNvPr>
        <xdr:cNvSpPr/>
      </xdr:nvSpPr>
      <xdr:spPr>
        <a:xfrm rot="10800000" flipV="1">
          <a:off x="14922418" y="613571"/>
          <a:ext cx="1800759" cy="120978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Example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217712</xdr:colOff>
      <xdr:row>3</xdr:row>
      <xdr:rowOff>68036</xdr:rowOff>
    </xdr:from>
    <xdr:to>
      <xdr:col>9</xdr:col>
      <xdr:colOff>217712</xdr:colOff>
      <xdr:row>42</xdr:row>
      <xdr:rowOff>81644</xdr:rowOff>
    </xdr:to>
    <xdr:cxnSp macro="">
      <xdr:nvCxnSpPr>
        <xdr:cNvPr id="3" name="Straight Connector 2">
          <a:extLst>
            <a:ext uri="{FF2B5EF4-FFF2-40B4-BE49-F238E27FC236}">
              <a16:creationId xmlns:a16="http://schemas.microsoft.com/office/drawing/2014/main" id="{77AA2DD3-C988-4FE3-A896-03689B1767BF}"/>
            </a:ext>
          </a:extLst>
        </xdr:cNvPr>
        <xdr:cNvCxnSpPr/>
      </xdr:nvCxnSpPr>
      <xdr:spPr>
        <a:xfrm>
          <a:off x="8436426" y="639536"/>
          <a:ext cx="0" cy="10028465"/>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11</xdr:col>
      <xdr:colOff>40822</xdr:colOff>
      <xdr:row>1</xdr:row>
      <xdr:rowOff>176894</xdr:rowOff>
    </xdr:from>
    <xdr:to>
      <xdr:col>14</xdr:col>
      <xdr:colOff>435429</xdr:colOff>
      <xdr:row>6</xdr:row>
      <xdr:rowOff>13609</xdr:rowOff>
    </xdr:to>
    <xdr:sp macro="" textlink="">
      <xdr:nvSpPr>
        <xdr:cNvPr id="4" name="Rounded Rectangle 3">
          <a:extLst>
            <a:ext uri="{FF2B5EF4-FFF2-40B4-BE49-F238E27FC236}">
              <a16:creationId xmlns:a16="http://schemas.microsoft.com/office/drawing/2014/main" id="{B29B0362-BF73-42A1-BAB8-D23CFC8679AC}"/>
            </a:ext>
          </a:extLst>
        </xdr:cNvPr>
        <xdr:cNvSpPr/>
      </xdr:nvSpPr>
      <xdr:spPr>
        <a:xfrm>
          <a:off x="9484179" y="367394"/>
          <a:ext cx="3388179"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Solution</a:t>
          </a:r>
        </a:p>
      </xdr:txBody>
    </xdr:sp>
    <xdr:clientData/>
  </xdr:twoCellAnchor>
  <xdr:twoCellAnchor>
    <xdr:from>
      <xdr:col>4</xdr:col>
      <xdr:colOff>285750</xdr:colOff>
      <xdr:row>2</xdr:row>
      <xdr:rowOff>81642</xdr:rowOff>
    </xdr:from>
    <xdr:to>
      <xdr:col>8</xdr:col>
      <xdr:colOff>666750</xdr:colOff>
      <xdr:row>6</xdr:row>
      <xdr:rowOff>157842</xdr:rowOff>
    </xdr:to>
    <xdr:sp macro="" textlink="">
      <xdr:nvSpPr>
        <xdr:cNvPr id="5" name="Rounded Rectangle 4">
          <a:extLst>
            <a:ext uri="{FF2B5EF4-FFF2-40B4-BE49-F238E27FC236}">
              <a16:creationId xmlns:a16="http://schemas.microsoft.com/office/drawing/2014/main" id="{2F49CA46-56C0-4B24-AB79-4AD08DB73669}"/>
            </a:ext>
          </a:extLst>
        </xdr:cNvPr>
        <xdr:cNvSpPr/>
      </xdr:nvSpPr>
      <xdr:spPr>
        <a:xfrm>
          <a:off x="2735036" y="462642"/>
          <a:ext cx="4912178"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rgbClr val="8E0000"/>
              </a:solidFill>
              <a:latin typeface="Lucida Bright" panose="02040602050505020304" pitchFamily="18" charset="0"/>
              <a:cs typeface="FrankRuehl" panose="020E0503060101010101" pitchFamily="34" charset="-79"/>
            </a:rPr>
            <a:t>Check </a:t>
          </a:r>
          <a:r>
            <a:rPr lang="en-US" sz="3200" b="0">
              <a:solidFill>
                <a:schemeClr val="accent4">
                  <a:lumMod val="50000"/>
                </a:schemeClr>
              </a:solidFill>
              <a:latin typeface="Lucida Bright" panose="02040602050505020304" pitchFamily="18" charset="0"/>
              <a:cs typeface="FrankRuehl" panose="020E0503060101010101" pitchFamily="34" charset="-79"/>
            </a:rPr>
            <a:t>Problem 10</a:t>
          </a:r>
        </a:p>
      </xdr:txBody>
    </xdr:sp>
    <xdr:clientData/>
  </xdr:twoCellAnchor>
  <xdr:twoCellAnchor>
    <xdr:from>
      <xdr:col>1</xdr:col>
      <xdr:colOff>0</xdr:colOff>
      <xdr:row>9</xdr:row>
      <xdr:rowOff>136071</xdr:rowOff>
    </xdr:from>
    <xdr:to>
      <xdr:col>8</xdr:col>
      <xdr:colOff>1183822</xdr:colOff>
      <xdr:row>23</xdr:row>
      <xdr:rowOff>54429</xdr:rowOff>
    </xdr:to>
    <mc:AlternateContent xmlns:mc="http://schemas.openxmlformats.org/markup-compatibility/2006" xmlns:a14="http://schemas.microsoft.com/office/drawing/2010/main">
      <mc:Choice Requires="a14">
        <xdr:sp macro="" textlink="">
          <xdr:nvSpPr>
            <xdr:cNvPr id="6" name="TextBox 5">
              <a:extLst>
                <a:ext uri="{FF2B5EF4-FFF2-40B4-BE49-F238E27FC236}">
                  <a16:creationId xmlns:a16="http://schemas.microsoft.com/office/drawing/2014/main" id="{F2EC98D3-4538-432D-8BDE-A60186414FBC}"/>
                </a:ext>
              </a:extLst>
            </xdr:cNvPr>
            <xdr:cNvSpPr txBox="1"/>
          </xdr:nvSpPr>
          <xdr:spPr>
            <a:xfrm>
              <a:off x="612321" y="1850571"/>
              <a:ext cx="7551965" cy="3061608"/>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Lucida Bright" panose="02040602050505020304" pitchFamily="18" charset="0"/>
                  <a:ea typeface="+mn-ea"/>
                  <a:cs typeface="+mn-cs"/>
                </a:rPr>
                <a:t>The</a:t>
              </a:r>
              <a:r>
                <a:rPr lang="en-US" sz="2000" baseline="0">
                  <a:solidFill>
                    <a:schemeClr val="dk1"/>
                  </a:solidFill>
                  <a:latin typeface="Lucida Bright" panose="02040602050505020304" pitchFamily="18" charset="0"/>
                  <a:ea typeface="+mn-ea"/>
                  <a:cs typeface="+mn-cs"/>
                </a:rPr>
                <a:t> GE produces specialty LED lights for industrial applications. The following data on the number of lumens for 40-watt lightbulbs were collected when the process was in control.</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a) Calculate control limits for an R-chart </a:t>
              </a:r>
              <a:endParaRPr lang="en-US" sz="2400" b="0" baseline="0">
                <a:solidFill>
                  <a:schemeClr val="dk1"/>
                </a:solidFill>
                <a:latin typeface="Lucida Bright" panose="02040602050505020304" pitchFamily="18"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2000" baseline="0">
                  <a:solidFill>
                    <a:schemeClr val="dk1"/>
                  </a:solidFill>
                  <a:effectLst/>
                  <a:latin typeface="Lucida Bright" panose="02040602050505020304" pitchFamily="18" charset="0"/>
                  <a:ea typeface="+mn-ea"/>
                  <a:cs typeface="+mn-cs"/>
                </a:rPr>
                <a:t>b) Calculate control limits for an </a:t>
              </a:r>
              <a14:m>
                <m:oMath xmlns:m="http://schemas.openxmlformats.org/officeDocument/2006/math">
                  <m:acc>
                    <m:accPr>
                      <m:chr m:val="̅"/>
                      <m:ctrlPr>
                        <a:rPr lang="en-US" sz="2400" i="1" baseline="0">
                          <a:solidFill>
                            <a:schemeClr val="dk1"/>
                          </a:solidFill>
                          <a:effectLst/>
                          <a:latin typeface="Cambria Math" panose="02040503050406030204" pitchFamily="18" charset="0"/>
                          <a:ea typeface="+mn-ea"/>
                          <a:cs typeface="+mn-cs"/>
                        </a:rPr>
                      </m:ctrlPr>
                    </m:accPr>
                    <m:e>
                      <m:r>
                        <a:rPr lang="en-US" sz="2400" b="0" i="1" baseline="0">
                          <a:solidFill>
                            <a:schemeClr val="dk1"/>
                          </a:solidFill>
                          <a:effectLst/>
                          <a:latin typeface="Cambria Math" panose="02040503050406030204" pitchFamily="18" charset="0"/>
                          <a:ea typeface="+mn-ea"/>
                          <a:cs typeface="+mn-cs"/>
                        </a:rPr>
                        <m:t>𝑥</m:t>
                      </m:r>
                    </m:e>
                  </m:acc>
                  <m:r>
                    <a:rPr lang="en-US" sz="2400" b="0" i="0" baseline="0">
                      <a:solidFill>
                        <a:schemeClr val="dk1"/>
                      </a:solidFill>
                      <a:effectLst/>
                      <a:latin typeface="Cambria Math" panose="02040503050406030204" pitchFamily="18" charset="0"/>
                      <a:ea typeface="+mn-ea"/>
                      <a:cs typeface="+mn-cs"/>
                    </a:rPr>
                    <m:t>−</m:t>
                  </m:r>
                  <m:r>
                    <m:rPr>
                      <m:sty m:val="p"/>
                    </m:rPr>
                    <a:rPr lang="en-US" sz="2400" b="0" i="0" baseline="0">
                      <a:solidFill>
                        <a:schemeClr val="dk1"/>
                      </a:solidFill>
                      <a:effectLst/>
                      <a:latin typeface="Cambria Math" panose="02040503050406030204" pitchFamily="18" charset="0"/>
                      <a:ea typeface="+mn-ea"/>
                      <a:cs typeface="+mn-cs"/>
                    </a:rPr>
                    <m:t>chart</m:t>
                  </m:r>
                </m:oMath>
              </a14:m>
              <a:endParaRPr lang="en-US" sz="2400">
                <a:effectLst/>
                <a:latin typeface="Lucida Bright" panose="02040602050505020304" pitchFamily="18" charset="0"/>
              </a:endParaRPr>
            </a:p>
            <a:p>
              <a:endParaRPr lang="en-US" sz="2400" b="0" baseline="0">
                <a:solidFill>
                  <a:schemeClr val="dk1"/>
                </a:solidFill>
                <a:latin typeface="Lucida Bright" panose="02040602050505020304" pitchFamily="18" charset="0"/>
                <a:ea typeface="+mn-ea"/>
                <a:cs typeface="+mn-cs"/>
              </a:endParaRPr>
            </a:p>
          </xdr:txBody>
        </xdr:sp>
      </mc:Choice>
      <mc:Fallback xmlns="">
        <xdr:sp macro="" textlink="">
          <xdr:nvSpPr>
            <xdr:cNvPr id="6" name="TextBox 5">
              <a:extLst>
                <a:ext uri="{FF2B5EF4-FFF2-40B4-BE49-F238E27FC236}">
                  <a16:creationId xmlns:a16="http://schemas.microsoft.com/office/drawing/2014/main" id="{F2EC98D3-4538-432D-8BDE-A60186414FBC}"/>
                </a:ext>
              </a:extLst>
            </xdr:cNvPr>
            <xdr:cNvSpPr txBox="1"/>
          </xdr:nvSpPr>
          <xdr:spPr>
            <a:xfrm>
              <a:off x="612321" y="1850571"/>
              <a:ext cx="7551965" cy="3061608"/>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Lucida Bright" panose="02040602050505020304" pitchFamily="18" charset="0"/>
                  <a:ea typeface="+mn-ea"/>
                  <a:cs typeface="+mn-cs"/>
                </a:rPr>
                <a:t>The</a:t>
              </a:r>
              <a:r>
                <a:rPr lang="en-US" sz="2000" baseline="0">
                  <a:solidFill>
                    <a:schemeClr val="dk1"/>
                  </a:solidFill>
                  <a:latin typeface="Lucida Bright" panose="02040602050505020304" pitchFamily="18" charset="0"/>
                  <a:ea typeface="+mn-ea"/>
                  <a:cs typeface="+mn-cs"/>
                </a:rPr>
                <a:t> GE produces specialty LED lights for industrial applications. The following data on the number of lumens for 40-watt lightbulbs were collected when the process was in control.</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a) Calculate control limits for an R-chart </a:t>
              </a:r>
              <a:endParaRPr lang="en-US" sz="2400" b="0" baseline="0">
                <a:solidFill>
                  <a:schemeClr val="dk1"/>
                </a:solidFill>
                <a:latin typeface="Lucida Bright" panose="02040602050505020304" pitchFamily="18"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2000" baseline="0">
                  <a:solidFill>
                    <a:schemeClr val="dk1"/>
                  </a:solidFill>
                  <a:effectLst/>
                  <a:latin typeface="Lucida Bright" panose="02040602050505020304" pitchFamily="18" charset="0"/>
                  <a:ea typeface="+mn-ea"/>
                  <a:cs typeface="+mn-cs"/>
                </a:rPr>
                <a:t>b) Calculate control limits for an </a:t>
              </a:r>
              <a:r>
                <a:rPr lang="en-US" sz="2400" b="0" i="0" baseline="0">
                  <a:solidFill>
                    <a:schemeClr val="dk1"/>
                  </a:solidFill>
                  <a:effectLst/>
                  <a:latin typeface="Cambria Math" panose="02040503050406030204" pitchFamily="18" charset="0"/>
                  <a:ea typeface="+mn-ea"/>
                  <a:cs typeface="+mn-cs"/>
                </a:rPr>
                <a:t>𝑥 ̅−chart</a:t>
              </a:r>
              <a:endParaRPr lang="en-US" sz="2400">
                <a:effectLst/>
                <a:latin typeface="Lucida Bright" panose="02040602050505020304" pitchFamily="18" charset="0"/>
              </a:endParaRPr>
            </a:p>
            <a:p>
              <a:endParaRPr lang="en-US" sz="2400" b="0" baseline="0">
                <a:solidFill>
                  <a:schemeClr val="dk1"/>
                </a:solidFill>
                <a:latin typeface="Lucida Bright" panose="02040602050505020304" pitchFamily="18" charset="0"/>
                <a:ea typeface="+mn-ea"/>
                <a:cs typeface="+mn-cs"/>
              </a:endParaRPr>
            </a:p>
          </xdr:txBody>
        </xdr:sp>
      </mc:Fallback>
    </mc:AlternateContent>
    <xdr:clientData/>
  </xdr:twoCellAnchor>
  <xdr:twoCellAnchor>
    <xdr:from>
      <xdr:col>1</xdr:col>
      <xdr:colOff>367393</xdr:colOff>
      <xdr:row>2</xdr:row>
      <xdr:rowOff>81643</xdr:rowOff>
    </xdr:from>
    <xdr:to>
      <xdr:col>3</xdr:col>
      <xdr:colOff>462643</xdr:colOff>
      <xdr:row>7</xdr:row>
      <xdr:rowOff>13609</xdr:rowOff>
    </xdr:to>
    <xdr:sp macro="" textlink="">
      <xdr:nvSpPr>
        <xdr:cNvPr id="8" name="Left Arrow 1">
          <a:hlinkClick xmlns:r="http://schemas.openxmlformats.org/officeDocument/2006/relationships" r:id="rId1"/>
          <a:extLst>
            <a:ext uri="{FF2B5EF4-FFF2-40B4-BE49-F238E27FC236}">
              <a16:creationId xmlns:a16="http://schemas.microsoft.com/office/drawing/2014/main" id="{97484837-BB75-48E7-A927-A5B2253E4FE6}"/>
            </a:ext>
          </a:extLst>
        </xdr:cNvPr>
        <xdr:cNvSpPr/>
      </xdr:nvSpPr>
      <xdr:spPr>
        <a:xfrm>
          <a:off x="979714" y="462643"/>
          <a:ext cx="1319893"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10</xdr:col>
      <xdr:colOff>179613</xdr:colOff>
      <xdr:row>9</xdr:row>
      <xdr:rowOff>16327</xdr:rowOff>
    </xdr:from>
    <xdr:to>
      <xdr:col>20</xdr:col>
      <xdr:colOff>111578</xdr:colOff>
      <xdr:row>22</xdr:row>
      <xdr:rowOff>247649</xdr:rowOff>
    </xdr:to>
    <mc:AlternateContent xmlns:mc="http://schemas.openxmlformats.org/markup-compatibility/2006" xmlns:a14="http://schemas.microsoft.com/office/drawing/2010/main">
      <mc:Choice Requires="a14">
        <xdr:sp macro="" textlink="">
          <xdr:nvSpPr>
            <xdr:cNvPr id="10" name="TextBox 9">
              <a:extLst>
                <a:ext uri="{FF2B5EF4-FFF2-40B4-BE49-F238E27FC236}">
                  <a16:creationId xmlns:a16="http://schemas.microsoft.com/office/drawing/2014/main" id="{77ED33E1-29E0-4129-8D73-ABF7AE2B5DFB}"/>
                </a:ext>
              </a:extLst>
            </xdr:cNvPr>
            <xdr:cNvSpPr txBox="1"/>
          </xdr:nvSpPr>
          <xdr:spPr>
            <a:xfrm>
              <a:off x="9010649" y="1730827"/>
              <a:ext cx="8286750" cy="3061608"/>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400" b="1" baseline="0">
                  <a:solidFill>
                    <a:srgbClr val="8E0000"/>
                  </a:solidFill>
                  <a:latin typeface="Lucida Bright" panose="02040602050505020304" pitchFamily="18" charset="0"/>
                  <a:ea typeface="+mn-ea"/>
                  <a:cs typeface="+mn-cs"/>
                </a:rPr>
                <a:t>Step 1. </a:t>
              </a:r>
              <a:r>
                <a:rPr lang="en-US" sz="2400" b="0" baseline="0">
                  <a:solidFill>
                    <a:schemeClr val="dk1"/>
                  </a:solidFill>
                  <a:latin typeface="Lucida Bright" panose="02040602050505020304" pitchFamily="18" charset="0"/>
                  <a:ea typeface="+mn-ea"/>
                  <a:cs typeface="+mn-cs"/>
                </a:rPr>
                <a:t>Calculate </a:t>
              </a:r>
              <a14:m>
                <m:oMath xmlns:m="http://schemas.openxmlformats.org/officeDocument/2006/math">
                  <m:acc>
                    <m:accPr>
                      <m:chr m:val="̅"/>
                      <m:ctrlPr>
                        <a:rPr lang="en-US" sz="3200" b="0" i="1" baseline="0">
                          <a:solidFill>
                            <a:schemeClr val="dk1"/>
                          </a:solidFill>
                          <a:latin typeface="Cambria Math" panose="02040503050406030204" pitchFamily="18" charset="0"/>
                          <a:ea typeface="+mn-ea"/>
                          <a:cs typeface="+mn-cs"/>
                        </a:rPr>
                      </m:ctrlPr>
                    </m:accPr>
                    <m:e>
                      <m:r>
                        <a:rPr lang="en-US" sz="3200" b="0" i="1" baseline="0">
                          <a:solidFill>
                            <a:schemeClr val="dk1"/>
                          </a:solidFill>
                          <a:latin typeface="Cambria Math" panose="02040503050406030204" pitchFamily="18" charset="0"/>
                          <a:ea typeface="+mn-ea"/>
                          <a:cs typeface="+mn-cs"/>
                        </a:rPr>
                        <m:t>𝑥</m:t>
                      </m:r>
                    </m:e>
                  </m:acc>
                </m:oMath>
              </a14:m>
              <a:r>
                <a:rPr lang="en-US" sz="3200" b="0" baseline="0">
                  <a:solidFill>
                    <a:schemeClr val="dk1"/>
                  </a:solidFill>
                  <a:latin typeface="Lucida Bright" panose="02040602050505020304" pitchFamily="18" charset="0"/>
                  <a:ea typeface="+mn-ea"/>
                  <a:cs typeface="+mn-cs"/>
                </a:rPr>
                <a:t> </a:t>
              </a:r>
              <a:r>
                <a:rPr lang="en-US" sz="2400" b="0" baseline="0">
                  <a:solidFill>
                    <a:schemeClr val="dk1"/>
                  </a:solidFill>
                  <a:latin typeface="Lucida Bright" panose="02040602050505020304" pitchFamily="18" charset="0"/>
                  <a:ea typeface="+mn-ea"/>
                  <a:cs typeface="+mn-cs"/>
                </a:rPr>
                <a:t>for each sample</a:t>
              </a:r>
            </a:p>
            <a:p>
              <a:endParaRPr lang="en-US" sz="2400" b="0" baseline="0">
                <a:solidFill>
                  <a:schemeClr val="dk1"/>
                </a:solidFill>
                <a:latin typeface="Lucida Bright" panose="02040602050505020304" pitchFamily="18" charset="0"/>
                <a:ea typeface="+mn-ea"/>
                <a:cs typeface="+mn-cs"/>
              </a:endParaRPr>
            </a:p>
            <a:p>
              <a:r>
                <a:rPr lang="en-US" sz="2400" b="1" baseline="0">
                  <a:solidFill>
                    <a:srgbClr val="8E0000"/>
                  </a:solidFill>
                  <a:latin typeface="Lucida Bright" panose="02040602050505020304" pitchFamily="18" charset="0"/>
                  <a:ea typeface="+mn-ea"/>
                  <a:cs typeface="+mn-cs"/>
                </a:rPr>
                <a:t>Step 2. </a:t>
              </a:r>
              <a:r>
                <a:rPr lang="en-US" sz="2400" b="0" baseline="0">
                  <a:solidFill>
                    <a:schemeClr val="dk1"/>
                  </a:solidFill>
                  <a:latin typeface="Lucida Bright" panose="02040602050505020304" pitchFamily="18" charset="0"/>
                  <a:ea typeface="+mn-ea"/>
                  <a:cs typeface="+mn-cs"/>
                </a:rPr>
                <a:t>Calculate </a:t>
              </a:r>
              <a14:m>
                <m:oMath xmlns:m="http://schemas.openxmlformats.org/officeDocument/2006/math">
                  <m:acc>
                    <m:accPr>
                      <m:chr m:val="̿"/>
                      <m:ctrlPr>
                        <a:rPr lang="en-US" sz="2400" b="0" i="1" baseline="0">
                          <a:solidFill>
                            <a:schemeClr val="dk1"/>
                          </a:solidFill>
                          <a:latin typeface="Cambria Math" panose="02040503050406030204" pitchFamily="18" charset="0"/>
                          <a:ea typeface="+mn-ea"/>
                          <a:cs typeface="+mn-cs"/>
                        </a:rPr>
                      </m:ctrlPr>
                    </m:accPr>
                    <m:e>
                      <m:r>
                        <a:rPr lang="en-US" sz="2400" b="0" i="1" baseline="0">
                          <a:solidFill>
                            <a:schemeClr val="dk1"/>
                          </a:solidFill>
                          <a:latin typeface="Cambria Math" panose="02040503050406030204" pitchFamily="18" charset="0"/>
                          <a:ea typeface="+mn-ea"/>
                          <a:cs typeface="+mn-cs"/>
                        </a:rPr>
                        <m:t>𝑋</m:t>
                      </m:r>
                    </m:e>
                  </m:acc>
                </m:oMath>
              </a14:m>
              <a:endParaRPr lang="en-US" sz="2400" b="0" baseline="0">
                <a:solidFill>
                  <a:schemeClr val="dk1"/>
                </a:solidFill>
                <a:latin typeface="Lucida Bright" panose="02040602050505020304" pitchFamily="18" charset="0"/>
                <a:ea typeface="+mn-ea"/>
                <a:cs typeface="+mn-cs"/>
              </a:endParaRPr>
            </a:p>
            <a:p>
              <a:endParaRPr lang="en-US" sz="2400" b="0" baseline="0">
                <a:solidFill>
                  <a:schemeClr val="dk1"/>
                </a:solidFill>
                <a:latin typeface="Lucida Bright" panose="02040602050505020304" pitchFamily="18" charset="0"/>
                <a:ea typeface="+mn-ea"/>
                <a:cs typeface="+mn-cs"/>
              </a:endParaRPr>
            </a:p>
            <a:p>
              <a:r>
                <a:rPr lang="en-US" sz="2400" b="1" baseline="0">
                  <a:solidFill>
                    <a:srgbClr val="8E0000"/>
                  </a:solidFill>
                  <a:latin typeface="Lucida Bright" panose="02040602050505020304" pitchFamily="18" charset="0"/>
                  <a:ea typeface="+mn-ea"/>
                  <a:cs typeface="+mn-cs"/>
                </a:rPr>
                <a:t>Step 3. </a:t>
              </a:r>
              <a:r>
                <a:rPr lang="en-US" sz="2400" b="0" baseline="0">
                  <a:solidFill>
                    <a:schemeClr val="dk1"/>
                  </a:solidFill>
                  <a:latin typeface="Lucida Bright" panose="02040602050505020304" pitchFamily="18" charset="0"/>
                  <a:ea typeface="+mn-ea"/>
                  <a:cs typeface="+mn-cs"/>
                </a:rPr>
                <a:t>Clculate R for each sample</a:t>
              </a:r>
            </a:p>
            <a:p>
              <a:endParaRPr lang="en-US" sz="2400" b="0" baseline="0">
                <a:solidFill>
                  <a:schemeClr val="dk1"/>
                </a:solidFill>
                <a:latin typeface="Lucida Bright" panose="02040602050505020304" pitchFamily="18" charset="0"/>
                <a:ea typeface="+mn-ea"/>
                <a:cs typeface="+mn-cs"/>
              </a:endParaRPr>
            </a:p>
            <a:p>
              <a:r>
                <a:rPr lang="en-US" sz="2400" b="1" baseline="0">
                  <a:solidFill>
                    <a:srgbClr val="8E0000"/>
                  </a:solidFill>
                  <a:latin typeface="Lucida Bright" panose="02040602050505020304" pitchFamily="18" charset="0"/>
                  <a:ea typeface="+mn-ea"/>
                  <a:cs typeface="+mn-cs"/>
                </a:rPr>
                <a:t>Step 4. </a:t>
              </a:r>
              <a:r>
                <a:rPr lang="en-US" sz="2400" b="0" baseline="0">
                  <a:solidFill>
                    <a:schemeClr val="dk1"/>
                  </a:solidFill>
                  <a:latin typeface="Lucida Bright" panose="02040602050505020304" pitchFamily="18" charset="0"/>
                  <a:ea typeface="+mn-ea"/>
                  <a:cs typeface="+mn-cs"/>
                </a:rPr>
                <a:t>Find the A2, D3, D4 Coeffcients</a:t>
              </a:r>
            </a:p>
          </xdr:txBody>
        </xdr:sp>
      </mc:Choice>
      <mc:Fallback xmlns="">
        <xdr:sp macro="" textlink="">
          <xdr:nvSpPr>
            <xdr:cNvPr id="10" name="TextBox 9">
              <a:extLst>
                <a:ext uri="{FF2B5EF4-FFF2-40B4-BE49-F238E27FC236}">
                  <a16:creationId xmlns:a16="http://schemas.microsoft.com/office/drawing/2014/main" id="{77ED33E1-29E0-4129-8D73-ABF7AE2B5DFB}"/>
                </a:ext>
              </a:extLst>
            </xdr:cNvPr>
            <xdr:cNvSpPr txBox="1"/>
          </xdr:nvSpPr>
          <xdr:spPr>
            <a:xfrm>
              <a:off x="9010649" y="1730827"/>
              <a:ext cx="8286750" cy="3061608"/>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400" b="1" baseline="0">
                  <a:solidFill>
                    <a:srgbClr val="8E0000"/>
                  </a:solidFill>
                  <a:latin typeface="Lucida Bright" panose="02040602050505020304" pitchFamily="18" charset="0"/>
                  <a:ea typeface="+mn-ea"/>
                  <a:cs typeface="+mn-cs"/>
                </a:rPr>
                <a:t>Step 1. </a:t>
              </a:r>
              <a:r>
                <a:rPr lang="en-US" sz="2400" b="0" baseline="0">
                  <a:solidFill>
                    <a:schemeClr val="dk1"/>
                  </a:solidFill>
                  <a:latin typeface="Lucida Bright" panose="02040602050505020304" pitchFamily="18" charset="0"/>
                  <a:ea typeface="+mn-ea"/>
                  <a:cs typeface="+mn-cs"/>
                </a:rPr>
                <a:t>Calculate </a:t>
              </a:r>
              <a:r>
                <a:rPr lang="en-US" sz="3200" b="0" i="0" baseline="0">
                  <a:solidFill>
                    <a:schemeClr val="dk1"/>
                  </a:solidFill>
                  <a:latin typeface="Cambria Math" panose="02040503050406030204" pitchFamily="18" charset="0"/>
                  <a:ea typeface="+mn-ea"/>
                  <a:cs typeface="+mn-cs"/>
                </a:rPr>
                <a:t>𝑥 ̅</a:t>
              </a:r>
              <a:r>
                <a:rPr lang="en-US" sz="3200" b="0" baseline="0">
                  <a:solidFill>
                    <a:schemeClr val="dk1"/>
                  </a:solidFill>
                  <a:latin typeface="Lucida Bright" panose="02040602050505020304" pitchFamily="18" charset="0"/>
                  <a:ea typeface="+mn-ea"/>
                  <a:cs typeface="+mn-cs"/>
                </a:rPr>
                <a:t> </a:t>
              </a:r>
              <a:r>
                <a:rPr lang="en-US" sz="2400" b="0" baseline="0">
                  <a:solidFill>
                    <a:schemeClr val="dk1"/>
                  </a:solidFill>
                  <a:latin typeface="Lucida Bright" panose="02040602050505020304" pitchFamily="18" charset="0"/>
                  <a:ea typeface="+mn-ea"/>
                  <a:cs typeface="+mn-cs"/>
                </a:rPr>
                <a:t>for each sample</a:t>
              </a:r>
            </a:p>
            <a:p>
              <a:endParaRPr lang="en-US" sz="2400" b="0" baseline="0">
                <a:solidFill>
                  <a:schemeClr val="dk1"/>
                </a:solidFill>
                <a:latin typeface="Lucida Bright" panose="02040602050505020304" pitchFamily="18" charset="0"/>
                <a:ea typeface="+mn-ea"/>
                <a:cs typeface="+mn-cs"/>
              </a:endParaRPr>
            </a:p>
            <a:p>
              <a:r>
                <a:rPr lang="en-US" sz="2400" b="1" baseline="0">
                  <a:solidFill>
                    <a:srgbClr val="8E0000"/>
                  </a:solidFill>
                  <a:latin typeface="Lucida Bright" panose="02040602050505020304" pitchFamily="18" charset="0"/>
                  <a:ea typeface="+mn-ea"/>
                  <a:cs typeface="+mn-cs"/>
                </a:rPr>
                <a:t>Step 2. </a:t>
              </a:r>
              <a:r>
                <a:rPr lang="en-US" sz="2400" b="0" baseline="0">
                  <a:solidFill>
                    <a:schemeClr val="dk1"/>
                  </a:solidFill>
                  <a:latin typeface="Lucida Bright" panose="02040602050505020304" pitchFamily="18" charset="0"/>
                  <a:ea typeface="+mn-ea"/>
                  <a:cs typeface="+mn-cs"/>
                </a:rPr>
                <a:t>Calculate </a:t>
              </a:r>
              <a:r>
                <a:rPr lang="en-US" sz="2400" b="0" i="0" baseline="0">
                  <a:solidFill>
                    <a:schemeClr val="dk1"/>
                  </a:solidFill>
                  <a:latin typeface="Cambria Math" panose="02040503050406030204" pitchFamily="18" charset="0"/>
                  <a:ea typeface="+mn-ea"/>
                  <a:cs typeface="+mn-cs"/>
                </a:rPr>
                <a:t>𝑋 ̿</a:t>
              </a:r>
              <a:endParaRPr lang="en-US" sz="2400" b="0" baseline="0">
                <a:solidFill>
                  <a:schemeClr val="dk1"/>
                </a:solidFill>
                <a:latin typeface="Lucida Bright" panose="02040602050505020304" pitchFamily="18" charset="0"/>
                <a:ea typeface="+mn-ea"/>
                <a:cs typeface="+mn-cs"/>
              </a:endParaRPr>
            </a:p>
            <a:p>
              <a:endParaRPr lang="en-US" sz="2400" b="0" baseline="0">
                <a:solidFill>
                  <a:schemeClr val="dk1"/>
                </a:solidFill>
                <a:latin typeface="Lucida Bright" panose="02040602050505020304" pitchFamily="18" charset="0"/>
                <a:ea typeface="+mn-ea"/>
                <a:cs typeface="+mn-cs"/>
              </a:endParaRPr>
            </a:p>
            <a:p>
              <a:r>
                <a:rPr lang="en-US" sz="2400" b="1" baseline="0">
                  <a:solidFill>
                    <a:srgbClr val="8E0000"/>
                  </a:solidFill>
                  <a:latin typeface="Lucida Bright" panose="02040602050505020304" pitchFamily="18" charset="0"/>
                  <a:ea typeface="+mn-ea"/>
                  <a:cs typeface="+mn-cs"/>
                </a:rPr>
                <a:t>Step 3. </a:t>
              </a:r>
              <a:r>
                <a:rPr lang="en-US" sz="2400" b="0" baseline="0">
                  <a:solidFill>
                    <a:schemeClr val="dk1"/>
                  </a:solidFill>
                  <a:latin typeface="Lucida Bright" panose="02040602050505020304" pitchFamily="18" charset="0"/>
                  <a:ea typeface="+mn-ea"/>
                  <a:cs typeface="+mn-cs"/>
                </a:rPr>
                <a:t>Clculate R for each sample</a:t>
              </a:r>
            </a:p>
            <a:p>
              <a:endParaRPr lang="en-US" sz="2400" b="0" baseline="0">
                <a:solidFill>
                  <a:schemeClr val="dk1"/>
                </a:solidFill>
                <a:latin typeface="Lucida Bright" panose="02040602050505020304" pitchFamily="18" charset="0"/>
                <a:ea typeface="+mn-ea"/>
                <a:cs typeface="+mn-cs"/>
              </a:endParaRPr>
            </a:p>
            <a:p>
              <a:r>
                <a:rPr lang="en-US" sz="2400" b="1" baseline="0">
                  <a:solidFill>
                    <a:srgbClr val="8E0000"/>
                  </a:solidFill>
                  <a:latin typeface="Lucida Bright" panose="02040602050505020304" pitchFamily="18" charset="0"/>
                  <a:ea typeface="+mn-ea"/>
                  <a:cs typeface="+mn-cs"/>
                </a:rPr>
                <a:t>Step 4. </a:t>
              </a:r>
              <a:r>
                <a:rPr lang="en-US" sz="2400" b="0" baseline="0">
                  <a:solidFill>
                    <a:schemeClr val="dk1"/>
                  </a:solidFill>
                  <a:latin typeface="Lucida Bright" panose="02040602050505020304" pitchFamily="18" charset="0"/>
                  <a:ea typeface="+mn-ea"/>
                  <a:cs typeface="+mn-cs"/>
                </a:rPr>
                <a:t>Find the A2, D3, D4 Coeffcients</a:t>
              </a:r>
            </a:p>
          </xdr:txBody>
        </xdr:sp>
      </mc:Fallback>
    </mc:AlternateContent>
    <xdr:clientData/>
  </xdr:twoCellAnchor>
  <xdr:oneCellAnchor>
    <xdr:from>
      <xdr:col>16</xdr:col>
      <xdr:colOff>161925</xdr:colOff>
      <xdr:row>25</xdr:row>
      <xdr:rowOff>27214</xdr:rowOff>
    </xdr:from>
    <xdr:ext cx="368754" cy="326571"/>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9FBF8A65-8CD1-42B4-9435-BB1F5124E556}"/>
                </a:ext>
              </a:extLst>
            </xdr:cNvPr>
            <xdr:cNvSpPr txBox="1"/>
          </xdr:nvSpPr>
          <xdr:spPr>
            <a:xfrm>
              <a:off x="14163675" y="5810250"/>
              <a:ext cx="368754" cy="3265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14:m>
                <m:oMathPara xmlns:m="http://schemas.openxmlformats.org/officeDocument/2006/math">
                  <m:oMathParaPr>
                    <m:jc m:val="center"/>
                  </m:oMathParaPr>
                  <m:oMath xmlns:m="http://schemas.openxmlformats.org/officeDocument/2006/math">
                    <m:acc>
                      <m:accPr>
                        <m:chr m:val="̅"/>
                        <m:ctrlPr>
                          <a:rPr lang="en-US" sz="2800" i="1">
                            <a:latin typeface="Cambria Math" panose="02040503050406030204" pitchFamily="18" charset="0"/>
                          </a:rPr>
                        </m:ctrlPr>
                      </m:accPr>
                      <m:e>
                        <m:r>
                          <a:rPr lang="en-US" sz="2800" b="0" i="1">
                            <a:latin typeface="Cambria Math" panose="02040503050406030204" pitchFamily="18" charset="0"/>
                          </a:rPr>
                          <m:t>𝑥</m:t>
                        </m:r>
                      </m:e>
                    </m:acc>
                  </m:oMath>
                </m:oMathPara>
              </a14:m>
              <a:endParaRPr lang="en-US" sz="2800">
                <a:latin typeface="Lucida Bright" panose="02040602050505020304" pitchFamily="18" charset="0"/>
              </a:endParaRPr>
            </a:p>
          </xdr:txBody>
        </xdr:sp>
      </mc:Choice>
      <mc:Fallback xmlns="">
        <xdr:sp macro="" textlink="">
          <xdr:nvSpPr>
            <xdr:cNvPr id="2" name="TextBox 1">
              <a:extLst>
                <a:ext uri="{FF2B5EF4-FFF2-40B4-BE49-F238E27FC236}">
                  <a16:creationId xmlns:a16="http://schemas.microsoft.com/office/drawing/2014/main" id="{9FBF8A65-8CD1-42B4-9435-BB1F5124E556}"/>
                </a:ext>
              </a:extLst>
            </xdr:cNvPr>
            <xdr:cNvSpPr txBox="1"/>
          </xdr:nvSpPr>
          <xdr:spPr>
            <a:xfrm>
              <a:off x="14163675" y="5810250"/>
              <a:ext cx="368754" cy="3265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r>
                <a:rPr lang="en-US" sz="2800" b="0" i="0">
                  <a:latin typeface="Cambria Math" panose="02040503050406030204" pitchFamily="18" charset="0"/>
                </a:rPr>
                <a:t>𝑥 ̅</a:t>
              </a:r>
              <a:endParaRPr lang="en-US" sz="2800">
                <a:latin typeface="Lucida Bright" panose="02040602050505020304" pitchFamily="18" charset="0"/>
              </a:endParaRPr>
            </a:p>
          </xdr:txBody>
        </xdr:sp>
      </mc:Fallback>
    </mc:AlternateContent>
    <xdr:clientData/>
  </xdr:oneCellAnchor>
  <xdr:oneCellAnchor>
    <xdr:from>
      <xdr:col>15</xdr:col>
      <xdr:colOff>68037</xdr:colOff>
      <xdr:row>31</xdr:row>
      <xdr:rowOff>93889</xdr:rowOff>
    </xdr:from>
    <xdr:ext cx="462643" cy="438325"/>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D8E12615-9B3A-481D-9CA5-694B3B2117E6}"/>
                </a:ext>
              </a:extLst>
            </xdr:cNvPr>
            <xdr:cNvSpPr txBox="1"/>
          </xdr:nvSpPr>
          <xdr:spPr>
            <a:xfrm>
              <a:off x="13253358" y="8244568"/>
              <a:ext cx="462643" cy="438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spAutoFit/>
            </a:bodyPr>
            <a:lstStyle/>
            <a:p>
              <a:pPr/>
              <a14:m>
                <m:oMathPara xmlns:m="http://schemas.openxmlformats.org/officeDocument/2006/math">
                  <m:oMathParaPr>
                    <m:jc m:val="center"/>
                  </m:oMathParaPr>
                  <m:oMath xmlns:m="http://schemas.openxmlformats.org/officeDocument/2006/math">
                    <m:acc>
                      <m:accPr>
                        <m:chr m:val="̿"/>
                        <m:ctrlPr>
                          <a:rPr lang="en-US" sz="2800" i="1">
                            <a:latin typeface="Cambria Math" panose="02040503050406030204" pitchFamily="18" charset="0"/>
                          </a:rPr>
                        </m:ctrlPr>
                      </m:accPr>
                      <m:e>
                        <m:r>
                          <a:rPr lang="en-US" sz="2800" b="0" i="1">
                            <a:latin typeface="Cambria Math" panose="02040503050406030204" pitchFamily="18" charset="0"/>
                          </a:rPr>
                          <m:t>𝑥</m:t>
                        </m:r>
                      </m:e>
                    </m:acc>
                  </m:oMath>
                </m:oMathPara>
              </a14:m>
              <a:endParaRPr lang="en-US" sz="2800"/>
            </a:p>
          </xdr:txBody>
        </xdr:sp>
      </mc:Choice>
      <mc:Fallback xmlns="">
        <xdr:sp macro="" textlink="">
          <xdr:nvSpPr>
            <xdr:cNvPr id="12" name="TextBox 11">
              <a:extLst>
                <a:ext uri="{FF2B5EF4-FFF2-40B4-BE49-F238E27FC236}">
                  <a16:creationId xmlns:a16="http://schemas.microsoft.com/office/drawing/2014/main" id="{D8E12615-9B3A-481D-9CA5-694B3B2117E6}"/>
                </a:ext>
              </a:extLst>
            </xdr:cNvPr>
            <xdr:cNvSpPr txBox="1"/>
          </xdr:nvSpPr>
          <xdr:spPr>
            <a:xfrm>
              <a:off x="13253358" y="8244568"/>
              <a:ext cx="462643" cy="438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spAutoFit/>
            </a:bodyPr>
            <a:lstStyle/>
            <a:p>
              <a:pPr/>
              <a:r>
                <a:rPr lang="en-US" sz="2800" b="0" i="0">
                  <a:latin typeface="Cambria Math" panose="02040503050406030204" pitchFamily="18" charset="0"/>
                </a:rPr>
                <a:t>𝑥 ̿</a:t>
              </a:r>
              <a:endParaRPr lang="en-US" sz="2800"/>
            </a:p>
          </xdr:txBody>
        </xdr:sp>
      </mc:Fallback>
    </mc:AlternateContent>
    <xdr:clientData/>
  </xdr:oneCellAnchor>
  <xdr:twoCellAnchor editAs="oneCell">
    <xdr:from>
      <xdr:col>0</xdr:col>
      <xdr:colOff>408216</xdr:colOff>
      <xdr:row>34</xdr:row>
      <xdr:rowOff>244930</xdr:rowOff>
    </xdr:from>
    <xdr:to>
      <xdr:col>7</xdr:col>
      <xdr:colOff>1020042</xdr:colOff>
      <xdr:row>48</xdr:row>
      <xdr:rowOff>122465</xdr:rowOff>
    </xdr:to>
    <xdr:pic>
      <xdr:nvPicPr>
        <xdr:cNvPr id="14" name="Picture 13" descr="Table 2.1 from Control Charts 2.1 the Shewhart X Chart | Semantic ...">
          <a:extLst>
            <a:ext uri="{FF2B5EF4-FFF2-40B4-BE49-F238E27FC236}">
              <a16:creationId xmlns:a16="http://schemas.microsoft.com/office/drawing/2014/main" id="{1F25959A-259B-47E1-A22A-9492159C9EF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8216" y="9212037"/>
          <a:ext cx="6490112" cy="26397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413656</xdr:colOff>
      <xdr:row>46</xdr:row>
      <xdr:rowOff>182336</xdr:rowOff>
    </xdr:from>
    <xdr:to>
      <xdr:col>7</xdr:col>
      <xdr:colOff>993321</xdr:colOff>
      <xdr:row>57</xdr:row>
      <xdr:rowOff>54430</xdr:rowOff>
    </xdr:to>
    <xdr:sp macro="" textlink="">
      <xdr:nvSpPr>
        <xdr:cNvPr id="15" name="TextBox 14">
          <a:extLst>
            <a:ext uri="{FF2B5EF4-FFF2-40B4-BE49-F238E27FC236}">
              <a16:creationId xmlns:a16="http://schemas.microsoft.com/office/drawing/2014/main" id="{959539F0-725B-470A-96AE-E47FF948A84E}"/>
            </a:ext>
          </a:extLst>
        </xdr:cNvPr>
        <xdr:cNvSpPr txBox="1"/>
      </xdr:nvSpPr>
      <xdr:spPr>
        <a:xfrm>
          <a:off x="413656" y="11530693"/>
          <a:ext cx="6457951" cy="1967594"/>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latin typeface="Lucida Bright" panose="02040602050505020304" pitchFamily="18" charset="0"/>
            </a:rPr>
            <a:t>For a sample of</a:t>
          </a:r>
          <a:r>
            <a:rPr lang="en-US" sz="2000" baseline="0">
              <a:latin typeface="Lucida Bright" panose="02040602050505020304" pitchFamily="18" charset="0"/>
            </a:rPr>
            <a:t> four observations</a:t>
          </a:r>
          <a:endParaRPr lang="en-US" sz="2000">
            <a:latin typeface="Lucida Bright" panose="02040602050505020304" pitchFamily="18" charset="0"/>
          </a:endParaRPr>
        </a:p>
        <a:p>
          <a:endParaRPr lang="en-US" sz="2400" b="0" baseline="0">
            <a:solidFill>
              <a:schemeClr val="dk1"/>
            </a:solidFill>
            <a:latin typeface="Lucida Bright" panose="02040602050505020304" pitchFamily="18" charset="0"/>
            <a:ea typeface="+mn-ea"/>
            <a:cs typeface="+mn-cs"/>
          </a:endParaRPr>
        </a:p>
        <a:p>
          <a:r>
            <a:rPr lang="en-US" sz="2000" b="0" baseline="0">
              <a:solidFill>
                <a:schemeClr val="dk1"/>
              </a:solidFill>
              <a:latin typeface="Lucida Bright" panose="02040602050505020304" pitchFamily="18" charset="0"/>
              <a:ea typeface="+mn-ea"/>
              <a:cs typeface="+mn-cs"/>
            </a:rPr>
            <a:t>A2 = 0.729</a:t>
          </a:r>
        </a:p>
        <a:p>
          <a:r>
            <a:rPr lang="en-US" sz="2000" b="0" baseline="0">
              <a:solidFill>
                <a:schemeClr val="dk1"/>
              </a:solidFill>
              <a:latin typeface="Lucida Bright" panose="02040602050505020304" pitchFamily="18" charset="0"/>
              <a:ea typeface="+mn-ea"/>
              <a:cs typeface="+mn-cs"/>
            </a:rPr>
            <a:t>D3 = 0.000</a:t>
          </a:r>
        </a:p>
        <a:p>
          <a:r>
            <a:rPr lang="en-US" sz="2000" b="0" baseline="0">
              <a:solidFill>
                <a:schemeClr val="dk1"/>
              </a:solidFill>
              <a:latin typeface="Lucida Bright" panose="02040602050505020304" pitchFamily="18" charset="0"/>
              <a:ea typeface="+mn-ea"/>
              <a:cs typeface="+mn-cs"/>
            </a:rPr>
            <a:t>D4 = 2.282</a:t>
          </a:r>
        </a:p>
      </xdr:txBody>
    </xdr:sp>
    <xdr:clientData/>
  </xdr:twoCellAnchor>
  <xdr:twoCellAnchor>
    <xdr:from>
      <xdr:col>9</xdr:col>
      <xdr:colOff>367392</xdr:colOff>
      <xdr:row>37</xdr:row>
      <xdr:rowOff>95251</xdr:rowOff>
    </xdr:from>
    <xdr:to>
      <xdr:col>16</xdr:col>
      <xdr:colOff>517071</xdr:colOff>
      <xdr:row>47</xdr:row>
      <xdr:rowOff>157845</xdr:rowOff>
    </xdr:to>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94674EB8-E35E-46EC-A448-6FADD1136A12}"/>
                </a:ext>
              </a:extLst>
            </xdr:cNvPr>
            <xdr:cNvSpPr txBox="1"/>
          </xdr:nvSpPr>
          <xdr:spPr>
            <a:xfrm>
              <a:off x="8586106" y="9729108"/>
              <a:ext cx="5932715" cy="1967594"/>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0" baseline="0">
                  <a:solidFill>
                    <a:schemeClr val="dk1"/>
                  </a:solidFill>
                  <a:latin typeface="Lucida Bright" panose="02040602050505020304" pitchFamily="18" charset="0"/>
                  <a:ea typeface="+mn-ea"/>
                  <a:cs typeface="+mn-cs"/>
                </a:rPr>
                <a:t>The R-chart control limits are: </a:t>
              </a:r>
            </a:p>
            <a:p>
              <a:endParaRPr lang="en-US" sz="2000" b="0" baseline="0">
                <a:solidFill>
                  <a:schemeClr val="dk1"/>
                </a:solidFill>
                <a:latin typeface="Lucida Bright" panose="02040602050505020304" pitchFamily="18" charset="0"/>
                <a:ea typeface="+mn-ea"/>
                <a:cs typeface="+mn-cs"/>
              </a:endParaRPr>
            </a:p>
            <a:p>
              <a:r>
                <a:rPr lang="en-US" sz="2000" b="0" baseline="0">
                  <a:solidFill>
                    <a:schemeClr val="dk1"/>
                  </a:solidFill>
                  <a:latin typeface="Lucida Bright" panose="02040602050505020304" pitchFamily="18" charset="0"/>
                  <a:ea typeface="+mn-ea"/>
                  <a:cs typeface="+mn-cs"/>
                </a:rPr>
                <a:t>UCL</a:t>
              </a:r>
              <a:r>
                <a:rPr lang="en-US" sz="1400" b="0" baseline="0">
                  <a:solidFill>
                    <a:schemeClr val="dk1"/>
                  </a:solidFill>
                  <a:latin typeface="Lucida Bright" panose="02040602050505020304" pitchFamily="18" charset="0"/>
                  <a:ea typeface="+mn-ea"/>
                  <a:cs typeface="+mn-cs"/>
                </a:rPr>
                <a:t>R</a:t>
              </a:r>
              <a:r>
                <a:rPr lang="en-US" sz="2000" b="0" baseline="0">
                  <a:solidFill>
                    <a:schemeClr val="dk1"/>
                  </a:solidFill>
                  <a:latin typeface="Lucida Bright" panose="02040602050505020304" pitchFamily="18" charset="0"/>
                  <a:ea typeface="+mn-ea"/>
                  <a:cs typeface="+mn-cs"/>
                </a:rPr>
                <a:t> = D4 * </a:t>
              </a:r>
              <a14:m>
                <m:oMath xmlns:m="http://schemas.openxmlformats.org/officeDocument/2006/math">
                  <m:acc>
                    <m:accPr>
                      <m:chr m:val="̅"/>
                      <m:ctrlPr>
                        <a:rPr lang="en-US" sz="2400" b="0" i="1" baseline="0">
                          <a:solidFill>
                            <a:schemeClr val="dk1"/>
                          </a:solidFill>
                          <a:latin typeface="Cambria Math" panose="02040503050406030204" pitchFamily="18" charset="0"/>
                          <a:ea typeface="+mn-ea"/>
                          <a:cs typeface="+mn-cs"/>
                        </a:rPr>
                      </m:ctrlPr>
                    </m:accPr>
                    <m:e>
                      <m:r>
                        <a:rPr lang="en-US" sz="2400" b="0" i="1" baseline="0">
                          <a:solidFill>
                            <a:schemeClr val="dk1"/>
                          </a:solidFill>
                          <a:latin typeface="Cambria Math" panose="02040503050406030204" pitchFamily="18" charset="0"/>
                          <a:ea typeface="+mn-ea"/>
                          <a:cs typeface="+mn-cs"/>
                        </a:rPr>
                        <m:t>𝑅</m:t>
                      </m:r>
                    </m:e>
                  </m:acc>
                </m:oMath>
              </a14:m>
              <a:r>
                <a:rPr lang="en-US" sz="2400" b="0" baseline="0">
                  <a:solidFill>
                    <a:schemeClr val="dk1"/>
                  </a:solidFill>
                  <a:latin typeface="Lucida Bright" panose="02040602050505020304" pitchFamily="18" charset="0"/>
                  <a:ea typeface="+mn-ea"/>
                  <a:cs typeface="+mn-cs"/>
                </a:rPr>
                <a:t> =</a:t>
              </a:r>
              <a:endParaRPr lang="en-US" sz="2400" b="1" baseline="0">
                <a:solidFill>
                  <a:srgbClr val="8E0000"/>
                </a:solidFill>
                <a:latin typeface="Lucida Bright" panose="02040602050505020304" pitchFamily="18" charset="0"/>
                <a:ea typeface="+mn-ea"/>
                <a:cs typeface="+mn-cs"/>
              </a:endParaRPr>
            </a:p>
            <a:p>
              <a:r>
                <a:rPr lang="en-US" sz="2000" b="0" baseline="0">
                  <a:solidFill>
                    <a:schemeClr val="dk1"/>
                  </a:solidFill>
                  <a:latin typeface="Lucida Bright" panose="02040602050505020304" pitchFamily="18" charset="0"/>
                  <a:ea typeface="+mn-ea"/>
                  <a:cs typeface="+mn-cs"/>
                </a:rPr>
                <a:t>LCL</a:t>
              </a:r>
              <a:r>
                <a:rPr lang="en-US" sz="1400" b="0" baseline="0">
                  <a:solidFill>
                    <a:schemeClr val="dk1"/>
                  </a:solidFill>
                  <a:latin typeface="Lucida Bright" panose="02040602050505020304" pitchFamily="18" charset="0"/>
                  <a:ea typeface="+mn-ea"/>
                  <a:cs typeface="+mn-cs"/>
                </a:rPr>
                <a:t>R</a:t>
              </a:r>
              <a:r>
                <a:rPr lang="en-US" sz="2000" b="0" baseline="0">
                  <a:solidFill>
                    <a:schemeClr val="dk1"/>
                  </a:solidFill>
                  <a:latin typeface="Lucida Bright" panose="02040602050505020304" pitchFamily="18" charset="0"/>
                  <a:ea typeface="+mn-ea"/>
                  <a:cs typeface="+mn-cs"/>
                </a:rPr>
                <a:t> =  D3 *</a:t>
              </a:r>
              <a14:m>
                <m:oMath xmlns:m="http://schemas.openxmlformats.org/officeDocument/2006/math">
                  <m:acc>
                    <m:accPr>
                      <m:chr m:val="̅"/>
                      <m:ctrlPr>
                        <a:rPr lang="en-US" sz="2400" b="0" i="1" baseline="0">
                          <a:solidFill>
                            <a:schemeClr val="dk1"/>
                          </a:solidFill>
                          <a:effectLst/>
                          <a:latin typeface="Cambria Math" panose="02040503050406030204" pitchFamily="18" charset="0"/>
                          <a:ea typeface="+mn-ea"/>
                          <a:cs typeface="+mn-cs"/>
                        </a:rPr>
                      </m:ctrlPr>
                    </m:accPr>
                    <m:e>
                      <m:r>
                        <a:rPr lang="en-US" sz="2400" b="0" i="1" baseline="0">
                          <a:solidFill>
                            <a:schemeClr val="dk1"/>
                          </a:solidFill>
                          <a:effectLst/>
                          <a:latin typeface="Cambria Math" panose="02040503050406030204" pitchFamily="18" charset="0"/>
                          <a:ea typeface="+mn-ea"/>
                          <a:cs typeface="+mn-cs"/>
                        </a:rPr>
                        <m:t> </m:t>
                      </m:r>
                      <m:r>
                        <a:rPr lang="en-US" sz="2400" b="0" i="1" baseline="0">
                          <a:solidFill>
                            <a:schemeClr val="dk1"/>
                          </a:solidFill>
                          <a:effectLst/>
                          <a:latin typeface="Cambria Math" panose="02040503050406030204" pitchFamily="18" charset="0"/>
                          <a:ea typeface="+mn-ea"/>
                          <a:cs typeface="+mn-cs"/>
                        </a:rPr>
                        <m:t>𝑅</m:t>
                      </m:r>
                    </m:e>
                  </m:acc>
                </m:oMath>
              </a14:m>
              <a:r>
                <a:rPr lang="en-US" sz="2400" b="0" baseline="0">
                  <a:solidFill>
                    <a:schemeClr val="dk1"/>
                  </a:solidFill>
                  <a:latin typeface="Lucida Bright" panose="02040602050505020304" pitchFamily="18" charset="0"/>
                  <a:ea typeface="+mn-ea"/>
                  <a:cs typeface="+mn-cs"/>
                </a:rPr>
                <a:t> = </a:t>
              </a:r>
              <a:endParaRPr lang="en-US" sz="2400" b="1" baseline="0">
                <a:solidFill>
                  <a:srgbClr val="8E0000"/>
                </a:solidFill>
                <a:latin typeface="Lucida Bright" panose="02040602050505020304" pitchFamily="18" charset="0"/>
                <a:ea typeface="+mn-ea"/>
                <a:cs typeface="+mn-cs"/>
              </a:endParaRPr>
            </a:p>
          </xdr:txBody>
        </xdr:sp>
      </mc:Choice>
      <mc:Fallback xmlns="">
        <xdr:sp macro="" textlink="">
          <xdr:nvSpPr>
            <xdr:cNvPr id="16" name="TextBox 15">
              <a:extLst>
                <a:ext uri="{FF2B5EF4-FFF2-40B4-BE49-F238E27FC236}">
                  <a16:creationId xmlns:a16="http://schemas.microsoft.com/office/drawing/2014/main" id="{94674EB8-E35E-46EC-A448-6FADD1136A12}"/>
                </a:ext>
              </a:extLst>
            </xdr:cNvPr>
            <xdr:cNvSpPr txBox="1"/>
          </xdr:nvSpPr>
          <xdr:spPr>
            <a:xfrm>
              <a:off x="8586106" y="9729108"/>
              <a:ext cx="5932715" cy="1967594"/>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0" baseline="0">
                  <a:solidFill>
                    <a:schemeClr val="dk1"/>
                  </a:solidFill>
                  <a:latin typeface="Lucida Bright" panose="02040602050505020304" pitchFamily="18" charset="0"/>
                  <a:ea typeface="+mn-ea"/>
                  <a:cs typeface="+mn-cs"/>
                </a:rPr>
                <a:t>The R-chart control limits are: </a:t>
              </a:r>
            </a:p>
            <a:p>
              <a:endParaRPr lang="en-US" sz="2000" b="0" baseline="0">
                <a:solidFill>
                  <a:schemeClr val="dk1"/>
                </a:solidFill>
                <a:latin typeface="Lucida Bright" panose="02040602050505020304" pitchFamily="18" charset="0"/>
                <a:ea typeface="+mn-ea"/>
                <a:cs typeface="+mn-cs"/>
              </a:endParaRPr>
            </a:p>
            <a:p>
              <a:r>
                <a:rPr lang="en-US" sz="2000" b="0" baseline="0">
                  <a:solidFill>
                    <a:schemeClr val="dk1"/>
                  </a:solidFill>
                  <a:latin typeface="Lucida Bright" panose="02040602050505020304" pitchFamily="18" charset="0"/>
                  <a:ea typeface="+mn-ea"/>
                  <a:cs typeface="+mn-cs"/>
                </a:rPr>
                <a:t>UCL</a:t>
              </a:r>
              <a:r>
                <a:rPr lang="en-US" sz="1400" b="0" baseline="0">
                  <a:solidFill>
                    <a:schemeClr val="dk1"/>
                  </a:solidFill>
                  <a:latin typeface="Lucida Bright" panose="02040602050505020304" pitchFamily="18" charset="0"/>
                  <a:ea typeface="+mn-ea"/>
                  <a:cs typeface="+mn-cs"/>
                </a:rPr>
                <a:t>R</a:t>
              </a:r>
              <a:r>
                <a:rPr lang="en-US" sz="2000" b="0" baseline="0">
                  <a:solidFill>
                    <a:schemeClr val="dk1"/>
                  </a:solidFill>
                  <a:latin typeface="Lucida Bright" panose="02040602050505020304" pitchFamily="18" charset="0"/>
                  <a:ea typeface="+mn-ea"/>
                  <a:cs typeface="+mn-cs"/>
                </a:rPr>
                <a:t> = D4 * </a:t>
              </a:r>
              <a:r>
                <a:rPr lang="en-US" sz="2400" b="0" i="0" baseline="0">
                  <a:solidFill>
                    <a:schemeClr val="dk1"/>
                  </a:solidFill>
                  <a:latin typeface="Cambria Math" panose="02040503050406030204" pitchFamily="18" charset="0"/>
                  <a:ea typeface="+mn-ea"/>
                  <a:cs typeface="+mn-cs"/>
                </a:rPr>
                <a:t>𝑅 ̅</a:t>
              </a:r>
              <a:r>
                <a:rPr lang="en-US" sz="2400" b="0" baseline="0">
                  <a:solidFill>
                    <a:schemeClr val="dk1"/>
                  </a:solidFill>
                  <a:latin typeface="Lucida Bright" panose="02040602050505020304" pitchFamily="18" charset="0"/>
                  <a:ea typeface="+mn-ea"/>
                  <a:cs typeface="+mn-cs"/>
                </a:rPr>
                <a:t> =</a:t>
              </a:r>
              <a:endParaRPr lang="en-US" sz="2400" b="1" baseline="0">
                <a:solidFill>
                  <a:srgbClr val="8E0000"/>
                </a:solidFill>
                <a:latin typeface="Lucida Bright" panose="02040602050505020304" pitchFamily="18" charset="0"/>
                <a:ea typeface="+mn-ea"/>
                <a:cs typeface="+mn-cs"/>
              </a:endParaRPr>
            </a:p>
            <a:p>
              <a:r>
                <a:rPr lang="en-US" sz="2000" b="0" baseline="0">
                  <a:solidFill>
                    <a:schemeClr val="dk1"/>
                  </a:solidFill>
                  <a:latin typeface="Lucida Bright" panose="02040602050505020304" pitchFamily="18" charset="0"/>
                  <a:ea typeface="+mn-ea"/>
                  <a:cs typeface="+mn-cs"/>
                </a:rPr>
                <a:t>LCL</a:t>
              </a:r>
              <a:r>
                <a:rPr lang="en-US" sz="1400" b="0" baseline="0">
                  <a:solidFill>
                    <a:schemeClr val="dk1"/>
                  </a:solidFill>
                  <a:latin typeface="Lucida Bright" panose="02040602050505020304" pitchFamily="18" charset="0"/>
                  <a:ea typeface="+mn-ea"/>
                  <a:cs typeface="+mn-cs"/>
                </a:rPr>
                <a:t>R</a:t>
              </a:r>
              <a:r>
                <a:rPr lang="en-US" sz="2000" b="0" baseline="0">
                  <a:solidFill>
                    <a:schemeClr val="dk1"/>
                  </a:solidFill>
                  <a:latin typeface="Lucida Bright" panose="02040602050505020304" pitchFamily="18" charset="0"/>
                  <a:ea typeface="+mn-ea"/>
                  <a:cs typeface="+mn-cs"/>
                </a:rPr>
                <a:t> =  D3 *</a:t>
              </a:r>
              <a:r>
                <a:rPr lang="en-US" sz="2400" b="0" i="0" baseline="0">
                  <a:solidFill>
                    <a:schemeClr val="dk1"/>
                  </a:solidFill>
                  <a:effectLst/>
                  <a:latin typeface="Cambria Math" panose="02040503050406030204" pitchFamily="18" charset="0"/>
                  <a:ea typeface="+mn-ea"/>
                  <a:cs typeface="+mn-cs"/>
                </a:rPr>
                <a:t>( 𝑅) ̅</a:t>
              </a:r>
              <a:r>
                <a:rPr lang="en-US" sz="2400" b="0" baseline="0">
                  <a:solidFill>
                    <a:schemeClr val="dk1"/>
                  </a:solidFill>
                  <a:latin typeface="Lucida Bright" panose="02040602050505020304" pitchFamily="18" charset="0"/>
                  <a:ea typeface="+mn-ea"/>
                  <a:cs typeface="+mn-cs"/>
                </a:rPr>
                <a:t> = </a:t>
              </a:r>
              <a:endParaRPr lang="en-US" sz="2400" b="1" baseline="0">
                <a:solidFill>
                  <a:srgbClr val="8E0000"/>
                </a:solidFill>
                <a:latin typeface="Lucida Bright" panose="02040602050505020304" pitchFamily="18" charset="0"/>
                <a:ea typeface="+mn-ea"/>
                <a:cs typeface="+mn-cs"/>
              </a:endParaRPr>
            </a:p>
          </xdr:txBody>
        </xdr:sp>
      </mc:Fallback>
    </mc:AlternateContent>
    <xdr:clientData/>
  </xdr:twoCellAnchor>
  <xdr:twoCellAnchor>
    <xdr:from>
      <xdr:col>9</xdr:col>
      <xdr:colOff>383722</xdr:colOff>
      <xdr:row>51</xdr:row>
      <xdr:rowOff>70758</xdr:rowOff>
    </xdr:from>
    <xdr:to>
      <xdr:col>16</xdr:col>
      <xdr:colOff>557894</xdr:colOff>
      <xdr:row>61</xdr:row>
      <xdr:rowOff>133352</xdr:rowOff>
    </xdr:to>
    <mc:AlternateContent xmlns:mc="http://schemas.openxmlformats.org/markup-compatibility/2006" xmlns:a14="http://schemas.microsoft.com/office/drawing/2010/main">
      <mc:Choice Requires="a14">
        <xdr:sp macro="" textlink="">
          <xdr:nvSpPr>
            <xdr:cNvPr id="17" name="TextBox 16">
              <a:extLst>
                <a:ext uri="{FF2B5EF4-FFF2-40B4-BE49-F238E27FC236}">
                  <a16:creationId xmlns:a16="http://schemas.microsoft.com/office/drawing/2014/main" id="{350E2166-CD2F-4A79-B0AF-E2A870A7E30D}"/>
                </a:ext>
              </a:extLst>
            </xdr:cNvPr>
            <xdr:cNvSpPr txBox="1"/>
          </xdr:nvSpPr>
          <xdr:spPr>
            <a:xfrm>
              <a:off x="8602436" y="12371615"/>
              <a:ext cx="5957208" cy="1967594"/>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0" baseline="0">
                  <a:solidFill>
                    <a:schemeClr val="dk1"/>
                  </a:solidFill>
                  <a:latin typeface="Lucida Bright" panose="02040602050505020304" pitchFamily="18" charset="0"/>
                  <a:ea typeface="+mn-ea"/>
                  <a:cs typeface="+mn-cs"/>
                </a:rPr>
                <a:t>The </a:t>
              </a:r>
              <a14:m>
                <m:oMath xmlns:m="http://schemas.openxmlformats.org/officeDocument/2006/math">
                  <m:acc>
                    <m:accPr>
                      <m:chr m:val="̅"/>
                      <m:ctrlPr>
                        <a:rPr lang="en-US" sz="2000" b="0" i="1" baseline="0">
                          <a:solidFill>
                            <a:schemeClr val="dk1"/>
                          </a:solidFill>
                          <a:latin typeface="Cambria Math" panose="02040503050406030204" pitchFamily="18" charset="0"/>
                          <a:ea typeface="+mn-ea"/>
                          <a:cs typeface="+mn-cs"/>
                        </a:rPr>
                      </m:ctrlPr>
                    </m:accPr>
                    <m:e>
                      <m:r>
                        <a:rPr lang="en-US" sz="2000" b="0" i="1" baseline="0">
                          <a:solidFill>
                            <a:schemeClr val="dk1"/>
                          </a:solidFill>
                          <a:latin typeface="Cambria Math" panose="02040503050406030204" pitchFamily="18" charset="0"/>
                          <a:ea typeface="+mn-ea"/>
                          <a:cs typeface="+mn-cs"/>
                        </a:rPr>
                        <m:t>𝑋</m:t>
                      </m:r>
                    </m:e>
                  </m:acc>
                </m:oMath>
              </a14:m>
              <a:r>
                <a:rPr lang="en-US" sz="2000" b="0" baseline="0">
                  <a:solidFill>
                    <a:schemeClr val="dk1"/>
                  </a:solidFill>
                  <a:latin typeface="Lucida Bright" panose="02040602050505020304" pitchFamily="18" charset="0"/>
                  <a:ea typeface="+mn-ea"/>
                  <a:cs typeface="+mn-cs"/>
                </a:rPr>
                <a:t> control limits are: </a:t>
              </a:r>
            </a:p>
            <a:p>
              <a:endParaRPr lang="en-US" sz="2000" b="0" baseline="0">
                <a:solidFill>
                  <a:schemeClr val="dk1"/>
                </a:solidFill>
                <a:latin typeface="Lucida Bright" panose="02040602050505020304" pitchFamily="18" charset="0"/>
                <a:ea typeface="+mn-ea"/>
                <a:cs typeface="+mn-cs"/>
              </a:endParaRPr>
            </a:p>
            <a:p>
              <a:r>
                <a:rPr lang="en-US" sz="2000" b="0" baseline="0">
                  <a:solidFill>
                    <a:schemeClr val="dk1"/>
                  </a:solidFill>
                  <a:latin typeface="Lucida Bright" panose="02040602050505020304" pitchFamily="18" charset="0"/>
                  <a:ea typeface="+mn-ea"/>
                  <a:cs typeface="+mn-cs"/>
                </a:rPr>
                <a:t>UCL</a:t>
              </a:r>
              <a14:m>
                <m:oMath xmlns:m="http://schemas.openxmlformats.org/officeDocument/2006/math">
                  <m:acc>
                    <m:accPr>
                      <m:chr m:val="̅"/>
                      <m:ctrlPr>
                        <a:rPr lang="en-US" sz="1400" b="0" i="1" baseline="0">
                          <a:solidFill>
                            <a:schemeClr val="dk1"/>
                          </a:solidFill>
                          <a:latin typeface="Cambria Math" panose="02040503050406030204" pitchFamily="18" charset="0"/>
                          <a:ea typeface="+mn-ea"/>
                          <a:cs typeface="+mn-cs"/>
                        </a:rPr>
                      </m:ctrlPr>
                    </m:accPr>
                    <m:e>
                      <m:r>
                        <a:rPr lang="en-US" sz="1400" b="0" i="1" baseline="0">
                          <a:solidFill>
                            <a:schemeClr val="dk1"/>
                          </a:solidFill>
                          <a:latin typeface="Cambria Math" panose="02040503050406030204" pitchFamily="18" charset="0"/>
                          <a:ea typeface="+mn-ea"/>
                          <a:cs typeface="+mn-cs"/>
                        </a:rPr>
                        <m:t>𝑋</m:t>
                      </m:r>
                    </m:e>
                  </m:acc>
                </m:oMath>
              </a14:m>
              <a:r>
                <a:rPr lang="en-US" sz="2000" b="0" baseline="0">
                  <a:solidFill>
                    <a:schemeClr val="dk1"/>
                  </a:solidFill>
                  <a:latin typeface="Lucida Bright" panose="02040602050505020304" pitchFamily="18" charset="0"/>
                  <a:ea typeface="+mn-ea"/>
                  <a:cs typeface="+mn-cs"/>
                </a:rPr>
                <a:t> = </a:t>
              </a:r>
              <a14:m>
                <m:oMath xmlns:m="http://schemas.openxmlformats.org/officeDocument/2006/math">
                  <m:acc>
                    <m:accPr>
                      <m:chr m:val="̿"/>
                      <m:ctrlPr>
                        <a:rPr lang="en-US" sz="2000" b="0" i="1" baseline="0">
                          <a:solidFill>
                            <a:schemeClr val="dk1"/>
                          </a:solidFill>
                          <a:latin typeface="Cambria Math" panose="02040503050406030204" pitchFamily="18" charset="0"/>
                          <a:ea typeface="+mn-ea"/>
                          <a:cs typeface="+mn-cs"/>
                        </a:rPr>
                      </m:ctrlPr>
                    </m:accPr>
                    <m:e>
                      <m:r>
                        <a:rPr lang="en-US" sz="2000" b="0" i="1" baseline="0">
                          <a:solidFill>
                            <a:schemeClr val="dk1"/>
                          </a:solidFill>
                          <a:latin typeface="Cambria Math" panose="02040503050406030204" pitchFamily="18" charset="0"/>
                          <a:ea typeface="+mn-ea"/>
                          <a:cs typeface="+mn-cs"/>
                        </a:rPr>
                        <m:t>𝑋</m:t>
                      </m:r>
                    </m:e>
                  </m:acc>
                </m:oMath>
              </a14:m>
              <a:r>
                <a:rPr lang="en-US" sz="2000" b="0" baseline="0">
                  <a:solidFill>
                    <a:schemeClr val="dk1"/>
                  </a:solidFill>
                  <a:latin typeface="Lucida Bright" panose="02040602050505020304" pitchFamily="18" charset="0"/>
                  <a:ea typeface="+mn-ea"/>
                  <a:cs typeface="+mn-cs"/>
                </a:rPr>
                <a:t> + A</a:t>
              </a:r>
              <a:r>
                <a:rPr lang="en-US" sz="1600" b="0" baseline="0">
                  <a:solidFill>
                    <a:schemeClr val="dk1"/>
                  </a:solidFill>
                  <a:latin typeface="Lucida Bright" panose="02040602050505020304" pitchFamily="18" charset="0"/>
                  <a:ea typeface="+mn-ea"/>
                  <a:cs typeface="+mn-cs"/>
                </a:rPr>
                <a:t>2</a:t>
              </a:r>
              <a:r>
                <a:rPr lang="en-US" sz="2000" b="0" baseline="0">
                  <a:solidFill>
                    <a:schemeClr val="dk1"/>
                  </a:solidFill>
                  <a:latin typeface="Lucida Bright" panose="02040602050505020304" pitchFamily="18" charset="0"/>
                  <a:ea typeface="+mn-ea"/>
                  <a:cs typeface="+mn-cs"/>
                </a:rPr>
                <a:t>* </a:t>
              </a:r>
              <a14:m>
                <m:oMath xmlns:m="http://schemas.openxmlformats.org/officeDocument/2006/math">
                  <m:acc>
                    <m:accPr>
                      <m:chr m:val="̅"/>
                      <m:ctrlPr>
                        <a:rPr lang="en-US" sz="2400" b="0" i="1" baseline="0">
                          <a:solidFill>
                            <a:schemeClr val="dk1"/>
                          </a:solidFill>
                          <a:latin typeface="Cambria Math" panose="02040503050406030204" pitchFamily="18" charset="0"/>
                          <a:ea typeface="+mn-ea"/>
                          <a:cs typeface="+mn-cs"/>
                        </a:rPr>
                      </m:ctrlPr>
                    </m:accPr>
                    <m:e>
                      <m:r>
                        <a:rPr lang="en-US" sz="2400" b="0" i="1" baseline="0">
                          <a:solidFill>
                            <a:schemeClr val="dk1"/>
                          </a:solidFill>
                          <a:latin typeface="Cambria Math" panose="02040503050406030204" pitchFamily="18" charset="0"/>
                          <a:ea typeface="+mn-ea"/>
                          <a:cs typeface="+mn-cs"/>
                        </a:rPr>
                        <m:t>𝑅</m:t>
                      </m:r>
                    </m:e>
                  </m:acc>
                </m:oMath>
              </a14:m>
              <a:r>
                <a:rPr lang="en-US" sz="2400" b="0" baseline="0">
                  <a:solidFill>
                    <a:schemeClr val="dk1"/>
                  </a:solidFill>
                  <a:latin typeface="Lucida Bright" panose="02040602050505020304" pitchFamily="18" charset="0"/>
                  <a:ea typeface="+mn-ea"/>
                  <a:cs typeface="+mn-cs"/>
                </a:rPr>
                <a:t> = </a:t>
              </a:r>
            </a:p>
            <a:p>
              <a:pPr marL="0" marR="0" lvl="0" indent="0" defTabSz="914400" eaLnBrk="1" fontAlgn="auto" latinLnBrk="0" hangingPunct="1">
                <a:lnSpc>
                  <a:spcPct val="100000"/>
                </a:lnSpc>
                <a:spcBef>
                  <a:spcPts val="0"/>
                </a:spcBef>
                <a:spcAft>
                  <a:spcPts val="0"/>
                </a:spcAft>
                <a:buClrTx/>
                <a:buSzTx/>
                <a:buFontTx/>
                <a:buNone/>
                <a:tabLst/>
                <a:defRPr/>
              </a:pPr>
              <a:r>
                <a:rPr lang="en-US" sz="2000" b="0" baseline="0">
                  <a:solidFill>
                    <a:schemeClr val="dk1"/>
                  </a:solidFill>
                  <a:effectLst/>
                  <a:latin typeface="Lucida Bright" panose="02040602050505020304" pitchFamily="18" charset="0"/>
                  <a:ea typeface="+mn-ea"/>
                  <a:cs typeface="+mn-cs"/>
                </a:rPr>
                <a:t>UCL</a:t>
              </a:r>
              <a14:m>
                <m:oMath xmlns:m="http://schemas.openxmlformats.org/officeDocument/2006/math">
                  <m:acc>
                    <m:accPr>
                      <m:chr m:val="̅"/>
                      <m:ctrlPr>
                        <a:rPr lang="en-US" sz="2000" b="0" i="1" baseline="0">
                          <a:solidFill>
                            <a:schemeClr val="dk1"/>
                          </a:solidFill>
                          <a:effectLst/>
                          <a:latin typeface="Cambria Math" panose="02040503050406030204" pitchFamily="18" charset="0"/>
                          <a:ea typeface="+mn-ea"/>
                          <a:cs typeface="+mn-cs"/>
                        </a:rPr>
                      </m:ctrlPr>
                    </m:accPr>
                    <m:e>
                      <m:r>
                        <a:rPr lang="en-US" sz="2000" b="0" i="1" baseline="0">
                          <a:solidFill>
                            <a:schemeClr val="dk1"/>
                          </a:solidFill>
                          <a:effectLst/>
                          <a:latin typeface="Cambria Math" panose="02040503050406030204" pitchFamily="18" charset="0"/>
                          <a:ea typeface="+mn-ea"/>
                          <a:cs typeface="+mn-cs"/>
                        </a:rPr>
                        <m:t>𝑋</m:t>
                      </m:r>
                    </m:e>
                  </m:acc>
                </m:oMath>
              </a14:m>
              <a:r>
                <a:rPr lang="en-US" sz="2000" b="0" baseline="0">
                  <a:solidFill>
                    <a:schemeClr val="dk1"/>
                  </a:solidFill>
                  <a:effectLst/>
                  <a:latin typeface="Lucida Bright" panose="02040602050505020304" pitchFamily="18" charset="0"/>
                  <a:ea typeface="+mn-ea"/>
                  <a:cs typeface="+mn-cs"/>
                </a:rPr>
                <a:t> = </a:t>
              </a:r>
              <a14:m>
                <m:oMath xmlns:m="http://schemas.openxmlformats.org/officeDocument/2006/math">
                  <m:acc>
                    <m:accPr>
                      <m:chr m:val="̿"/>
                      <m:ctrlPr>
                        <a:rPr lang="en-US" sz="2000" b="0" i="1" baseline="0">
                          <a:solidFill>
                            <a:schemeClr val="dk1"/>
                          </a:solidFill>
                          <a:effectLst/>
                          <a:latin typeface="Cambria Math" panose="02040503050406030204" pitchFamily="18" charset="0"/>
                          <a:ea typeface="+mn-ea"/>
                          <a:cs typeface="+mn-cs"/>
                        </a:rPr>
                      </m:ctrlPr>
                    </m:accPr>
                    <m:e>
                      <m:r>
                        <a:rPr lang="en-US" sz="2000" b="0" i="1" baseline="0">
                          <a:solidFill>
                            <a:schemeClr val="dk1"/>
                          </a:solidFill>
                          <a:effectLst/>
                          <a:latin typeface="Cambria Math" panose="02040503050406030204" pitchFamily="18" charset="0"/>
                          <a:ea typeface="+mn-ea"/>
                          <a:cs typeface="+mn-cs"/>
                        </a:rPr>
                        <m:t>𝑋</m:t>
                      </m:r>
                      <m:r>
                        <a:rPr lang="en-US" sz="2000" b="0" i="1" baseline="0">
                          <a:solidFill>
                            <a:schemeClr val="dk1"/>
                          </a:solidFill>
                          <a:effectLst/>
                          <a:latin typeface="Cambria Math" panose="02040503050406030204" pitchFamily="18" charset="0"/>
                          <a:ea typeface="+mn-ea"/>
                          <a:cs typeface="+mn-cs"/>
                        </a:rPr>
                        <m:t> </m:t>
                      </m:r>
                    </m:e>
                  </m:acc>
                </m:oMath>
              </a14:m>
              <a:r>
                <a:rPr lang="en-US" sz="2000" b="0" baseline="0">
                  <a:solidFill>
                    <a:schemeClr val="dk1"/>
                  </a:solidFill>
                  <a:effectLst/>
                  <a:latin typeface="Lucida Bright" panose="02040602050505020304" pitchFamily="18" charset="0"/>
                  <a:ea typeface="+mn-ea"/>
                  <a:cs typeface="+mn-cs"/>
                </a:rPr>
                <a:t>- A2* </a:t>
              </a:r>
              <a14:m>
                <m:oMath xmlns:m="http://schemas.openxmlformats.org/officeDocument/2006/math">
                  <m:acc>
                    <m:accPr>
                      <m:chr m:val="̅"/>
                      <m:ctrlPr>
                        <a:rPr lang="en-US" sz="2000" b="0" i="1" baseline="0">
                          <a:solidFill>
                            <a:schemeClr val="dk1"/>
                          </a:solidFill>
                          <a:effectLst/>
                          <a:latin typeface="Cambria Math" panose="02040503050406030204" pitchFamily="18" charset="0"/>
                          <a:ea typeface="+mn-ea"/>
                          <a:cs typeface="+mn-cs"/>
                        </a:rPr>
                      </m:ctrlPr>
                    </m:accPr>
                    <m:e>
                      <m:r>
                        <a:rPr lang="en-US" sz="2000" b="0" i="1" baseline="0">
                          <a:solidFill>
                            <a:schemeClr val="dk1"/>
                          </a:solidFill>
                          <a:effectLst/>
                          <a:latin typeface="Cambria Math" panose="02040503050406030204" pitchFamily="18" charset="0"/>
                          <a:ea typeface="+mn-ea"/>
                          <a:cs typeface="+mn-cs"/>
                        </a:rPr>
                        <m:t>𝑅</m:t>
                      </m:r>
                    </m:e>
                  </m:acc>
                </m:oMath>
              </a14:m>
              <a:r>
                <a:rPr lang="en-US" sz="2000" b="0" baseline="0">
                  <a:solidFill>
                    <a:schemeClr val="dk1"/>
                  </a:solidFill>
                  <a:effectLst/>
                  <a:latin typeface="Lucida Bright" panose="02040602050505020304" pitchFamily="18" charset="0"/>
                  <a:ea typeface="+mn-ea"/>
                  <a:cs typeface="+mn-cs"/>
                </a:rPr>
                <a:t> =   </a:t>
              </a:r>
              <a:endParaRPr lang="en-US" sz="2400" b="1" baseline="0">
                <a:solidFill>
                  <a:srgbClr val="8E0000"/>
                </a:solidFill>
                <a:latin typeface="Lucida Bright" panose="02040602050505020304" pitchFamily="18" charset="0"/>
                <a:ea typeface="+mn-ea"/>
                <a:cs typeface="+mn-cs"/>
              </a:endParaRPr>
            </a:p>
            <a:p>
              <a:endParaRPr lang="en-US" sz="2400" b="1" baseline="0">
                <a:solidFill>
                  <a:srgbClr val="8E0000"/>
                </a:solidFill>
                <a:latin typeface="Lucida Bright" panose="02040602050505020304" pitchFamily="18" charset="0"/>
                <a:ea typeface="+mn-ea"/>
                <a:cs typeface="+mn-cs"/>
              </a:endParaRPr>
            </a:p>
          </xdr:txBody>
        </xdr:sp>
      </mc:Choice>
      <mc:Fallback xmlns="">
        <xdr:sp macro="" textlink="">
          <xdr:nvSpPr>
            <xdr:cNvPr id="17" name="TextBox 16">
              <a:extLst>
                <a:ext uri="{FF2B5EF4-FFF2-40B4-BE49-F238E27FC236}">
                  <a16:creationId xmlns:a16="http://schemas.microsoft.com/office/drawing/2014/main" id="{350E2166-CD2F-4A79-B0AF-E2A870A7E30D}"/>
                </a:ext>
              </a:extLst>
            </xdr:cNvPr>
            <xdr:cNvSpPr txBox="1"/>
          </xdr:nvSpPr>
          <xdr:spPr>
            <a:xfrm>
              <a:off x="8602436" y="12371615"/>
              <a:ext cx="5957208" cy="1967594"/>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0" baseline="0">
                  <a:solidFill>
                    <a:schemeClr val="dk1"/>
                  </a:solidFill>
                  <a:latin typeface="Lucida Bright" panose="02040602050505020304" pitchFamily="18" charset="0"/>
                  <a:ea typeface="+mn-ea"/>
                  <a:cs typeface="+mn-cs"/>
                </a:rPr>
                <a:t>The </a:t>
              </a:r>
              <a:r>
                <a:rPr lang="en-US" sz="2000" b="0" i="0" baseline="0">
                  <a:solidFill>
                    <a:schemeClr val="dk1"/>
                  </a:solidFill>
                  <a:latin typeface="Cambria Math" panose="02040503050406030204" pitchFamily="18" charset="0"/>
                  <a:ea typeface="+mn-ea"/>
                  <a:cs typeface="+mn-cs"/>
                </a:rPr>
                <a:t>𝑋 ̅</a:t>
              </a:r>
              <a:r>
                <a:rPr lang="en-US" sz="2000" b="0" baseline="0">
                  <a:solidFill>
                    <a:schemeClr val="dk1"/>
                  </a:solidFill>
                  <a:latin typeface="Lucida Bright" panose="02040602050505020304" pitchFamily="18" charset="0"/>
                  <a:ea typeface="+mn-ea"/>
                  <a:cs typeface="+mn-cs"/>
                </a:rPr>
                <a:t> control limits are: </a:t>
              </a:r>
            </a:p>
            <a:p>
              <a:endParaRPr lang="en-US" sz="2000" b="0" baseline="0">
                <a:solidFill>
                  <a:schemeClr val="dk1"/>
                </a:solidFill>
                <a:latin typeface="Lucida Bright" panose="02040602050505020304" pitchFamily="18" charset="0"/>
                <a:ea typeface="+mn-ea"/>
                <a:cs typeface="+mn-cs"/>
              </a:endParaRPr>
            </a:p>
            <a:p>
              <a:r>
                <a:rPr lang="en-US" sz="2000" b="0" baseline="0">
                  <a:solidFill>
                    <a:schemeClr val="dk1"/>
                  </a:solidFill>
                  <a:latin typeface="Lucida Bright" panose="02040602050505020304" pitchFamily="18" charset="0"/>
                  <a:ea typeface="+mn-ea"/>
                  <a:cs typeface="+mn-cs"/>
                </a:rPr>
                <a:t>UCL</a:t>
              </a:r>
              <a:r>
                <a:rPr lang="en-US" sz="1400" b="0" i="0" baseline="0">
                  <a:solidFill>
                    <a:schemeClr val="dk1"/>
                  </a:solidFill>
                  <a:latin typeface="Cambria Math" panose="02040503050406030204" pitchFamily="18" charset="0"/>
                  <a:ea typeface="+mn-ea"/>
                  <a:cs typeface="+mn-cs"/>
                </a:rPr>
                <a:t>𝑋 ̅</a:t>
              </a:r>
              <a:r>
                <a:rPr lang="en-US" sz="2000" b="0" baseline="0">
                  <a:solidFill>
                    <a:schemeClr val="dk1"/>
                  </a:solidFill>
                  <a:latin typeface="Lucida Bright" panose="02040602050505020304" pitchFamily="18" charset="0"/>
                  <a:ea typeface="+mn-ea"/>
                  <a:cs typeface="+mn-cs"/>
                </a:rPr>
                <a:t> = </a:t>
              </a:r>
              <a:r>
                <a:rPr lang="en-US" sz="2000" b="0" i="0" baseline="0">
                  <a:solidFill>
                    <a:schemeClr val="dk1"/>
                  </a:solidFill>
                  <a:latin typeface="Cambria Math" panose="02040503050406030204" pitchFamily="18" charset="0"/>
                  <a:ea typeface="+mn-ea"/>
                  <a:cs typeface="+mn-cs"/>
                </a:rPr>
                <a:t>𝑋 ̿</a:t>
              </a:r>
              <a:r>
                <a:rPr lang="en-US" sz="2000" b="0" baseline="0">
                  <a:solidFill>
                    <a:schemeClr val="dk1"/>
                  </a:solidFill>
                  <a:latin typeface="Lucida Bright" panose="02040602050505020304" pitchFamily="18" charset="0"/>
                  <a:ea typeface="+mn-ea"/>
                  <a:cs typeface="+mn-cs"/>
                </a:rPr>
                <a:t> + A</a:t>
              </a:r>
              <a:r>
                <a:rPr lang="en-US" sz="1600" b="0" baseline="0">
                  <a:solidFill>
                    <a:schemeClr val="dk1"/>
                  </a:solidFill>
                  <a:latin typeface="Lucida Bright" panose="02040602050505020304" pitchFamily="18" charset="0"/>
                  <a:ea typeface="+mn-ea"/>
                  <a:cs typeface="+mn-cs"/>
                </a:rPr>
                <a:t>2</a:t>
              </a:r>
              <a:r>
                <a:rPr lang="en-US" sz="2000" b="0" baseline="0">
                  <a:solidFill>
                    <a:schemeClr val="dk1"/>
                  </a:solidFill>
                  <a:latin typeface="Lucida Bright" panose="02040602050505020304" pitchFamily="18" charset="0"/>
                  <a:ea typeface="+mn-ea"/>
                  <a:cs typeface="+mn-cs"/>
                </a:rPr>
                <a:t>* </a:t>
              </a:r>
              <a:r>
                <a:rPr lang="en-US" sz="2400" b="0" i="0" baseline="0">
                  <a:solidFill>
                    <a:schemeClr val="dk1"/>
                  </a:solidFill>
                  <a:latin typeface="Cambria Math" panose="02040503050406030204" pitchFamily="18" charset="0"/>
                  <a:ea typeface="+mn-ea"/>
                  <a:cs typeface="+mn-cs"/>
                </a:rPr>
                <a:t>𝑅 ̅</a:t>
              </a:r>
              <a:r>
                <a:rPr lang="en-US" sz="2400" b="0" baseline="0">
                  <a:solidFill>
                    <a:schemeClr val="dk1"/>
                  </a:solidFill>
                  <a:latin typeface="Lucida Bright" panose="02040602050505020304" pitchFamily="18" charset="0"/>
                  <a:ea typeface="+mn-ea"/>
                  <a:cs typeface="+mn-cs"/>
                </a:rPr>
                <a:t> = </a:t>
              </a:r>
            </a:p>
            <a:p>
              <a:pPr marL="0" marR="0" lvl="0" indent="0" defTabSz="914400" eaLnBrk="1" fontAlgn="auto" latinLnBrk="0" hangingPunct="1">
                <a:lnSpc>
                  <a:spcPct val="100000"/>
                </a:lnSpc>
                <a:spcBef>
                  <a:spcPts val="0"/>
                </a:spcBef>
                <a:spcAft>
                  <a:spcPts val="0"/>
                </a:spcAft>
                <a:buClrTx/>
                <a:buSzTx/>
                <a:buFontTx/>
                <a:buNone/>
                <a:tabLst/>
                <a:defRPr/>
              </a:pPr>
              <a:r>
                <a:rPr lang="en-US" sz="2000" b="0" baseline="0">
                  <a:solidFill>
                    <a:schemeClr val="dk1"/>
                  </a:solidFill>
                  <a:effectLst/>
                  <a:latin typeface="Lucida Bright" panose="02040602050505020304" pitchFamily="18" charset="0"/>
                  <a:ea typeface="+mn-ea"/>
                  <a:cs typeface="+mn-cs"/>
                </a:rPr>
                <a:t>UCL</a:t>
              </a:r>
              <a:r>
                <a:rPr lang="en-US" sz="2000" b="0" i="0" baseline="0">
                  <a:solidFill>
                    <a:schemeClr val="dk1"/>
                  </a:solidFill>
                  <a:effectLst/>
                  <a:latin typeface="Cambria Math" panose="02040503050406030204" pitchFamily="18" charset="0"/>
                  <a:ea typeface="+mn-ea"/>
                  <a:cs typeface="+mn-cs"/>
                </a:rPr>
                <a:t>𝑋 ̅</a:t>
              </a:r>
              <a:r>
                <a:rPr lang="en-US" sz="2000" b="0" baseline="0">
                  <a:solidFill>
                    <a:schemeClr val="dk1"/>
                  </a:solidFill>
                  <a:effectLst/>
                  <a:latin typeface="Lucida Bright" panose="02040602050505020304" pitchFamily="18" charset="0"/>
                  <a:ea typeface="+mn-ea"/>
                  <a:cs typeface="+mn-cs"/>
                </a:rPr>
                <a:t> = </a:t>
              </a:r>
              <a:r>
                <a:rPr lang="en-US" sz="2000" b="0" i="0" baseline="0">
                  <a:solidFill>
                    <a:schemeClr val="dk1"/>
                  </a:solidFill>
                  <a:effectLst/>
                  <a:latin typeface="Cambria Math" panose="02040503050406030204" pitchFamily="18" charset="0"/>
                  <a:ea typeface="+mn-ea"/>
                  <a:cs typeface="+mn-cs"/>
                </a:rPr>
                <a:t>(𝑋 ) ̿</a:t>
              </a:r>
              <a:r>
                <a:rPr lang="en-US" sz="2000" b="0" baseline="0">
                  <a:solidFill>
                    <a:schemeClr val="dk1"/>
                  </a:solidFill>
                  <a:effectLst/>
                  <a:latin typeface="Lucida Bright" panose="02040602050505020304" pitchFamily="18" charset="0"/>
                  <a:ea typeface="+mn-ea"/>
                  <a:cs typeface="+mn-cs"/>
                </a:rPr>
                <a:t>- A2* </a:t>
              </a:r>
              <a:r>
                <a:rPr lang="en-US" sz="2000" b="0" i="0" baseline="0">
                  <a:solidFill>
                    <a:schemeClr val="dk1"/>
                  </a:solidFill>
                  <a:effectLst/>
                  <a:latin typeface="Cambria Math" panose="02040503050406030204" pitchFamily="18" charset="0"/>
                  <a:ea typeface="+mn-ea"/>
                  <a:cs typeface="+mn-cs"/>
                </a:rPr>
                <a:t>𝑅 ̅</a:t>
              </a:r>
              <a:r>
                <a:rPr lang="en-US" sz="2000" b="0" baseline="0">
                  <a:solidFill>
                    <a:schemeClr val="dk1"/>
                  </a:solidFill>
                  <a:effectLst/>
                  <a:latin typeface="Lucida Bright" panose="02040602050505020304" pitchFamily="18" charset="0"/>
                  <a:ea typeface="+mn-ea"/>
                  <a:cs typeface="+mn-cs"/>
                </a:rPr>
                <a:t> =   </a:t>
              </a:r>
              <a:endParaRPr lang="en-US" sz="2400" b="1" baseline="0">
                <a:solidFill>
                  <a:srgbClr val="8E0000"/>
                </a:solidFill>
                <a:latin typeface="Lucida Bright" panose="02040602050505020304" pitchFamily="18" charset="0"/>
                <a:ea typeface="+mn-ea"/>
                <a:cs typeface="+mn-cs"/>
              </a:endParaRPr>
            </a:p>
            <a:p>
              <a:endParaRPr lang="en-US" sz="2400" b="1" baseline="0">
                <a:solidFill>
                  <a:srgbClr val="8E0000"/>
                </a:solidFill>
                <a:latin typeface="Lucida Bright" panose="02040602050505020304" pitchFamily="18" charset="0"/>
                <a:ea typeface="+mn-ea"/>
                <a:cs typeface="+mn-cs"/>
              </a:endParaRPr>
            </a:p>
          </xdr:txBody>
        </xdr:sp>
      </mc:Fallback>
    </mc:AlternateContent>
    <xdr:clientData/>
  </xdr:twoCellAnchor>
  <xdr:oneCellAnchor>
    <xdr:from>
      <xdr:col>15</xdr:col>
      <xdr:colOff>134711</xdr:colOff>
      <xdr:row>33</xdr:row>
      <xdr:rowOff>95250</xdr:rowOff>
    </xdr:from>
    <xdr:ext cx="314325" cy="284710"/>
    <mc:AlternateContent xmlns:mc="http://schemas.openxmlformats.org/markup-compatibility/2006" xmlns:a14="http://schemas.microsoft.com/office/drawing/2010/main">
      <mc:Choice Requires="a14">
        <xdr:sp macro="" textlink="">
          <xdr:nvSpPr>
            <xdr:cNvPr id="18" name="TextBox 17">
              <a:extLst>
                <a:ext uri="{FF2B5EF4-FFF2-40B4-BE49-F238E27FC236}">
                  <a16:creationId xmlns:a16="http://schemas.microsoft.com/office/drawing/2014/main" id="{57988BA5-B7D5-4D7C-A873-55C301E8D308}"/>
                </a:ext>
              </a:extLst>
            </xdr:cNvPr>
            <xdr:cNvSpPr txBox="1"/>
          </xdr:nvSpPr>
          <xdr:spPr>
            <a:xfrm>
              <a:off x="13320032" y="8871857"/>
              <a:ext cx="314325" cy="284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14:m>
                <m:oMath xmlns:m="http://schemas.openxmlformats.org/officeDocument/2006/math">
                  <m:acc>
                    <m:accPr>
                      <m:chr m:val="̅"/>
                      <m:ctrlPr>
                        <a:rPr lang="en-US" sz="2000" i="1">
                          <a:latin typeface="Cambria Math" panose="02040503050406030204" pitchFamily="18" charset="0"/>
                        </a:rPr>
                      </m:ctrlPr>
                    </m:accPr>
                    <m:e>
                      <m:r>
                        <a:rPr lang="en-US" sz="2000" b="0" i="1">
                          <a:latin typeface="Cambria Math" panose="02040503050406030204" pitchFamily="18" charset="0"/>
                        </a:rPr>
                        <m:t>𝑅</m:t>
                      </m:r>
                    </m:e>
                  </m:acc>
                </m:oMath>
              </a14:m>
              <a:r>
                <a:rPr lang="en-US" sz="2000"/>
                <a:t> </a:t>
              </a:r>
            </a:p>
          </xdr:txBody>
        </xdr:sp>
      </mc:Choice>
      <mc:Fallback xmlns="">
        <xdr:sp macro="" textlink="">
          <xdr:nvSpPr>
            <xdr:cNvPr id="18" name="TextBox 17">
              <a:extLst>
                <a:ext uri="{FF2B5EF4-FFF2-40B4-BE49-F238E27FC236}">
                  <a16:creationId xmlns:a16="http://schemas.microsoft.com/office/drawing/2014/main" id="{57988BA5-B7D5-4D7C-A873-55C301E8D308}"/>
                </a:ext>
              </a:extLst>
            </xdr:cNvPr>
            <xdr:cNvSpPr txBox="1"/>
          </xdr:nvSpPr>
          <xdr:spPr>
            <a:xfrm>
              <a:off x="13320032" y="8871857"/>
              <a:ext cx="314325" cy="284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en-US" sz="2000" b="0" i="0">
                  <a:latin typeface="Cambria Math" panose="02040503050406030204" pitchFamily="18" charset="0"/>
                </a:rPr>
                <a:t>𝑅 ̅</a:t>
              </a:r>
              <a:r>
                <a:rPr lang="en-US" sz="2000"/>
                <a:t> </a:t>
              </a:r>
            </a:p>
          </xdr:txBody>
        </xdr:sp>
      </mc:Fallback>
    </mc:AlternateContent>
    <xdr:clientData/>
  </xdr:oneCellAnchor>
  <xdr:twoCellAnchor>
    <xdr:from>
      <xdr:col>4</xdr:col>
      <xdr:colOff>503464</xdr:colOff>
      <xdr:row>39</xdr:row>
      <xdr:rowOff>176893</xdr:rowOff>
    </xdr:from>
    <xdr:to>
      <xdr:col>6</xdr:col>
      <xdr:colOff>326572</xdr:colOff>
      <xdr:row>41</xdr:row>
      <xdr:rowOff>149679</xdr:rowOff>
    </xdr:to>
    <xdr:sp macro="" textlink="">
      <xdr:nvSpPr>
        <xdr:cNvPr id="7" name="Rectangle 6">
          <a:extLst>
            <a:ext uri="{FF2B5EF4-FFF2-40B4-BE49-F238E27FC236}">
              <a16:creationId xmlns:a16="http://schemas.microsoft.com/office/drawing/2014/main" id="{5ACD6451-4F49-4A13-85C5-9389B81C4245}"/>
            </a:ext>
          </a:extLst>
        </xdr:cNvPr>
        <xdr:cNvSpPr/>
      </xdr:nvSpPr>
      <xdr:spPr>
        <a:xfrm>
          <a:off x="2952750" y="10191750"/>
          <a:ext cx="2245179" cy="353786"/>
        </a:xfrm>
        <a:prstGeom prst="rect">
          <a:avLst/>
        </a:prstGeom>
        <a:solidFill>
          <a:schemeClr val="accent1">
            <a:alpha val="22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14</xdr:col>
      <xdr:colOff>394606</xdr:colOff>
      <xdr:row>8</xdr:row>
      <xdr:rowOff>122464</xdr:rowOff>
    </xdr:from>
    <xdr:to>
      <xdr:col>14</xdr:col>
      <xdr:colOff>394606</xdr:colOff>
      <xdr:row>46</xdr:row>
      <xdr:rowOff>136072</xdr:rowOff>
    </xdr:to>
    <xdr:cxnSp macro="">
      <xdr:nvCxnSpPr>
        <xdr:cNvPr id="2" name="Straight Connector 1">
          <a:extLst>
            <a:ext uri="{FF2B5EF4-FFF2-40B4-BE49-F238E27FC236}">
              <a16:creationId xmlns:a16="http://schemas.microsoft.com/office/drawing/2014/main" id="{5EC96188-9D74-4205-8868-A59F8A930E7F}"/>
            </a:ext>
          </a:extLst>
        </xdr:cNvPr>
        <xdr:cNvCxnSpPr/>
      </xdr:nvCxnSpPr>
      <xdr:spPr>
        <a:xfrm>
          <a:off x="11757931" y="1646464"/>
          <a:ext cx="0" cy="10633983"/>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4</xdr:col>
      <xdr:colOff>285750</xdr:colOff>
      <xdr:row>2</xdr:row>
      <xdr:rowOff>81642</xdr:rowOff>
    </xdr:from>
    <xdr:to>
      <xdr:col>11</xdr:col>
      <xdr:colOff>489857</xdr:colOff>
      <xdr:row>6</xdr:row>
      <xdr:rowOff>157842</xdr:rowOff>
    </xdr:to>
    <xdr:sp macro="" textlink="">
      <xdr:nvSpPr>
        <xdr:cNvPr id="4" name="Rounded Rectangle 4">
          <a:extLst>
            <a:ext uri="{FF2B5EF4-FFF2-40B4-BE49-F238E27FC236}">
              <a16:creationId xmlns:a16="http://schemas.microsoft.com/office/drawing/2014/main" id="{FACDE900-0279-4E5A-B803-85B8B3DA62A5}"/>
            </a:ext>
          </a:extLst>
        </xdr:cNvPr>
        <xdr:cNvSpPr/>
      </xdr:nvSpPr>
      <xdr:spPr>
        <a:xfrm>
          <a:off x="2724150" y="462642"/>
          <a:ext cx="7300232"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rgbClr val="8E0000"/>
              </a:solidFill>
              <a:latin typeface="Lucida Bright" panose="02040602050505020304" pitchFamily="18" charset="0"/>
              <a:cs typeface="FrankRuehl" panose="020E0503060101010101" pitchFamily="34" charset="-79"/>
            </a:rPr>
            <a:t>Check</a:t>
          </a:r>
          <a:r>
            <a:rPr lang="en-US" sz="3200" b="0">
              <a:solidFill>
                <a:schemeClr val="accent4">
                  <a:lumMod val="50000"/>
                </a:schemeClr>
              </a:solidFill>
              <a:latin typeface="Lucida Bright" panose="02040602050505020304" pitchFamily="18" charset="0"/>
              <a:cs typeface="FrankRuehl" panose="020E0503060101010101" pitchFamily="34" charset="-79"/>
            </a:rPr>
            <a:t> Problem 9</a:t>
          </a:r>
        </a:p>
      </xdr:txBody>
    </xdr:sp>
    <xdr:clientData/>
  </xdr:twoCellAnchor>
  <xdr:twoCellAnchor>
    <xdr:from>
      <xdr:col>0</xdr:col>
      <xdr:colOff>381001</xdr:colOff>
      <xdr:row>10</xdr:row>
      <xdr:rowOff>163286</xdr:rowOff>
    </xdr:from>
    <xdr:to>
      <xdr:col>13</xdr:col>
      <xdr:colOff>326573</xdr:colOff>
      <xdr:row>24</xdr:row>
      <xdr:rowOff>381000</xdr:rowOff>
    </xdr:to>
    <xdr:sp macro="" textlink="">
      <xdr:nvSpPr>
        <xdr:cNvPr id="5" name="TextBox 4">
          <a:extLst>
            <a:ext uri="{FF2B5EF4-FFF2-40B4-BE49-F238E27FC236}">
              <a16:creationId xmlns:a16="http://schemas.microsoft.com/office/drawing/2014/main" id="{C5729742-2F9E-42A9-86FD-BBFB882E70B3}"/>
            </a:ext>
          </a:extLst>
        </xdr:cNvPr>
        <xdr:cNvSpPr txBox="1"/>
      </xdr:nvSpPr>
      <xdr:spPr>
        <a:xfrm>
          <a:off x="381001" y="2068286"/>
          <a:ext cx="10699297" cy="3513364"/>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600">
              <a:solidFill>
                <a:schemeClr val="tx1"/>
              </a:solidFill>
              <a:latin typeface="Lucida Bright" panose="02040602050505020304" pitchFamily="18" charset="0"/>
              <a:ea typeface="+mn-ea"/>
              <a:cs typeface="+mn-cs"/>
            </a:rPr>
            <a:t>Krajewsk 225</a:t>
          </a:r>
        </a:p>
        <a:p>
          <a:r>
            <a:rPr lang="en-US" sz="2000">
              <a:solidFill>
                <a:schemeClr val="dk1"/>
              </a:solidFill>
              <a:latin typeface="Lucida Bright" panose="02040602050505020304" pitchFamily="18" charset="0"/>
              <a:ea typeface="+mn-ea"/>
              <a:cs typeface="+mn-cs"/>
            </a:rPr>
            <a:t>The production manager of</a:t>
          </a:r>
          <a:r>
            <a:rPr lang="en-US" sz="2000" baseline="0">
              <a:solidFill>
                <a:schemeClr val="dk1"/>
              </a:solidFill>
              <a:latin typeface="Lucida Bright" panose="02040602050505020304" pitchFamily="18" charset="0"/>
              <a:ea typeface="+mn-ea"/>
              <a:cs typeface="+mn-cs"/>
            </a:rPr>
            <a:t> the paint manufacturing company is concerned about the number of wrong labels put on cans of paint.</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Each week a random sample of 2,500 cans are selected, and the number of incorrect labels is recorded. The results for the last 12 weeks are shown below. </a:t>
          </a:r>
        </a:p>
        <a:p>
          <a:endParaRPr lang="en-US" sz="2000" baseline="0">
            <a:solidFill>
              <a:schemeClr val="dk1"/>
            </a:solidFill>
            <a:latin typeface="Lucida Bright" panose="02040602050505020304" pitchFamily="18"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2000" baseline="0">
              <a:solidFill>
                <a:schemeClr val="dk1"/>
              </a:solidFill>
              <a:effectLst/>
              <a:latin typeface="Lucida Bright" panose="02040602050505020304" pitchFamily="18" charset="0"/>
              <a:ea typeface="+mn-ea"/>
              <a:cs typeface="+mn-cs"/>
            </a:rPr>
            <a:t>What are the values of the UCL and LCL?</a:t>
          </a:r>
          <a:endParaRPr lang="en-US" sz="2000">
            <a:effectLst/>
            <a:latin typeface="Lucida Bright" panose="02040602050505020304" pitchFamily="18" charset="0"/>
          </a:endParaRPr>
        </a:p>
        <a:p>
          <a:endParaRPr lang="en-US" sz="2000" baseline="0">
            <a:solidFill>
              <a:schemeClr val="dk1"/>
            </a:solidFill>
            <a:latin typeface="Lucida Bright" panose="02040602050505020304" pitchFamily="18" charset="0"/>
            <a:ea typeface="+mn-ea"/>
            <a:cs typeface="+mn-cs"/>
          </a:endParaRPr>
        </a:p>
        <a:p>
          <a:endParaRPr lang="en-US" sz="2000" baseline="0">
            <a:solidFill>
              <a:schemeClr val="dk1"/>
            </a:solidFill>
            <a:latin typeface="Lucida Bright" panose="02040602050505020304" pitchFamily="18" charset="0"/>
            <a:ea typeface="+mn-ea"/>
            <a:cs typeface="+mn-cs"/>
          </a:endParaRPr>
        </a:p>
      </xdr:txBody>
    </xdr:sp>
    <xdr:clientData/>
  </xdr:twoCellAnchor>
  <xdr:twoCellAnchor>
    <xdr:from>
      <xdr:col>1</xdr:col>
      <xdr:colOff>258536</xdr:colOff>
      <xdr:row>2</xdr:row>
      <xdr:rowOff>108857</xdr:rowOff>
    </xdr:from>
    <xdr:to>
      <xdr:col>3</xdr:col>
      <xdr:colOff>353786</xdr:colOff>
      <xdr:row>7</xdr:row>
      <xdr:rowOff>40823</xdr:rowOff>
    </xdr:to>
    <xdr:sp macro="" textlink="">
      <xdr:nvSpPr>
        <xdr:cNvPr id="6" name="Left Arrow 1">
          <a:hlinkClick xmlns:r="http://schemas.openxmlformats.org/officeDocument/2006/relationships" r:id="rId1"/>
          <a:extLst>
            <a:ext uri="{FF2B5EF4-FFF2-40B4-BE49-F238E27FC236}">
              <a16:creationId xmlns:a16="http://schemas.microsoft.com/office/drawing/2014/main" id="{BEF710DD-3C7F-482A-B3AC-A8A750C0B846}"/>
            </a:ext>
          </a:extLst>
        </xdr:cNvPr>
        <xdr:cNvSpPr/>
      </xdr:nvSpPr>
      <xdr:spPr>
        <a:xfrm>
          <a:off x="868136" y="489857"/>
          <a:ext cx="1314450"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15</xdr:col>
      <xdr:colOff>421821</xdr:colOff>
      <xdr:row>2</xdr:row>
      <xdr:rowOff>81643</xdr:rowOff>
    </xdr:from>
    <xdr:to>
      <xdr:col>20</xdr:col>
      <xdr:colOff>68034</xdr:colOff>
      <xdr:row>6</xdr:row>
      <xdr:rowOff>108858</xdr:rowOff>
    </xdr:to>
    <xdr:sp macro="" textlink="">
      <xdr:nvSpPr>
        <xdr:cNvPr id="7" name="Rounded Rectangle 3">
          <a:extLst>
            <a:ext uri="{FF2B5EF4-FFF2-40B4-BE49-F238E27FC236}">
              <a16:creationId xmlns:a16="http://schemas.microsoft.com/office/drawing/2014/main" id="{58DBC501-D864-450F-9404-FF25378701A5}"/>
            </a:ext>
          </a:extLst>
        </xdr:cNvPr>
        <xdr:cNvSpPr/>
      </xdr:nvSpPr>
      <xdr:spPr>
        <a:xfrm>
          <a:off x="12436928" y="462643"/>
          <a:ext cx="2707820"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FF00"/>
              </a:solidFill>
              <a:latin typeface="Lucida Bright" panose="02040602050505020304" pitchFamily="18" charset="0"/>
            </a:rPr>
            <a:t>Solution</a:t>
          </a:r>
        </a:p>
      </xdr:txBody>
    </xdr:sp>
    <xdr:clientData/>
  </xdr:twoCellAnchor>
  <xdr:twoCellAnchor>
    <xdr:from>
      <xdr:col>0</xdr:col>
      <xdr:colOff>476250</xdr:colOff>
      <xdr:row>40</xdr:row>
      <xdr:rowOff>163287</xdr:rowOff>
    </xdr:from>
    <xdr:to>
      <xdr:col>7</xdr:col>
      <xdr:colOff>544285</xdr:colOff>
      <xdr:row>43</xdr:row>
      <xdr:rowOff>54429</xdr:rowOff>
    </xdr:to>
    <xdr:sp macro="" textlink="">
      <xdr:nvSpPr>
        <xdr:cNvPr id="9" name="TextBox 8">
          <a:extLst>
            <a:ext uri="{FF2B5EF4-FFF2-40B4-BE49-F238E27FC236}">
              <a16:creationId xmlns:a16="http://schemas.microsoft.com/office/drawing/2014/main" id="{7EC59679-6A46-4324-B54C-B0190BDB541C}"/>
            </a:ext>
          </a:extLst>
        </xdr:cNvPr>
        <xdr:cNvSpPr txBox="1"/>
      </xdr:nvSpPr>
      <xdr:spPr>
        <a:xfrm>
          <a:off x="476250" y="11157858"/>
          <a:ext cx="5184321" cy="707571"/>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lang="en-US" sz="2000">
              <a:solidFill>
                <a:schemeClr val="dk1"/>
              </a:solidFill>
              <a:latin typeface="Lucida Bright" panose="02040602050505020304" pitchFamily="18" charset="0"/>
              <a:ea typeface="+mn-ea"/>
              <a:cs typeface="+mn-cs"/>
            </a:rPr>
            <a:t>a = sum</a:t>
          </a:r>
          <a:r>
            <a:rPr lang="en-US" sz="2000" baseline="0">
              <a:solidFill>
                <a:schemeClr val="dk1"/>
              </a:solidFill>
              <a:latin typeface="Lucida Bright" panose="02040602050505020304" pitchFamily="18" charset="0"/>
              <a:ea typeface="+mn-ea"/>
              <a:cs typeface="+mn-cs"/>
            </a:rPr>
            <a:t> of the # of wrong labels</a:t>
          </a:r>
          <a:endParaRPr lang="en-US" sz="2000">
            <a:solidFill>
              <a:schemeClr val="dk1"/>
            </a:solidFill>
            <a:latin typeface="Lucida Bright" panose="02040602050505020304" pitchFamily="18" charset="0"/>
            <a:ea typeface="+mn-ea"/>
            <a:cs typeface="+mn-cs"/>
          </a:endParaRPr>
        </a:p>
      </xdr:txBody>
    </xdr:sp>
    <xdr:clientData/>
  </xdr:twoCellAnchor>
  <xdr:twoCellAnchor>
    <xdr:from>
      <xdr:col>0</xdr:col>
      <xdr:colOff>476250</xdr:colOff>
      <xdr:row>45</xdr:row>
      <xdr:rowOff>13607</xdr:rowOff>
    </xdr:from>
    <xdr:to>
      <xdr:col>7</xdr:col>
      <xdr:colOff>544285</xdr:colOff>
      <xdr:row>48</xdr:row>
      <xdr:rowOff>13607</xdr:rowOff>
    </xdr:to>
    <xdr:sp macro="" textlink="">
      <xdr:nvSpPr>
        <xdr:cNvPr id="10" name="TextBox 9">
          <a:extLst>
            <a:ext uri="{FF2B5EF4-FFF2-40B4-BE49-F238E27FC236}">
              <a16:creationId xmlns:a16="http://schemas.microsoft.com/office/drawing/2014/main" id="{766DAFBC-2AF7-4BEA-9956-E530BC591A81}"/>
            </a:ext>
          </a:extLst>
        </xdr:cNvPr>
        <xdr:cNvSpPr txBox="1"/>
      </xdr:nvSpPr>
      <xdr:spPr>
        <a:xfrm>
          <a:off x="476250" y="12205607"/>
          <a:ext cx="5184321" cy="571500"/>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lang="en-US" sz="2000">
              <a:solidFill>
                <a:schemeClr val="dk1"/>
              </a:solidFill>
              <a:latin typeface="Lucida Bright" panose="02040602050505020304" pitchFamily="18" charset="0"/>
              <a:ea typeface="+mn-ea"/>
              <a:cs typeface="+mn-cs"/>
            </a:rPr>
            <a:t>b = total</a:t>
          </a:r>
          <a:r>
            <a:rPr lang="en-US" sz="2000" baseline="0">
              <a:solidFill>
                <a:schemeClr val="dk1"/>
              </a:solidFill>
              <a:latin typeface="Lucida Bright" panose="02040602050505020304" pitchFamily="18" charset="0"/>
              <a:ea typeface="+mn-ea"/>
              <a:cs typeface="+mn-cs"/>
            </a:rPr>
            <a:t> # of observations (12*2,500)</a:t>
          </a:r>
          <a:endParaRPr lang="en-US" sz="2000">
            <a:solidFill>
              <a:schemeClr val="dk1"/>
            </a:solidFill>
            <a:latin typeface="Lucida Bright" panose="02040602050505020304" pitchFamily="18" charset="0"/>
            <a:ea typeface="+mn-ea"/>
            <a:cs typeface="+mn-cs"/>
          </a:endParaRPr>
        </a:p>
      </xdr:txBody>
    </xdr:sp>
    <xdr:clientData/>
  </xdr:twoCellAnchor>
  <xdr:twoCellAnchor>
    <xdr:from>
      <xdr:col>0</xdr:col>
      <xdr:colOff>506185</xdr:colOff>
      <xdr:row>49</xdr:row>
      <xdr:rowOff>138793</xdr:rowOff>
    </xdr:from>
    <xdr:to>
      <xdr:col>6</xdr:col>
      <xdr:colOff>1064077</xdr:colOff>
      <xdr:row>53</xdr:row>
      <xdr:rowOff>13607</xdr:rowOff>
    </xdr:to>
    <mc:AlternateContent xmlns:mc="http://schemas.openxmlformats.org/markup-compatibility/2006" xmlns:a14="http://schemas.microsoft.com/office/drawing/2010/main">
      <mc:Choice Requires="a14">
        <xdr:sp macro="" textlink="">
          <xdr:nvSpPr>
            <xdr:cNvPr id="11" name="TextBox 10">
              <a:extLst>
                <a:ext uri="{FF2B5EF4-FFF2-40B4-BE49-F238E27FC236}">
                  <a16:creationId xmlns:a16="http://schemas.microsoft.com/office/drawing/2014/main" id="{789307B8-F9CC-4808-8020-FA3A0820AD7D}"/>
                </a:ext>
              </a:extLst>
            </xdr:cNvPr>
            <xdr:cNvSpPr txBox="1"/>
          </xdr:nvSpPr>
          <xdr:spPr>
            <a:xfrm>
              <a:off x="506185" y="13092793"/>
              <a:ext cx="4422321" cy="636814"/>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14:m>
                <m:oMath xmlns:m="http://schemas.openxmlformats.org/officeDocument/2006/math">
                  <m:acc>
                    <m:accPr>
                      <m:chr m:val="̅"/>
                      <m:ctrlPr>
                        <a:rPr lang="en-US" sz="2800" i="1">
                          <a:solidFill>
                            <a:schemeClr val="dk1"/>
                          </a:solidFill>
                          <a:latin typeface="Cambria Math" panose="02040503050406030204" pitchFamily="18" charset="0"/>
                          <a:ea typeface="+mn-ea"/>
                          <a:cs typeface="+mn-cs"/>
                        </a:rPr>
                      </m:ctrlPr>
                    </m:accPr>
                    <m:e>
                      <m:r>
                        <a:rPr lang="en-US" sz="2800" b="0" i="1">
                          <a:solidFill>
                            <a:schemeClr val="dk1"/>
                          </a:solidFill>
                          <a:latin typeface="Cambria Math" panose="02040503050406030204" pitchFamily="18" charset="0"/>
                          <a:ea typeface="+mn-ea"/>
                          <a:cs typeface="+mn-cs"/>
                        </a:rPr>
                        <m:t>𝑝</m:t>
                      </m:r>
                    </m:e>
                  </m:acc>
                </m:oMath>
              </a14:m>
              <a:r>
                <a:rPr lang="en-US" sz="2800">
                  <a:solidFill>
                    <a:schemeClr val="dk1"/>
                  </a:solidFill>
                  <a:latin typeface="Lucida Bright" panose="02040602050505020304" pitchFamily="18" charset="0"/>
                  <a:ea typeface="+mn-ea"/>
                  <a:cs typeface="+mn-cs"/>
                </a:rPr>
                <a:t> </a:t>
              </a:r>
              <a:r>
                <a:rPr lang="en-US" sz="2000">
                  <a:solidFill>
                    <a:schemeClr val="dk1"/>
                  </a:solidFill>
                  <a:latin typeface="Lucida Bright" panose="02040602050505020304" pitchFamily="18" charset="0"/>
                  <a:ea typeface="+mn-ea"/>
                  <a:cs typeface="+mn-cs"/>
                </a:rPr>
                <a:t>= a/b</a:t>
              </a:r>
            </a:p>
          </xdr:txBody>
        </xdr:sp>
      </mc:Choice>
      <mc:Fallback xmlns="">
        <xdr:sp macro="" textlink="">
          <xdr:nvSpPr>
            <xdr:cNvPr id="11" name="TextBox 10">
              <a:extLst>
                <a:ext uri="{FF2B5EF4-FFF2-40B4-BE49-F238E27FC236}">
                  <a16:creationId xmlns:a16="http://schemas.microsoft.com/office/drawing/2014/main" id="{789307B8-F9CC-4808-8020-FA3A0820AD7D}"/>
                </a:ext>
              </a:extLst>
            </xdr:cNvPr>
            <xdr:cNvSpPr txBox="1"/>
          </xdr:nvSpPr>
          <xdr:spPr>
            <a:xfrm>
              <a:off x="506185" y="13092793"/>
              <a:ext cx="4422321" cy="636814"/>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800" b="0" i="0">
                  <a:solidFill>
                    <a:schemeClr val="dk1"/>
                  </a:solidFill>
                  <a:latin typeface="Cambria Math" panose="02040503050406030204" pitchFamily="18" charset="0"/>
                  <a:ea typeface="+mn-ea"/>
                  <a:cs typeface="+mn-cs"/>
                </a:rPr>
                <a:t>𝑝 ̅</a:t>
              </a:r>
              <a:r>
                <a:rPr lang="en-US" sz="2800">
                  <a:solidFill>
                    <a:schemeClr val="dk1"/>
                  </a:solidFill>
                  <a:latin typeface="Lucida Bright" panose="02040602050505020304" pitchFamily="18" charset="0"/>
                  <a:ea typeface="+mn-ea"/>
                  <a:cs typeface="+mn-cs"/>
                </a:rPr>
                <a:t> </a:t>
              </a:r>
              <a:r>
                <a:rPr lang="en-US" sz="2000">
                  <a:solidFill>
                    <a:schemeClr val="dk1"/>
                  </a:solidFill>
                  <a:latin typeface="Lucida Bright" panose="02040602050505020304" pitchFamily="18" charset="0"/>
                  <a:ea typeface="+mn-ea"/>
                  <a:cs typeface="+mn-cs"/>
                </a:rPr>
                <a:t>= a/b</a:t>
              </a:r>
            </a:p>
          </xdr:txBody>
        </xdr:sp>
      </mc:Fallback>
    </mc:AlternateContent>
    <xdr:clientData/>
  </xdr:twoCellAnchor>
  <xdr:twoCellAnchor>
    <xdr:from>
      <xdr:col>0</xdr:col>
      <xdr:colOff>508907</xdr:colOff>
      <xdr:row>54</xdr:row>
      <xdr:rowOff>59871</xdr:rowOff>
    </xdr:from>
    <xdr:to>
      <xdr:col>5</xdr:col>
      <xdr:colOff>530679</xdr:colOff>
      <xdr:row>58</xdr:row>
      <xdr:rowOff>40820</xdr:rowOff>
    </xdr:to>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D9827EFB-622B-42F3-B591-3AA045D42B40}"/>
                </a:ext>
              </a:extLst>
            </xdr:cNvPr>
            <xdr:cNvSpPr txBox="1"/>
          </xdr:nvSpPr>
          <xdr:spPr>
            <a:xfrm>
              <a:off x="508907" y="14701157"/>
              <a:ext cx="3083379" cy="742949"/>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l-GR" sz="3600">
                  <a:solidFill>
                    <a:schemeClr val="dk1"/>
                  </a:solidFill>
                  <a:latin typeface="Calibri" panose="020F0502020204030204" pitchFamily="34" charset="0"/>
                  <a:ea typeface="+mn-ea"/>
                  <a:cs typeface="Calibri" panose="020F0502020204030204" pitchFamily="34" charset="0"/>
                </a:rPr>
                <a:t>σ</a:t>
              </a:r>
              <a:r>
                <a:rPr lang="en-US" sz="2400">
                  <a:solidFill>
                    <a:schemeClr val="dk1"/>
                  </a:solidFill>
                  <a:latin typeface="Calibri" panose="020F0502020204030204" pitchFamily="34" charset="0"/>
                  <a:ea typeface="+mn-ea"/>
                  <a:cs typeface="Calibri" panose="020F0502020204030204" pitchFamily="34" charset="0"/>
                </a:rPr>
                <a:t>p = </a:t>
              </a:r>
              <a14:m>
                <m:oMath xmlns:m="http://schemas.openxmlformats.org/officeDocument/2006/math">
                  <m:rad>
                    <m:radPr>
                      <m:degHide m:val="on"/>
                      <m:ctrlPr>
                        <a:rPr lang="en-US" sz="2400" i="1">
                          <a:solidFill>
                            <a:schemeClr val="dk1"/>
                          </a:solidFill>
                          <a:latin typeface="Cambria Math" panose="02040503050406030204" pitchFamily="18" charset="0"/>
                          <a:ea typeface="+mn-ea"/>
                          <a:cs typeface="Calibri" panose="020F0502020204030204" pitchFamily="34" charset="0"/>
                        </a:rPr>
                      </m:ctrlPr>
                    </m:radPr>
                    <m:deg/>
                    <m:e>
                      <m:acc>
                        <m:accPr>
                          <m:chr m:val="̅"/>
                          <m:ctrlPr>
                            <a:rPr lang="en-US" sz="2400" b="0" i="1">
                              <a:solidFill>
                                <a:schemeClr val="dk1"/>
                              </a:solidFill>
                              <a:latin typeface="Cambria Math" panose="02040503050406030204" pitchFamily="18" charset="0"/>
                              <a:ea typeface="+mn-ea"/>
                              <a:cs typeface="Calibri" panose="020F0502020204030204" pitchFamily="34" charset="0"/>
                            </a:rPr>
                          </m:ctrlPr>
                        </m:accPr>
                        <m:e>
                          <m:r>
                            <a:rPr lang="en-US" sz="2400" b="0" i="1">
                              <a:solidFill>
                                <a:schemeClr val="dk1"/>
                              </a:solidFill>
                              <a:latin typeface="Cambria Math" panose="02040503050406030204" pitchFamily="18" charset="0"/>
                              <a:ea typeface="+mn-ea"/>
                              <a:cs typeface="Calibri" panose="020F0502020204030204" pitchFamily="34" charset="0"/>
                            </a:rPr>
                            <m:t>(</m:t>
                          </m:r>
                          <m:r>
                            <a:rPr lang="en-US" sz="2400" b="0" i="1">
                              <a:solidFill>
                                <a:schemeClr val="dk1"/>
                              </a:solidFill>
                              <a:latin typeface="Cambria Math" panose="02040503050406030204" pitchFamily="18" charset="0"/>
                              <a:ea typeface="+mn-ea"/>
                              <a:cs typeface="Calibri" panose="020F0502020204030204" pitchFamily="34" charset="0"/>
                            </a:rPr>
                            <m:t>𝑝</m:t>
                          </m:r>
                        </m:e>
                      </m:acc>
                    </m:e>
                  </m:rad>
                </m:oMath>
              </a14:m>
              <a:r>
                <a:rPr lang="en-US" sz="2400">
                  <a:solidFill>
                    <a:schemeClr val="dk1"/>
                  </a:solidFill>
                  <a:latin typeface="Lucida Bright" panose="02040602050505020304" pitchFamily="18" charset="0"/>
                  <a:ea typeface="+mn-ea"/>
                  <a:cs typeface="+mn-cs"/>
                </a:rPr>
                <a:t>(</a:t>
              </a:r>
              <a:r>
                <a:rPr lang="en-US" sz="1800">
                  <a:solidFill>
                    <a:schemeClr val="dk1"/>
                  </a:solidFill>
                  <a:latin typeface="Lucida Bright" panose="02040602050505020304" pitchFamily="18" charset="0"/>
                  <a:ea typeface="+mn-ea"/>
                  <a:cs typeface="+mn-cs"/>
                </a:rPr>
                <a:t>1</a:t>
              </a:r>
              <a:r>
                <a:rPr lang="en-US" sz="2400">
                  <a:solidFill>
                    <a:schemeClr val="dk1"/>
                  </a:solidFill>
                  <a:latin typeface="Lucida Bright" panose="02040602050505020304" pitchFamily="18" charset="0"/>
                  <a:ea typeface="+mn-ea"/>
                  <a:cs typeface="+mn-cs"/>
                </a:rPr>
                <a:t>-</a:t>
              </a:r>
              <a14:m>
                <m:oMath xmlns:m="http://schemas.openxmlformats.org/officeDocument/2006/math">
                  <m:acc>
                    <m:accPr>
                      <m:chr m:val="̅"/>
                      <m:ctrlPr>
                        <a:rPr lang="en-US" sz="2400" i="1">
                          <a:solidFill>
                            <a:schemeClr val="dk1"/>
                          </a:solidFill>
                          <a:latin typeface="Cambria Math" panose="02040503050406030204" pitchFamily="18" charset="0"/>
                          <a:ea typeface="+mn-ea"/>
                          <a:cs typeface="+mn-cs"/>
                        </a:rPr>
                      </m:ctrlPr>
                    </m:accPr>
                    <m:e>
                      <m:r>
                        <a:rPr lang="en-US" sz="2400" b="0" i="1">
                          <a:solidFill>
                            <a:schemeClr val="dk1"/>
                          </a:solidFill>
                          <a:latin typeface="Cambria Math" panose="02040503050406030204" pitchFamily="18" charset="0"/>
                          <a:ea typeface="+mn-ea"/>
                          <a:cs typeface="+mn-cs"/>
                        </a:rPr>
                        <m:t>𝑝</m:t>
                      </m:r>
                    </m:e>
                  </m:acc>
                </m:oMath>
              </a14:m>
              <a:r>
                <a:rPr lang="en-US" sz="2400">
                  <a:solidFill>
                    <a:schemeClr val="dk1"/>
                  </a:solidFill>
                  <a:latin typeface="Lucida Bright" panose="02040602050505020304" pitchFamily="18" charset="0"/>
                  <a:ea typeface="+mn-ea"/>
                  <a:cs typeface="+mn-cs"/>
                </a:rPr>
                <a:t>)/n</a:t>
              </a:r>
            </a:p>
          </xdr:txBody>
        </xdr:sp>
      </mc:Choice>
      <mc:Fallback xmlns="">
        <xdr:sp macro="" textlink="">
          <xdr:nvSpPr>
            <xdr:cNvPr id="12" name="TextBox 11">
              <a:extLst>
                <a:ext uri="{FF2B5EF4-FFF2-40B4-BE49-F238E27FC236}">
                  <a16:creationId xmlns:a16="http://schemas.microsoft.com/office/drawing/2014/main" id="{D9827EFB-622B-42F3-B591-3AA045D42B40}"/>
                </a:ext>
              </a:extLst>
            </xdr:cNvPr>
            <xdr:cNvSpPr txBox="1"/>
          </xdr:nvSpPr>
          <xdr:spPr>
            <a:xfrm>
              <a:off x="508907" y="14701157"/>
              <a:ext cx="3083379" cy="742949"/>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l-GR" sz="3600">
                  <a:solidFill>
                    <a:schemeClr val="dk1"/>
                  </a:solidFill>
                  <a:latin typeface="Calibri" panose="020F0502020204030204" pitchFamily="34" charset="0"/>
                  <a:ea typeface="+mn-ea"/>
                  <a:cs typeface="Calibri" panose="020F0502020204030204" pitchFamily="34" charset="0"/>
                </a:rPr>
                <a:t>σ</a:t>
              </a:r>
              <a:r>
                <a:rPr lang="en-US" sz="2400">
                  <a:solidFill>
                    <a:schemeClr val="dk1"/>
                  </a:solidFill>
                  <a:latin typeface="Calibri" panose="020F0502020204030204" pitchFamily="34" charset="0"/>
                  <a:ea typeface="+mn-ea"/>
                  <a:cs typeface="Calibri" panose="020F0502020204030204" pitchFamily="34" charset="0"/>
                </a:rPr>
                <a:t>p = </a:t>
              </a:r>
              <a:r>
                <a:rPr lang="en-US" sz="2400" i="0">
                  <a:solidFill>
                    <a:schemeClr val="dk1"/>
                  </a:solidFill>
                  <a:latin typeface="Cambria Math" panose="02040503050406030204" pitchFamily="18" charset="0"/>
                  <a:ea typeface="+mn-ea"/>
                  <a:cs typeface="Calibri" panose="020F0502020204030204" pitchFamily="34" charset="0"/>
                </a:rPr>
                <a:t>√(</a:t>
              </a:r>
              <a:r>
                <a:rPr lang="en-US" sz="2400" b="0" i="0">
                  <a:solidFill>
                    <a:schemeClr val="dk1"/>
                  </a:solidFill>
                  <a:latin typeface="Cambria Math" panose="02040503050406030204" pitchFamily="18" charset="0"/>
                  <a:ea typeface="+mn-ea"/>
                  <a:cs typeface="Calibri" panose="020F0502020204030204" pitchFamily="34" charset="0"/>
                </a:rPr>
                <a:t>((𝑝) ̅ )</a:t>
              </a:r>
              <a:r>
                <a:rPr lang="en-US" sz="2400">
                  <a:solidFill>
                    <a:schemeClr val="dk1"/>
                  </a:solidFill>
                  <a:latin typeface="Lucida Bright" panose="02040602050505020304" pitchFamily="18" charset="0"/>
                  <a:ea typeface="+mn-ea"/>
                  <a:cs typeface="+mn-cs"/>
                </a:rPr>
                <a:t>(</a:t>
              </a:r>
              <a:r>
                <a:rPr lang="en-US" sz="1800">
                  <a:solidFill>
                    <a:schemeClr val="dk1"/>
                  </a:solidFill>
                  <a:latin typeface="Lucida Bright" panose="02040602050505020304" pitchFamily="18" charset="0"/>
                  <a:ea typeface="+mn-ea"/>
                  <a:cs typeface="+mn-cs"/>
                </a:rPr>
                <a:t>1</a:t>
              </a:r>
              <a:r>
                <a:rPr lang="en-US" sz="2400">
                  <a:solidFill>
                    <a:schemeClr val="dk1"/>
                  </a:solidFill>
                  <a:latin typeface="Lucida Bright" panose="02040602050505020304" pitchFamily="18" charset="0"/>
                  <a:ea typeface="+mn-ea"/>
                  <a:cs typeface="+mn-cs"/>
                </a:rPr>
                <a:t>-</a:t>
              </a:r>
              <a:r>
                <a:rPr lang="en-US" sz="2400" b="0" i="0">
                  <a:solidFill>
                    <a:schemeClr val="dk1"/>
                  </a:solidFill>
                  <a:latin typeface="Cambria Math" panose="02040503050406030204" pitchFamily="18" charset="0"/>
                  <a:ea typeface="+mn-ea"/>
                  <a:cs typeface="+mn-cs"/>
                </a:rPr>
                <a:t>𝑝 ̅</a:t>
              </a:r>
              <a:r>
                <a:rPr lang="en-US" sz="2400">
                  <a:solidFill>
                    <a:schemeClr val="dk1"/>
                  </a:solidFill>
                  <a:latin typeface="Lucida Bright" panose="02040602050505020304" pitchFamily="18" charset="0"/>
                  <a:ea typeface="+mn-ea"/>
                  <a:cs typeface="+mn-cs"/>
                </a:rPr>
                <a:t>)/n</a:t>
              </a:r>
            </a:p>
          </xdr:txBody>
        </xdr:sp>
      </mc:Fallback>
    </mc:AlternateContent>
    <xdr:clientData/>
  </xdr:twoCellAnchor>
  <xdr:twoCellAnchor>
    <xdr:from>
      <xdr:col>0</xdr:col>
      <xdr:colOff>489857</xdr:colOff>
      <xdr:row>62</xdr:row>
      <xdr:rowOff>163286</xdr:rowOff>
    </xdr:from>
    <xdr:to>
      <xdr:col>5</xdr:col>
      <xdr:colOff>511629</xdr:colOff>
      <xdr:row>65</xdr:row>
      <xdr:rowOff>163286</xdr:rowOff>
    </xdr:to>
    <mc:AlternateContent xmlns:mc="http://schemas.openxmlformats.org/markup-compatibility/2006" xmlns:a14="http://schemas.microsoft.com/office/drawing/2010/main">
      <mc:Choice Requires="a14">
        <xdr:sp macro="" textlink="">
          <xdr:nvSpPr>
            <xdr:cNvPr id="13" name="TextBox 12">
              <a:extLst>
                <a:ext uri="{FF2B5EF4-FFF2-40B4-BE49-F238E27FC236}">
                  <a16:creationId xmlns:a16="http://schemas.microsoft.com/office/drawing/2014/main" id="{DD7EF0D1-4229-416F-8243-4D41186C6BAC}"/>
                </a:ext>
              </a:extLst>
            </xdr:cNvPr>
            <xdr:cNvSpPr txBox="1"/>
          </xdr:nvSpPr>
          <xdr:spPr>
            <a:xfrm>
              <a:off x="489857" y="15035893"/>
              <a:ext cx="3083379" cy="571500"/>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400">
                  <a:solidFill>
                    <a:schemeClr val="dk1"/>
                  </a:solidFill>
                  <a:latin typeface="Lucida Bright" panose="02040602050505020304" pitchFamily="18" charset="0"/>
                  <a:ea typeface="+mn-ea"/>
                  <a:cs typeface="+mn-cs"/>
                </a:rPr>
                <a:t>UCLp</a:t>
              </a:r>
              <a:r>
                <a:rPr lang="en-US" sz="2400" baseline="0">
                  <a:solidFill>
                    <a:schemeClr val="dk1"/>
                  </a:solidFill>
                  <a:latin typeface="Lucida Bright" panose="02040602050505020304" pitchFamily="18" charset="0"/>
                  <a:ea typeface="+mn-ea"/>
                  <a:cs typeface="+mn-cs"/>
                </a:rPr>
                <a:t> = </a:t>
              </a:r>
              <a14:m>
                <m:oMath xmlns:m="http://schemas.openxmlformats.org/officeDocument/2006/math">
                  <m:acc>
                    <m:accPr>
                      <m:chr m:val="̅"/>
                      <m:ctrlPr>
                        <a:rPr lang="en-US" sz="2400" i="1" baseline="0">
                          <a:solidFill>
                            <a:schemeClr val="dk1"/>
                          </a:solidFill>
                          <a:latin typeface="Cambria Math" panose="02040503050406030204" pitchFamily="18" charset="0"/>
                          <a:ea typeface="+mn-ea"/>
                          <a:cs typeface="+mn-cs"/>
                        </a:rPr>
                      </m:ctrlPr>
                    </m:accPr>
                    <m:e>
                      <m:r>
                        <a:rPr lang="en-US" sz="2400" b="0" i="1" baseline="0">
                          <a:solidFill>
                            <a:schemeClr val="dk1"/>
                          </a:solidFill>
                          <a:latin typeface="Cambria Math" panose="02040503050406030204" pitchFamily="18" charset="0"/>
                          <a:ea typeface="+mn-ea"/>
                          <a:cs typeface="+mn-cs"/>
                        </a:rPr>
                        <m:t>𝑝</m:t>
                      </m:r>
                    </m:e>
                  </m:acc>
                </m:oMath>
              </a14:m>
              <a:r>
                <a:rPr lang="en-US" sz="2400">
                  <a:solidFill>
                    <a:schemeClr val="dk1"/>
                  </a:solidFill>
                  <a:latin typeface="Lucida Bright" panose="02040602050505020304" pitchFamily="18" charset="0"/>
                  <a:ea typeface="+mn-ea"/>
                  <a:cs typeface="+mn-cs"/>
                </a:rPr>
                <a:t> + z*</a:t>
              </a:r>
              <a:r>
                <a:rPr lang="el-GR" sz="3200">
                  <a:solidFill>
                    <a:schemeClr val="dk1"/>
                  </a:solidFill>
                  <a:latin typeface="Calibri" panose="020F0502020204030204" pitchFamily="34" charset="0"/>
                  <a:ea typeface="+mn-ea"/>
                  <a:cs typeface="Calibri" panose="020F0502020204030204" pitchFamily="34" charset="0"/>
                </a:rPr>
                <a:t>σ</a:t>
              </a:r>
              <a:r>
                <a:rPr lang="en-US" sz="1800">
                  <a:solidFill>
                    <a:schemeClr val="dk1"/>
                  </a:solidFill>
                  <a:latin typeface="Calibri" panose="020F0502020204030204" pitchFamily="34" charset="0"/>
                  <a:ea typeface="+mn-ea"/>
                  <a:cs typeface="Calibri" panose="020F0502020204030204" pitchFamily="34" charset="0"/>
                </a:rPr>
                <a:t>p</a:t>
              </a:r>
              <a:endParaRPr lang="en-US" sz="1800">
                <a:solidFill>
                  <a:schemeClr val="dk1"/>
                </a:solidFill>
                <a:latin typeface="Lucida Bright" panose="02040602050505020304" pitchFamily="18" charset="0"/>
                <a:ea typeface="+mn-ea"/>
                <a:cs typeface="+mn-cs"/>
              </a:endParaRPr>
            </a:p>
          </xdr:txBody>
        </xdr:sp>
      </mc:Choice>
      <mc:Fallback xmlns="">
        <xdr:sp macro="" textlink="">
          <xdr:nvSpPr>
            <xdr:cNvPr id="13" name="TextBox 12">
              <a:extLst>
                <a:ext uri="{FF2B5EF4-FFF2-40B4-BE49-F238E27FC236}">
                  <a16:creationId xmlns:a16="http://schemas.microsoft.com/office/drawing/2014/main" id="{DD7EF0D1-4229-416F-8243-4D41186C6BAC}"/>
                </a:ext>
              </a:extLst>
            </xdr:cNvPr>
            <xdr:cNvSpPr txBox="1"/>
          </xdr:nvSpPr>
          <xdr:spPr>
            <a:xfrm>
              <a:off x="489857" y="15035893"/>
              <a:ext cx="3083379" cy="571500"/>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400">
                  <a:solidFill>
                    <a:schemeClr val="dk1"/>
                  </a:solidFill>
                  <a:latin typeface="Lucida Bright" panose="02040602050505020304" pitchFamily="18" charset="0"/>
                  <a:ea typeface="+mn-ea"/>
                  <a:cs typeface="+mn-cs"/>
                </a:rPr>
                <a:t>UCLp</a:t>
              </a:r>
              <a:r>
                <a:rPr lang="en-US" sz="2400" baseline="0">
                  <a:solidFill>
                    <a:schemeClr val="dk1"/>
                  </a:solidFill>
                  <a:latin typeface="Lucida Bright" panose="02040602050505020304" pitchFamily="18" charset="0"/>
                  <a:ea typeface="+mn-ea"/>
                  <a:cs typeface="+mn-cs"/>
                </a:rPr>
                <a:t> = </a:t>
              </a:r>
              <a:r>
                <a:rPr lang="en-US" sz="2400" b="0" i="0" baseline="0">
                  <a:solidFill>
                    <a:schemeClr val="dk1"/>
                  </a:solidFill>
                  <a:latin typeface="Cambria Math" panose="02040503050406030204" pitchFamily="18" charset="0"/>
                  <a:ea typeface="+mn-ea"/>
                  <a:cs typeface="+mn-cs"/>
                </a:rPr>
                <a:t>𝑝 ̅</a:t>
              </a:r>
              <a:r>
                <a:rPr lang="en-US" sz="2400">
                  <a:solidFill>
                    <a:schemeClr val="dk1"/>
                  </a:solidFill>
                  <a:latin typeface="Lucida Bright" panose="02040602050505020304" pitchFamily="18" charset="0"/>
                  <a:ea typeface="+mn-ea"/>
                  <a:cs typeface="+mn-cs"/>
                </a:rPr>
                <a:t> + z*</a:t>
              </a:r>
              <a:r>
                <a:rPr lang="el-GR" sz="3200">
                  <a:solidFill>
                    <a:schemeClr val="dk1"/>
                  </a:solidFill>
                  <a:latin typeface="Calibri" panose="020F0502020204030204" pitchFamily="34" charset="0"/>
                  <a:ea typeface="+mn-ea"/>
                  <a:cs typeface="Calibri" panose="020F0502020204030204" pitchFamily="34" charset="0"/>
                </a:rPr>
                <a:t>σ</a:t>
              </a:r>
              <a:r>
                <a:rPr lang="en-US" sz="1800">
                  <a:solidFill>
                    <a:schemeClr val="dk1"/>
                  </a:solidFill>
                  <a:latin typeface="Calibri" panose="020F0502020204030204" pitchFamily="34" charset="0"/>
                  <a:ea typeface="+mn-ea"/>
                  <a:cs typeface="Calibri" panose="020F0502020204030204" pitchFamily="34" charset="0"/>
                </a:rPr>
                <a:t>p</a:t>
              </a:r>
              <a:endParaRPr lang="en-US" sz="1800">
                <a:solidFill>
                  <a:schemeClr val="dk1"/>
                </a:solidFill>
                <a:latin typeface="Lucida Bright" panose="02040602050505020304" pitchFamily="18" charset="0"/>
                <a:ea typeface="+mn-ea"/>
                <a:cs typeface="+mn-cs"/>
              </a:endParaRPr>
            </a:p>
          </xdr:txBody>
        </xdr:sp>
      </mc:Fallback>
    </mc:AlternateContent>
    <xdr:clientData/>
  </xdr:twoCellAnchor>
  <xdr:twoCellAnchor>
    <xdr:from>
      <xdr:col>0</xdr:col>
      <xdr:colOff>489857</xdr:colOff>
      <xdr:row>68</xdr:row>
      <xdr:rowOff>0</xdr:rowOff>
    </xdr:from>
    <xdr:to>
      <xdr:col>5</xdr:col>
      <xdr:colOff>511629</xdr:colOff>
      <xdr:row>71</xdr:row>
      <xdr:rowOff>0</xdr:rowOff>
    </xdr:to>
    <mc:AlternateContent xmlns:mc="http://schemas.openxmlformats.org/markup-compatibility/2006" xmlns:a14="http://schemas.microsoft.com/office/drawing/2010/main">
      <mc:Choice Requires="a14">
        <xdr:sp macro="" textlink="">
          <xdr:nvSpPr>
            <xdr:cNvPr id="14" name="TextBox 13">
              <a:extLst>
                <a:ext uri="{FF2B5EF4-FFF2-40B4-BE49-F238E27FC236}">
                  <a16:creationId xmlns:a16="http://schemas.microsoft.com/office/drawing/2014/main" id="{E6CD407A-B860-485F-83FA-459CD776D074}"/>
                </a:ext>
              </a:extLst>
            </xdr:cNvPr>
            <xdr:cNvSpPr txBox="1"/>
          </xdr:nvSpPr>
          <xdr:spPr>
            <a:xfrm>
              <a:off x="489857" y="16015607"/>
              <a:ext cx="3083379" cy="571500"/>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400">
                  <a:solidFill>
                    <a:schemeClr val="dk1"/>
                  </a:solidFill>
                  <a:latin typeface="Lucida Bright" panose="02040602050505020304" pitchFamily="18" charset="0"/>
                  <a:ea typeface="+mn-ea"/>
                  <a:cs typeface="+mn-cs"/>
                </a:rPr>
                <a:t>LCLp</a:t>
              </a:r>
              <a:r>
                <a:rPr lang="en-US" sz="2400" baseline="0">
                  <a:solidFill>
                    <a:schemeClr val="dk1"/>
                  </a:solidFill>
                  <a:latin typeface="Lucida Bright" panose="02040602050505020304" pitchFamily="18" charset="0"/>
                  <a:ea typeface="+mn-ea"/>
                  <a:cs typeface="+mn-cs"/>
                </a:rPr>
                <a:t> = </a:t>
              </a:r>
              <a14:m>
                <m:oMath xmlns:m="http://schemas.openxmlformats.org/officeDocument/2006/math">
                  <m:acc>
                    <m:accPr>
                      <m:chr m:val="̅"/>
                      <m:ctrlPr>
                        <a:rPr lang="en-US" sz="2400" i="1" baseline="0">
                          <a:solidFill>
                            <a:schemeClr val="dk1"/>
                          </a:solidFill>
                          <a:latin typeface="Cambria Math" panose="02040503050406030204" pitchFamily="18" charset="0"/>
                          <a:ea typeface="+mn-ea"/>
                          <a:cs typeface="+mn-cs"/>
                        </a:rPr>
                      </m:ctrlPr>
                    </m:accPr>
                    <m:e>
                      <m:r>
                        <a:rPr lang="en-US" sz="2400" b="0" i="1" baseline="0">
                          <a:solidFill>
                            <a:schemeClr val="dk1"/>
                          </a:solidFill>
                          <a:latin typeface="Cambria Math" panose="02040503050406030204" pitchFamily="18" charset="0"/>
                          <a:ea typeface="+mn-ea"/>
                          <a:cs typeface="+mn-cs"/>
                        </a:rPr>
                        <m:t>𝑝</m:t>
                      </m:r>
                    </m:e>
                  </m:acc>
                </m:oMath>
              </a14:m>
              <a:r>
                <a:rPr lang="en-US" sz="2400">
                  <a:solidFill>
                    <a:schemeClr val="dk1"/>
                  </a:solidFill>
                  <a:latin typeface="Lucida Bright" panose="02040602050505020304" pitchFamily="18" charset="0"/>
                  <a:ea typeface="+mn-ea"/>
                  <a:cs typeface="+mn-cs"/>
                </a:rPr>
                <a:t> - z*</a:t>
              </a:r>
              <a:r>
                <a:rPr lang="el-GR" sz="3200">
                  <a:solidFill>
                    <a:schemeClr val="dk1"/>
                  </a:solidFill>
                  <a:latin typeface="Calibri" panose="020F0502020204030204" pitchFamily="34" charset="0"/>
                  <a:ea typeface="+mn-ea"/>
                  <a:cs typeface="Calibri" panose="020F0502020204030204" pitchFamily="34" charset="0"/>
                </a:rPr>
                <a:t>σ</a:t>
              </a:r>
              <a:r>
                <a:rPr lang="en-US" sz="1800">
                  <a:solidFill>
                    <a:schemeClr val="dk1"/>
                  </a:solidFill>
                  <a:latin typeface="Calibri" panose="020F0502020204030204" pitchFamily="34" charset="0"/>
                  <a:ea typeface="+mn-ea"/>
                  <a:cs typeface="Calibri" panose="020F0502020204030204" pitchFamily="34" charset="0"/>
                </a:rPr>
                <a:t>p</a:t>
              </a:r>
              <a:endParaRPr lang="en-US" sz="1800">
                <a:solidFill>
                  <a:schemeClr val="dk1"/>
                </a:solidFill>
                <a:latin typeface="Lucida Bright" panose="02040602050505020304" pitchFamily="18" charset="0"/>
                <a:ea typeface="+mn-ea"/>
                <a:cs typeface="+mn-cs"/>
              </a:endParaRPr>
            </a:p>
          </xdr:txBody>
        </xdr:sp>
      </mc:Choice>
      <mc:Fallback xmlns="">
        <xdr:sp macro="" textlink="">
          <xdr:nvSpPr>
            <xdr:cNvPr id="14" name="TextBox 13">
              <a:extLst>
                <a:ext uri="{FF2B5EF4-FFF2-40B4-BE49-F238E27FC236}">
                  <a16:creationId xmlns:a16="http://schemas.microsoft.com/office/drawing/2014/main" id="{E6CD407A-B860-485F-83FA-459CD776D074}"/>
                </a:ext>
              </a:extLst>
            </xdr:cNvPr>
            <xdr:cNvSpPr txBox="1"/>
          </xdr:nvSpPr>
          <xdr:spPr>
            <a:xfrm>
              <a:off x="489857" y="16015607"/>
              <a:ext cx="3083379" cy="571500"/>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400">
                  <a:solidFill>
                    <a:schemeClr val="dk1"/>
                  </a:solidFill>
                  <a:latin typeface="Lucida Bright" panose="02040602050505020304" pitchFamily="18" charset="0"/>
                  <a:ea typeface="+mn-ea"/>
                  <a:cs typeface="+mn-cs"/>
                </a:rPr>
                <a:t>LCLp</a:t>
              </a:r>
              <a:r>
                <a:rPr lang="en-US" sz="2400" baseline="0">
                  <a:solidFill>
                    <a:schemeClr val="dk1"/>
                  </a:solidFill>
                  <a:latin typeface="Lucida Bright" panose="02040602050505020304" pitchFamily="18" charset="0"/>
                  <a:ea typeface="+mn-ea"/>
                  <a:cs typeface="+mn-cs"/>
                </a:rPr>
                <a:t> = </a:t>
              </a:r>
              <a:r>
                <a:rPr lang="en-US" sz="2400" b="0" i="0" baseline="0">
                  <a:solidFill>
                    <a:schemeClr val="dk1"/>
                  </a:solidFill>
                  <a:latin typeface="Cambria Math" panose="02040503050406030204" pitchFamily="18" charset="0"/>
                  <a:ea typeface="+mn-ea"/>
                  <a:cs typeface="+mn-cs"/>
                </a:rPr>
                <a:t>𝑝 ̅</a:t>
              </a:r>
              <a:r>
                <a:rPr lang="en-US" sz="2400">
                  <a:solidFill>
                    <a:schemeClr val="dk1"/>
                  </a:solidFill>
                  <a:latin typeface="Lucida Bright" panose="02040602050505020304" pitchFamily="18" charset="0"/>
                  <a:ea typeface="+mn-ea"/>
                  <a:cs typeface="+mn-cs"/>
                </a:rPr>
                <a:t> - z*</a:t>
              </a:r>
              <a:r>
                <a:rPr lang="el-GR" sz="3200">
                  <a:solidFill>
                    <a:schemeClr val="dk1"/>
                  </a:solidFill>
                  <a:latin typeface="Calibri" panose="020F0502020204030204" pitchFamily="34" charset="0"/>
                  <a:ea typeface="+mn-ea"/>
                  <a:cs typeface="Calibri" panose="020F0502020204030204" pitchFamily="34" charset="0"/>
                </a:rPr>
                <a:t>σ</a:t>
              </a:r>
              <a:r>
                <a:rPr lang="en-US" sz="1800">
                  <a:solidFill>
                    <a:schemeClr val="dk1"/>
                  </a:solidFill>
                  <a:latin typeface="Calibri" panose="020F0502020204030204" pitchFamily="34" charset="0"/>
                  <a:ea typeface="+mn-ea"/>
                  <a:cs typeface="Calibri" panose="020F0502020204030204" pitchFamily="34" charset="0"/>
                </a:rPr>
                <a:t>p</a:t>
              </a:r>
              <a:endParaRPr lang="en-US" sz="1800">
                <a:solidFill>
                  <a:schemeClr val="dk1"/>
                </a:solidFill>
                <a:latin typeface="Lucida Bright" panose="02040602050505020304" pitchFamily="18" charset="0"/>
                <a:ea typeface="+mn-ea"/>
                <a:cs typeface="+mn-cs"/>
              </a:endParaRPr>
            </a:p>
          </xdr:txBody>
        </xdr:sp>
      </mc:Fallback>
    </mc:AlternateContent>
    <xdr:clientData/>
  </xdr:twoCellAnchor>
  <xdr:twoCellAnchor>
    <xdr:from>
      <xdr:col>0</xdr:col>
      <xdr:colOff>231323</xdr:colOff>
      <xdr:row>60</xdr:row>
      <xdr:rowOff>149680</xdr:rowOff>
    </xdr:from>
    <xdr:to>
      <xdr:col>11</xdr:col>
      <xdr:colOff>476250</xdr:colOff>
      <xdr:row>60</xdr:row>
      <xdr:rowOff>163285</xdr:rowOff>
    </xdr:to>
    <xdr:cxnSp macro="">
      <xdr:nvCxnSpPr>
        <xdr:cNvPr id="15" name="Straight Connector 14">
          <a:extLst>
            <a:ext uri="{FF2B5EF4-FFF2-40B4-BE49-F238E27FC236}">
              <a16:creationId xmlns:a16="http://schemas.microsoft.com/office/drawing/2014/main" id="{5456707B-8361-4AC1-B6DF-670B8F84512C}"/>
            </a:ext>
          </a:extLst>
        </xdr:cNvPr>
        <xdr:cNvCxnSpPr/>
      </xdr:nvCxnSpPr>
      <xdr:spPr>
        <a:xfrm flipH="1" flipV="1">
          <a:off x="231323" y="15933966"/>
          <a:ext cx="8831034" cy="13605"/>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0</xdr:col>
      <xdr:colOff>519794</xdr:colOff>
      <xdr:row>34</xdr:row>
      <xdr:rowOff>179614</xdr:rowOff>
    </xdr:from>
    <xdr:to>
      <xdr:col>4</xdr:col>
      <xdr:colOff>353786</xdr:colOff>
      <xdr:row>36</xdr:row>
      <xdr:rowOff>193221</xdr:rowOff>
    </xdr:to>
    <xdr:sp macro="" textlink="">
      <xdr:nvSpPr>
        <xdr:cNvPr id="20" name="TextBox 19">
          <a:extLst>
            <a:ext uri="{FF2B5EF4-FFF2-40B4-BE49-F238E27FC236}">
              <a16:creationId xmlns:a16="http://schemas.microsoft.com/office/drawing/2014/main" id="{0FC45621-1E34-4F2F-8D48-849D6A85FFA7}"/>
            </a:ext>
          </a:extLst>
        </xdr:cNvPr>
        <xdr:cNvSpPr txBox="1"/>
      </xdr:nvSpPr>
      <xdr:spPr>
        <a:xfrm>
          <a:off x="519794" y="8997043"/>
          <a:ext cx="2283278" cy="707571"/>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lang="en-US" sz="2000">
              <a:solidFill>
                <a:schemeClr val="dk1"/>
              </a:solidFill>
              <a:latin typeface="Lucida Bright" panose="02040602050505020304" pitchFamily="18" charset="0"/>
              <a:ea typeface="+mn-ea"/>
              <a:cs typeface="+mn-cs"/>
            </a:rPr>
            <a:t>n</a:t>
          </a:r>
          <a:r>
            <a:rPr lang="en-US" sz="2000" baseline="0">
              <a:solidFill>
                <a:schemeClr val="dk1"/>
              </a:solidFill>
              <a:latin typeface="Lucida Bright" panose="02040602050505020304" pitchFamily="18" charset="0"/>
              <a:ea typeface="+mn-ea"/>
              <a:cs typeface="+mn-cs"/>
            </a:rPr>
            <a:t> </a:t>
          </a:r>
          <a:r>
            <a:rPr lang="en-US" sz="2000">
              <a:solidFill>
                <a:schemeClr val="dk1"/>
              </a:solidFill>
              <a:latin typeface="Lucida Bright" panose="02040602050505020304" pitchFamily="18" charset="0"/>
              <a:ea typeface="+mn-ea"/>
              <a:cs typeface="+mn-cs"/>
            </a:rPr>
            <a:t>= 2,500</a:t>
          </a:r>
        </a:p>
      </xdr:txBody>
    </xdr:sp>
    <xdr:clientData/>
  </xdr:twoCellAnchor>
  <xdr:twoCellAnchor>
    <xdr:from>
      <xdr:col>0</xdr:col>
      <xdr:colOff>536122</xdr:colOff>
      <xdr:row>37</xdr:row>
      <xdr:rowOff>168729</xdr:rowOff>
    </xdr:from>
    <xdr:to>
      <xdr:col>4</xdr:col>
      <xdr:colOff>370114</xdr:colOff>
      <xdr:row>39</xdr:row>
      <xdr:rowOff>114300</xdr:rowOff>
    </xdr:to>
    <xdr:sp macro="" textlink="">
      <xdr:nvSpPr>
        <xdr:cNvPr id="21" name="TextBox 20">
          <a:extLst>
            <a:ext uri="{FF2B5EF4-FFF2-40B4-BE49-F238E27FC236}">
              <a16:creationId xmlns:a16="http://schemas.microsoft.com/office/drawing/2014/main" id="{E4413E78-91F6-4F68-8BEC-6A5CBB00B072}"/>
            </a:ext>
          </a:extLst>
        </xdr:cNvPr>
        <xdr:cNvSpPr txBox="1"/>
      </xdr:nvSpPr>
      <xdr:spPr>
        <a:xfrm>
          <a:off x="536122" y="10033908"/>
          <a:ext cx="2283278" cy="707571"/>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lang="en-US" sz="2000" baseline="0">
              <a:solidFill>
                <a:schemeClr val="dk1"/>
              </a:solidFill>
              <a:latin typeface="Lucida Bright" panose="02040602050505020304" pitchFamily="18" charset="0"/>
              <a:ea typeface="+mn-ea"/>
              <a:cs typeface="+mn-cs"/>
            </a:rPr>
            <a:t>z </a:t>
          </a:r>
          <a:r>
            <a:rPr lang="en-US" sz="2000">
              <a:solidFill>
                <a:schemeClr val="dk1"/>
              </a:solidFill>
              <a:latin typeface="Lucida Bright" panose="02040602050505020304" pitchFamily="18" charset="0"/>
              <a:ea typeface="+mn-ea"/>
              <a:cs typeface="+mn-cs"/>
            </a:rPr>
            <a:t>= 3</a:t>
          </a:r>
        </a:p>
      </xdr:txBody>
    </xdr:sp>
    <xdr:clientData/>
  </xdr:twoCellAnchor>
  <xdr:twoCellAnchor>
    <xdr:from>
      <xdr:col>2</xdr:col>
      <xdr:colOff>530678</xdr:colOff>
      <xdr:row>55</xdr:row>
      <xdr:rowOff>27214</xdr:rowOff>
    </xdr:from>
    <xdr:to>
      <xdr:col>4</xdr:col>
      <xdr:colOff>353785</xdr:colOff>
      <xdr:row>55</xdr:row>
      <xdr:rowOff>27214</xdr:rowOff>
    </xdr:to>
    <xdr:cxnSp macro="">
      <xdr:nvCxnSpPr>
        <xdr:cNvPr id="8" name="Straight Connector 7">
          <a:extLst>
            <a:ext uri="{FF2B5EF4-FFF2-40B4-BE49-F238E27FC236}">
              <a16:creationId xmlns:a16="http://schemas.microsoft.com/office/drawing/2014/main" id="{10E446A0-C420-45FF-92FF-9EA34B435297}"/>
            </a:ext>
          </a:extLst>
        </xdr:cNvPr>
        <xdr:cNvCxnSpPr/>
      </xdr:nvCxnSpPr>
      <xdr:spPr>
        <a:xfrm flipV="1">
          <a:off x="1755321" y="14124214"/>
          <a:ext cx="10477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14</xdr:col>
      <xdr:colOff>95249</xdr:colOff>
      <xdr:row>2</xdr:row>
      <xdr:rowOff>122464</xdr:rowOff>
    </xdr:from>
    <xdr:to>
      <xdr:col>14</xdr:col>
      <xdr:colOff>95249</xdr:colOff>
      <xdr:row>41</xdr:row>
      <xdr:rowOff>136072</xdr:rowOff>
    </xdr:to>
    <xdr:cxnSp macro="">
      <xdr:nvCxnSpPr>
        <xdr:cNvPr id="3" name="Straight Connector 2">
          <a:extLst>
            <a:ext uri="{FF2B5EF4-FFF2-40B4-BE49-F238E27FC236}">
              <a16:creationId xmlns:a16="http://schemas.microsoft.com/office/drawing/2014/main" id="{4A04E34A-59F4-463F-B809-ECBB667C6412}"/>
            </a:ext>
          </a:extLst>
        </xdr:cNvPr>
        <xdr:cNvCxnSpPr/>
      </xdr:nvCxnSpPr>
      <xdr:spPr>
        <a:xfrm>
          <a:off x="11498035" y="503464"/>
          <a:ext cx="0" cy="10640787"/>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14</xdr:col>
      <xdr:colOff>394608</xdr:colOff>
      <xdr:row>3</xdr:row>
      <xdr:rowOff>27214</xdr:rowOff>
    </xdr:from>
    <xdr:to>
      <xdr:col>19</xdr:col>
      <xdr:colOff>40821</xdr:colOff>
      <xdr:row>7</xdr:row>
      <xdr:rowOff>54429</xdr:rowOff>
    </xdr:to>
    <xdr:sp macro="" textlink="">
      <xdr:nvSpPr>
        <xdr:cNvPr id="4" name="Rounded Rectangle 3">
          <a:extLst>
            <a:ext uri="{FF2B5EF4-FFF2-40B4-BE49-F238E27FC236}">
              <a16:creationId xmlns:a16="http://schemas.microsoft.com/office/drawing/2014/main" id="{06401D67-639C-468D-B809-AEE97D4B02EC}"/>
            </a:ext>
          </a:extLst>
        </xdr:cNvPr>
        <xdr:cNvSpPr/>
      </xdr:nvSpPr>
      <xdr:spPr>
        <a:xfrm>
          <a:off x="9186183" y="598714"/>
          <a:ext cx="2694213"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FF00"/>
              </a:solidFill>
              <a:latin typeface="Lucida Bright" panose="02040602050505020304" pitchFamily="18" charset="0"/>
            </a:rPr>
            <a:t>Workspace</a:t>
          </a:r>
        </a:p>
      </xdr:txBody>
    </xdr:sp>
    <xdr:clientData/>
  </xdr:twoCellAnchor>
  <xdr:twoCellAnchor>
    <xdr:from>
      <xdr:col>4</xdr:col>
      <xdr:colOff>285750</xdr:colOff>
      <xdr:row>2</xdr:row>
      <xdr:rowOff>81642</xdr:rowOff>
    </xdr:from>
    <xdr:to>
      <xdr:col>11</xdr:col>
      <xdr:colOff>489857</xdr:colOff>
      <xdr:row>6</xdr:row>
      <xdr:rowOff>157842</xdr:rowOff>
    </xdr:to>
    <xdr:sp macro="" textlink="">
      <xdr:nvSpPr>
        <xdr:cNvPr id="5" name="Rounded Rectangle 4">
          <a:extLst>
            <a:ext uri="{FF2B5EF4-FFF2-40B4-BE49-F238E27FC236}">
              <a16:creationId xmlns:a16="http://schemas.microsoft.com/office/drawing/2014/main" id="{59BE5CEB-6AD0-41DB-9B8C-A3E3E5FF5BFC}"/>
            </a:ext>
          </a:extLst>
        </xdr:cNvPr>
        <xdr:cNvSpPr/>
      </xdr:nvSpPr>
      <xdr:spPr>
        <a:xfrm>
          <a:off x="2724150" y="462642"/>
          <a:ext cx="4728482"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a:solidFill>
                <a:schemeClr val="accent4">
                  <a:lumMod val="50000"/>
                </a:schemeClr>
              </a:solidFill>
              <a:latin typeface="Lucida Bright" panose="02040602050505020304" pitchFamily="18" charset="0"/>
              <a:cs typeface="FrankRuehl" panose="020E0503060101010101" pitchFamily="34" charset="-79"/>
            </a:rPr>
            <a:t>Problem 9</a:t>
          </a:r>
        </a:p>
      </xdr:txBody>
    </xdr:sp>
    <xdr:clientData/>
  </xdr:twoCellAnchor>
  <xdr:twoCellAnchor>
    <xdr:from>
      <xdr:col>0</xdr:col>
      <xdr:colOff>381001</xdr:colOff>
      <xdr:row>10</xdr:row>
      <xdr:rowOff>163286</xdr:rowOff>
    </xdr:from>
    <xdr:to>
      <xdr:col>13</xdr:col>
      <xdr:colOff>326573</xdr:colOff>
      <xdr:row>24</xdr:row>
      <xdr:rowOff>381000</xdr:rowOff>
    </xdr:to>
    <xdr:sp macro="" textlink="">
      <xdr:nvSpPr>
        <xdr:cNvPr id="6" name="TextBox 5">
          <a:extLst>
            <a:ext uri="{FF2B5EF4-FFF2-40B4-BE49-F238E27FC236}">
              <a16:creationId xmlns:a16="http://schemas.microsoft.com/office/drawing/2014/main" id="{114D3BB6-9CEC-4836-AFF8-952799B1853E}"/>
            </a:ext>
          </a:extLst>
        </xdr:cNvPr>
        <xdr:cNvSpPr txBox="1"/>
      </xdr:nvSpPr>
      <xdr:spPr>
        <a:xfrm>
          <a:off x="381001" y="2068286"/>
          <a:ext cx="8164286" cy="3510643"/>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Lucida Bright" panose="02040602050505020304" pitchFamily="18" charset="0"/>
              <a:ea typeface="+mn-ea"/>
              <a:cs typeface="+mn-cs"/>
            </a:rPr>
            <a:t>The production manager of</a:t>
          </a:r>
          <a:r>
            <a:rPr lang="en-US" sz="2000" baseline="0">
              <a:solidFill>
                <a:schemeClr val="dk1"/>
              </a:solidFill>
              <a:latin typeface="Lucida Bright" panose="02040602050505020304" pitchFamily="18" charset="0"/>
              <a:ea typeface="+mn-ea"/>
              <a:cs typeface="+mn-cs"/>
            </a:rPr>
            <a:t> the paint manufacturing company is concerned about the number of wrong labels put on cans of paint. </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Each week a random sample of 2,500 cans are selected, and the number of incorrect labels is recorded. The results for the last 12 weeks are shown below. </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What are the values of the UCL and LCL?</a:t>
          </a:r>
          <a:endParaRPr lang="en-US" sz="2000">
            <a:solidFill>
              <a:schemeClr val="dk1"/>
            </a:solidFill>
            <a:latin typeface="Lucida Bright" panose="02040602050505020304" pitchFamily="18" charset="0"/>
            <a:ea typeface="+mn-ea"/>
            <a:cs typeface="+mn-cs"/>
          </a:endParaRPr>
        </a:p>
      </xdr:txBody>
    </xdr:sp>
    <xdr:clientData/>
  </xdr:twoCellAnchor>
  <xdr:twoCellAnchor>
    <xdr:from>
      <xdr:col>1</xdr:col>
      <xdr:colOff>258536</xdr:colOff>
      <xdr:row>2</xdr:row>
      <xdr:rowOff>108857</xdr:rowOff>
    </xdr:from>
    <xdr:to>
      <xdr:col>3</xdr:col>
      <xdr:colOff>353786</xdr:colOff>
      <xdr:row>7</xdr:row>
      <xdr:rowOff>40823</xdr:rowOff>
    </xdr:to>
    <xdr:sp macro="" textlink="">
      <xdr:nvSpPr>
        <xdr:cNvPr id="8" name="Left Arrow 1">
          <a:hlinkClick xmlns:r="http://schemas.openxmlformats.org/officeDocument/2006/relationships" r:id="rId1"/>
          <a:extLst>
            <a:ext uri="{FF2B5EF4-FFF2-40B4-BE49-F238E27FC236}">
              <a16:creationId xmlns:a16="http://schemas.microsoft.com/office/drawing/2014/main" id="{8E8FB209-271B-4B34-B94C-5BF6C3F2B155}"/>
            </a:ext>
          </a:extLst>
        </xdr:cNvPr>
        <xdr:cNvSpPr/>
      </xdr:nvSpPr>
      <xdr:spPr>
        <a:xfrm>
          <a:off x="870857" y="489857"/>
          <a:ext cx="1319893"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19</xdr:col>
      <xdr:colOff>544285</xdr:colOff>
      <xdr:row>2</xdr:row>
      <xdr:rowOff>176893</xdr:rowOff>
    </xdr:from>
    <xdr:to>
      <xdr:col>22</xdr:col>
      <xdr:colOff>285749</xdr:colOff>
      <xdr:row>7</xdr:row>
      <xdr:rowOff>68036</xdr:rowOff>
    </xdr:to>
    <xdr:sp macro="" textlink="">
      <xdr:nvSpPr>
        <xdr:cNvPr id="7" name="Rounded Rectangle 4">
          <a:hlinkClick xmlns:r="http://schemas.openxmlformats.org/officeDocument/2006/relationships" r:id="rId2"/>
          <a:extLst>
            <a:ext uri="{FF2B5EF4-FFF2-40B4-BE49-F238E27FC236}">
              <a16:creationId xmlns:a16="http://schemas.microsoft.com/office/drawing/2014/main" id="{F311F1A9-D7A8-499A-A9BF-184EE78B2F74}"/>
            </a:ext>
          </a:extLst>
        </xdr:cNvPr>
        <xdr:cNvSpPr/>
      </xdr:nvSpPr>
      <xdr:spPr>
        <a:xfrm>
          <a:off x="15008678" y="557893"/>
          <a:ext cx="1578428" cy="843643"/>
        </a:xfrm>
        <a:prstGeom prst="roundRect">
          <a:avLst/>
        </a:prstGeom>
        <a:solidFill>
          <a:srgbClr val="FFC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002060"/>
              </a:solidFill>
              <a:latin typeface="Lucida Bright" panose="02040602050505020304" pitchFamily="18" charset="0"/>
            </a:rPr>
            <a:t>Check</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394606</xdr:colOff>
      <xdr:row>7</xdr:row>
      <xdr:rowOff>108856</xdr:rowOff>
    </xdr:from>
    <xdr:to>
      <xdr:col>12</xdr:col>
      <xdr:colOff>394606</xdr:colOff>
      <xdr:row>45</xdr:row>
      <xdr:rowOff>122464</xdr:rowOff>
    </xdr:to>
    <xdr:cxnSp macro="">
      <xdr:nvCxnSpPr>
        <xdr:cNvPr id="2" name="Straight Connector 1">
          <a:extLst>
            <a:ext uri="{FF2B5EF4-FFF2-40B4-BE49-F238E27FC236}">
              <a16:creationId xmlns:a16="http://schemas.microsoft.com/office/drawing/2014/main" id="{D768B20B-1D9F-4075-AEEF-1D07AF2BE4F2}"/>
            </a:ext>
          </a:extLst>
        </xdr:cNvPr>
        <xdr:cNvCxnSpPr/>
      </xdr:nvCxnSpPr>
      <xdr:spPr>
        <a:xfrm>
          <a:off x="8000999" y="1442356"/>
          <a:ext cx="0" cy="83003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4</xdr:col>
      <xdr:colOff>285750</xdr:colOff>
      <xdr:row>2</xdr:row>
      <xdr:rowOff>81642</xdr:rowOff>
    </xdr:from>
    <xdr:to>
      <xdr:col>11</xdr:col>
      <xdr:colOff>489857</xdr:colOff>
      <xdr:row>6</xdr:row>
      <xdr:rowOff>157842</xdr:rowOff>
    </xdr:to>
    <xdr:sp macro="" textlink="">
      <xdr:nvSpPr>
        <xdr:cNvPr id="4" name="Rounded Rectangle 4">
          <a:extLst>
            <a:ext uri="{FF2B5EF4-FFF2-40B4-BE49-F238E27FC236}">
              <a16:creationId xmlns:a16="http://schemas.microsoft.com/office/drawing/2014/main" id="{75ED2874-5F6B-4D3E-BE8F-F2159B154762}"/>
            </a:ext>
          </a:extLst>
        </xdr:cNvPr>
        <xdr:cNvSpPr/>
      </xdr:nvSpPr>
      <xdr:spPr>
        <a:xfrm>
          <a:off x="2724150" y="462642"/>
          <a:ext cx="4728482"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rgbClr val="8E0000"/>
              </a:solidFill>
              <a:latin typeface="Lucida Bright" panose="02040602050505020304" pitchFamily="18" charset="0"/>
              <a:cs typeface="FrankRuehl" panose="020E0503060101010101" pitchFamily="34" charset="-79"/>
            </a:rPr>
            <a:t>Check</a:t>
          </a:r>
          <a:r>
            <a:rPr lang="en-US" sz="3200" b="0">
              <a:solidFill>
                <a:schemeClr val="accent4">
                  <a:lumMod val="50000"/>
                </a:schemeClr>
              </a:solidFill>
              <a:latin typeface="Lucida Bright" panose="02040602050505020304" pitchFamily="18" charset="0"/>
              <a:cs typeface="FrankRuehl" panose="020E0503060101010101" pitchFamily="34" charset="-79"/>
            </a:rPr>
            <a:t> Problem 8</a:t>
          </a:r>
        </a:p>
      </xdr:txBody>
    </xdr:sp>
    <xdr:clientData/>
  </xdr:twoCellAnchor>
  <xdr:twoCellAnchor>
    <xdr:from>
      <xdr:col>0</xdr:col>
      <xdr:colOff>462642</xdr:colOff>
      <xdr:row>9</xdr:row>
      <xdr:rowOff>40823</xdr:rowOff>
    </xdr:from>
    <xdr:to>
      <xdr:col>12</xdr:col>
      <xdr:colOff>285750</xdr:colOff>
      <xdr:row>40</xdr:row>
      <xdr:rowOff>54429</xdr:rowOff>
    </xdr:to>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B632E222-612F-44E7-BCFB-AD911526D0CF}"/>
                </a:ext>
              </a:extLst>
            </xdr:cNvPr>
            <xdr:cNvSpPr txBox="1"/>
          </xdr:nvSpPr>
          <xdr:spPr>
            <a:xfrm>
              <a:off x="462642" y="1755323"/>
              <a:ext cx="7429501" cy="6966856"/>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solidFill>
                    <a:schemeClr val="bg1"/>
                  </a:solidFill>
                  <a:latin typeface="Lucida Bright" panose="02040602050505020304" pitchFamily="18" charset="0"/>
                  <a:ea typeface="+mn-ea"/>
                  <a:cs typeface="+mn-cs"/>
                </a:rPr>
                <a:t>Krajewski 239</a:t>
              </a:r>
            </a:p>
            <a:p>
              <a:r>
                <a:rPr lang="en-US" sz="2000">
                  <a:solidFill>
                    <a:schemeClr val="dk1"/>
                  </a:solidFill>
                  <a:latin typeface="Lucida Bright" panose="02040602050505020304" pitchFamily="18" charset="0"/>
                  <a:ea typeface="+mn-ea"/>
                  <a:cs typeface="+mn-cs"/>
                </a:rPr>
                <a:t>The</a:t>
              </a:r>
              <a:r>
                <a:rPr lang="en-US" sz="2000" baseline="0">
                  <a:solidFill>
                    <a:schemeClr val="dk1"/>
                  </a:solidFill>
                  <a:latin typeface="Lucida Bright" panose="02040602050505020304" pitchFamily="18" charset="0"/>
                  <a:ea typeface="+mn-ea"/>
                  <a:cs typeface="+mn-cs"/>
                </a:rPr>
                <a:t> process average distribution for an item is 420, with a standard deviation of the population of 25.</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A random sample of six items is taken from the assembly line. </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The product design calls for the following tolerances:</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400 </a:t>
              </a:r>
              <a14:m>
                <m:oMath xmlns:m="http://schemas.openxmlformats.org/officeDocument/2006/math">
                  <m:r>
                    <a:rPr lang="en-US" sz="2000" i="1" baseline="0">
                      <a:solidFill>
                        <a:schemeClr val="dk1"/>
                      </a:solidFill>
                      <a:latin typeface="Cambria Math" panose="02040503050406030204" pitchFamily="18" charset="0"/>
                      <a:ea typeface="Cambria Math" panose="02040503050406030204" pitchFamily="18" charset="0"/>
                      <a:cs typeface="+mn-cs"/>
                    </a:rPr>
                    <m:t>±</m:t>
                  </m:r>
                </m:oMath>
              </a14:m>
              <a:r>
                <a:rPr lang="en-US" sz="2000">
                  <a:solidFill>
                    <a:schemeClr val="dk1"/>
                  </a:solidFill>
                  <a:latin typeface="Lucida Bright" panose="02040602050505020304" pitchFamily="18" charset="0"/>
                  <a:ea typeface="+mn-ea"/>
                  <a:cs typeface="+mn-cs"/>
                </a:rPr>
                <a:t> 100 (this is where you</a:t>
              </a:r>
              <a:r>
                <a:rPr lang="en-US" sz="2000" baseline="0">
                  <a:solidFill>
                    <a:schemeClr val="dk1"/>
                  </a:solidFill>
                  <a:latin typeface="Lucida Bright" panose="02040602050505020304" pitchFamily="18" charset="0"/>
                  <a:ea typeface="+mn-ea"/>
                  <a:cs typeface="+mn-cs"/>
                </a:rPr>
                <a:t> calculate the upper and lower specifications)</a:t>
              </a:r>
              <a:endParaRPr lang="en-US" sz="2000">
                <a:solidFill>
                  <a:schemeClr val="dk1"/>
                </a:solidFill>
                <a:latin typeface="Lucida Bright" panose="02040602050505020304" pitchFamily="18" charset="0"/>
                <a:ea typeface="+mn-ea"/>
                <a:cs typeface="+mn-cs"/>
              </a:endParaRPr>
            </a:p>
            <a:p>
              <a:endParaRPr lang="en-US" sz="2000">
                <a:solidFill>
                  <a:schemeClr val="dk1"/>
                </a:solidFill>
                <a:latin typeface="Lucida Bright" panose="02040602050505020304" pitchFamily="18" charset="0"/>
                <a:ea typeface="+mn-ea"/>
                <a:cs typeface="+mn-cs"/>
              </a:endParaRPr>
            </a:p>
            <a:p>
              <a:r>
                <a:rPr lang="en-US" sz="2000">
                  <a:solidFill>
                    <a:schemeClr val="dk1"/>
                  </a:solidFill>
                  <a:latin typeface="Lucida Bright" panose="02040602050505020304" pitchFamily="18" charset="0"/>
                  <a:ea typeface="+mn-ea"/>
                  <a:cs typeface="+mn-cs"/>
                </a:rPr>
                <a:t>a</a:t>
              </a:r>
              <a:r>
                <a:rPr lang="en-US" sz="2000" baseline="0">
                  <a:solidFill>
                    <a:schemeClr val="dk1"/>
                  </a:solidFill>
                  <a:latin typeface="Lucida Bright" panose="02040602050505020304" pitchFamily="18" charset="0"/>
                  <a:ea typeface="+mn-ea"/>
                  <a:cs typeface="+mn-cs"/>
                </a:rPr>
                <a:t>) </a:t>
              </a:r>
              <a:r>
                <a:rPr lang="en-US" sz="2000">
                  <a:solidFill>
                    <a:schemeClr val="dk1"/>
                  </a:solidFill>
                  <a:latin typeface="Lucida Bright" panose="02040602050505020304" pitchFamily="18" charset="0"/>
                  <a:ea typeface="+mn-ea"/>
                  <a:cs typeface="+mn-cs"/>
                </a:rPr>
                <a:t>Calculate the process capability</a:t>
              </a:r>
              <a:r>
                <a:rPr lang="en-US" sz="2000" baseline="0">
                  <a:solidFill>
                    <a:schemeClr val="dk1"/>
                  </a:solidFill>
                  <a:latin typeface="Lucida Bright" panose="02040602050505020304" pitchFamily="18" charset="0"/>
                  <a:ea typeface="+mn-ea"/>
                  <a:cs typeface="+mn-cs"/>
                </a:rPr>
                <a:t> index (target value  = 1.33) </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b) Calculate the process capability ratio (Cp)</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c) Is the process capable of producing product reliably within these specifications ? Y   N</a:t>
              </a:r>
              <a:endParaRPr lang="en-US" sz="2000">
                <a:solidFill>
                  <a:schemeClr val="dk1"/>
                </a:solidFill>
                <a:latin typeface="Lucida Bright" panose="02040602050505020304" pitchFamily="18" charset="0"/>
                <a:ea typeface="+mn-ea"/>
                <a:cs typeface="+mn-cs"/>
              </a:endParaRPr>
            </a:p>
          </xdr:txBody>
        </xdr:sp>
      </mc:Choice>
      <mc:Fallback xmlns="">
        <xdr:sp macro="" textlink="">
          <xdr:nvSpPr>
            <xdr:cNvPr id="5" name="TextBox 4">
              <a:extLst>
                <a:ext uri="{FF2B5EF4-FFF2-40B4-BE49-F238E27FC236}">
                  <a16:creationId xmlns:a16="http://schemas.microsoft.com/office/drawing/2014/main" id="{B632E222-612F-44E7-BCFB-AD911526D0CF}"/>
                </a:ext>
              </a:extLst>
            </xdr:cNvPr>
            <xdr:cNvSpPr txBox="1"/>
          </xdr:nvSpPr>
          <xdr:spPr>
            <a:xfrm>
              <a:off x="462642" y="1755323"/>
              <a:ext cx="7429501" cy="6966856"/>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solidFill>
                    <a:schemeClr val="bg1"/>
                  </a:solidFill>
                  <a:latin typeface="Lucida Bright" panose="02040602050505020304" pitchFamily="18" charset="0"/>
                  <a:ea typeface="+mn-ea"/>
                  <a:cs typeface="+mn-cs"/>
                </a:rPr>
                <a:t>Krajewski 239</a:t>
              </a:r>
            </a:p>
            <a:p>
              <a:r>
                <a:rPr lang="en-US" sz="2000">
                  <a:solidFill>
                    <a:schemeClr val="dk1"/>
                  </a:solidFill>
                  <a:latin typeface="Lucida Bright" panose="02040602050505020304" pitchFamily="18" charset="0"/>
                  <a:ea typeface="+mn-ea"/>
                  <a:cs typeface="+mn-cs"/>
                </a:rPr>
                <a:t>The</a:t>
              </a:r>
              <a:r>
                <a:rPr lang="en-US" sz="2000" baseline="0">
                  <a:solidFill>
                    <a:schemeClr val="dk1"/>
                  </a:solidFill>
                  <a:latin typeface="Lucida Bright" panose="02040602050505020304" pitchFamily="18" charset="0"/>
                  <a:ea typeface="+mn-ea"/>
                  <a:cs typeface="+mn-cs"/>
                </a:rPr>
                <a:t> process average distribution for an item is 420, with a standard deviation of the population of 25.</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A random sample of six items is taken from the assembly line. </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The product design calls for the following tolerances:</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400 </a:t>
              </a:r>
              <a:r>
                <a:rPr lang="en-US" sz="2000" i="0" baseline="0">
                  <a:solidFill>
                    <a:schemeClr val="dk1"/>
                  </a:solidFill>
                  <a:latin typeface="Cambria Math" panose="02040503050406030204" pitchFamily="18" charset="0"/>
                  <a:ea typeface="Cambria Math" panose="02040503050406030204" pitchFamily="18" charset="0"/>
                  <a:cs typeface="+mn-cs"/>
                </a:rPr>
                <a:t>±</a:t>
              </a:r>
              <a:r>
                <a:rPr lang="en-US" sz="2000">
                  <a:solidFill>
                    <a:schemeClr val="dk1"/>
                  </a:solidFill>
                  <a:latin typeface="Lucida Bright" panose="02040602050505020304" pitchFamily="18" charset="0"/>
                  <a:ea typeface="+mn-ea"/>
                  <a:cs typeface="+mn-cs"/>
                </a:rPr>
                <a:t> 100 (this is where you</a:t>
              </a:r>
              <a:r>
                <a:rPr lang="en-US" sz="2000" baseline="0">
                  <a:solidFill>
                    <a:schemeClr val="dk1"/>
                  </a:solidFill>
                  <a:latin typeface="Lucida Bright" panose="02040602050505020304" pitchFamily="18" charset="0"/>
                  <a:ea typeface="+mn-ea"/>
                  <a:cs typeface="+mn-cs"/>
                </a:rPr>
                <a:t> calculate the upper and lower specifications)</a:t>
              </a:r>
              <a:endParaRPr lang="en-US" sz="2000">
                <a:solidFill>
                  <a:schemeClr val="dk1"/>
                </a:solidFill>
                <a:latin typeface="Lucida Bright" panose="02040602050505020304" pitchFamily="18" charset="0"/>
                <a:ea typeface="+mn-ea"/>
                <a:cs typeface="+mn-cs"/>
              </a:endParaRPr>
            </a:p>
            <a:p>
              <a:endParaRPr lang="en-US" sz="2000">
                <a:solidFill>
                  <a:schemeClr val="dk1"/>
                </a:solidFill>
                <a:latin typeface="Lucida Bright" panose="02040602050505020304" pitchFamily="18" charset="0"/>
                <a:ea typeface="+mn-ea"/>
                <a:cs typeface="+mn-cs"/>
              </a:endParaRPr>
            </a:p>
            <a:p>
              <a:r>
                <a:rPr lang="en-US" sz="2000">
                  <a:solidFill>
                    <a:schemeClr val="dk1"/>
                  </a:solidFill>
                  <a:latin typeface="Lucida Bright" panose="02040602050505020304" pitchFamily="18" charset="0"/>
                  <a:ea typeface="+mn-ea"/>
                  <a:cs typeface="+mn-cs"/>
                </a:rPr>
                <a:t>a</a:t>
              </a:r>
              <a:r>
                <a:rPr lang="en-US" sz="2000" baseline="0">
                  <a:solidFill>
                    <a:schemeClr val="dk1"/>
                  </a:solidFill>
                  <a:latin typeface="Lucida Bright" panose="02040602050505020304" pitchFamily="18" charset="0"/>
                  <a:ea typeface="+mn-ea"/>
                  <a:cs typeface="+mn-cs"/>
                </a:rPr>
                <a:t>) </a:t>
              </a:r>
              <a:r>
                <a:rPr lang="en-US" sz="2000">
                  <a:solidFill>
                    <a:schemeClr val="dk1"/>
                  </a:solidFill>
                  <a:latin typeface="Lucida Bright" panose="02040602050505020304" pitchFamily="18" charset="0"/>
                  <a:ea typeface="+mn-ea"/>
                  <a:cs typeface="+mn-cs"/>
                </a:rPr>
                <a:t>Calculate the process capability</a:t>
              </a:r>
              <a:r>
                <a:rPr lang="en-US" sz="2000" baseline="0">
                  <a:solidFill>
                    <a:schemeClr val="dk1"/>
                  </a:solidFill>
                  <a:latin typeface="Lucida Bright" panose="02040602050505020304" pitchFamily="18" charset="0"/>
                  <a:ea typeface="+mn-ea"/>
                  <a:cs typeface="+mn-cs"/>
                </a:rPr>
                <a:t> index (target value  = 1.33) </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b) Calculate the process capability ratio (Cp)</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c) Is the process capable of producing product reliably within these specifications ? Y   N</a:t>
              </a:r>
              <a:endParaRPr lang="en-US" sz="2000">
                <a:solidFill>
                  <a:schemeClr val="dk1"/>
                </a:solidFill>
                <a:latin typeface="Lucida Bright" panose="02040602050505020304" pitchFamily="18" charset="0"/>
                <a:ea typeface="+mn-ea"/>
                <a:cs typeface="+mn-cs"/>
              </a:endParaRPr>
            </a:p>
          </xdr:txBody>
        </xdr:sp>
      </mc:Fallback>
    </mc:AlternateContent>
    <xdr:clientData/>
  </xdr:twoCellAnchor>
  <xdr:twoCellAnchor>
    <xdr:from>
      <xdr:col>1</xdr:col>
      <xdr:colOff>258537</xdr:colOff>
      <xdr:row>2</xdr:row>
      <xdr:rowOff>54429</xdr:rowOff>
    </xdr:from>
    <xdr:to>
      <xdr:col>3</xdr:col>
      <xdr:colOff>353787</xdr:colOff>
      <xdr:row>6</xdr:row>
      <xdr:rowOff>176895</xdr:rowOff>
    </xdr:to>
    <xdr:sp macro="" textlink="">
      <xdr:nvSpPr>
        <xdr:cNvPr id="6" name="Left Arrow 1">
          <a:hlinkClick xmlns:r="http://schemas.openxmlformats.org/officeDocument/2006/relationships" r:id="rId1"/>
          <a:extLst>
            <a:ext uri="{FF2B5EF4-FFF2-40B4-BE49-F238E27FC236}">
              <a16:creationId xmlns:a16="http://schemas.microsoft.com/office/drawing/2014/main" id="{972BF102-7B9B-4D7F-A215-0251AB82715E}"/>
            </a:ext>
          </a:extLst>
        </xdr:cNvPr>
        <xdr:cNvSpPr/>
      </xdr:nvSpPr>
      <xdr:spPr>
        <a:xfrm>
          <a:off x="868137" y="435429"/>
          <a:ext cx="1314450"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14</xdr:col>
      <xdr:colOff>557893</xdr:colOff>
      <xdr:row>2</xdr:row>
      <xdr:rowOff>108858</xdr:rowOff>
    </xdr:from>
    <xdr:to>
      <xdr:col>19</xdr:col>
      <xdr:colOff>204106</xdr:colOff>
      <xdr:row>6</xdr:row>
      <xdr:rowOff>136073</xdr:rowOff>
    </xdr:to>
    <xdr:sp macro="" textlink="">
      <xdr:nvSpPr>
        <xdr:cNvPr id="9" name="Rounded Rectangle 3">
          <a:extLst>
            <a:ext uri="{FF2B5EF4-FFF2-40B4-BE49-F238E27FC236}">
              <a16:creationId xmlns:a16="http://schemas.microsoft.com/office/drawing/2014/main" id="{D8F8111A-98A0-431D-8F0C-5AFA005BE0F7}"/>
            </a:ext>
          </a:extLst>
        </xdr:cNvPr>
        <xdr:cNvSpPr/>
      </xdr:nvSpPr>
      <xdr:spPr>
        <a:xfrm>
          <a:off x="9388929" y="489858"/>
          <a:ext cx="2707820"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FF00"/>
              </a:solidFill>
              <a:latin typeface="Lucida Bright" panose="02040602050505020304" pitchFamily="18" charset="0"/>
            </a:rPr>
            <a:t>Solution</a:t>
          </a:r>
        </a:p>
      </xdr:txBody>
    </xdr:sp>
    <xdr:clientData/>
  </xdr:twoCellAnchor>
  <xdr:twoCellAnchor>
    <xdr:from>
      <xdr:col>13</xdr:col>
      <xdr:colOff>2720</xdr:colOff>
      <xdr:row>9</xdr:row>
      <xdr:rowOff>97972</xdr:rowOff>
    </xdr:from>
    <xdr:to>
      <xdr:col>25</xdr:col>
      <xdr:colOff>367393</xdr:colOff>
      <xdr:row>61</xdr:row>
      <xdr:rowOff>54429</xdr:rowOff>
    </xdr:to>
    <mc:AlternateContent xmlns:mc="http://schemas.openxmlformats.org/markup-compatibility/2006" xmlns:a14="http://schemas.microsoft.com/office/drawing/2010/main">
      <mc:Choice Requires="a14">
        <xdr:sp macro="" textlink="">
          <xdr:nvSpPr>
            <xdr:cNvPr id="10" name="TextBox 9">
              <a:extLst>
                <a:ext uri="{FF2B5EF4-FFF2-40B4-BE49-F238E27FC236}">
                  <a16:creationId xmlns:a16="http://schemas.microsoft.com/office/drawing/2014/main" id="{FCB3C57A-EEA9-4E4E-B889-F61159ACD2CE}"/>
                </a:ext>
              </a:extLst>
            </xdr:cNvPr>
            <xdr:cNvSpPr txBox="1"/>
          </xdr:nvSpPr>
          <xdr:spPr>
            <a:xfrm>
              <a:off x="8221434" y="1812472"/>
              <a:ext cx="8093530" cy="10910207"/>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bg1"/>
                  </a:solidFill>
                  <a:latin typeface="Lucida Bright" panose="02040602050505020304" pitchFamily="18" charset="0"/>
                  <a:ea typeface="+mn-ea"/>
                  <a:cs typeface="+mn-cs"/>
                </a:rPr>
                <a:t>a) </a:t>
              </a:r>
              <a:endParaRPr lang="en-US" sz="2400">
                <a:effectLst/>
                <a:latin typeface="Lucida Bright" panose="020406020505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2400">
                  <a:solidFill>
                    <a:srgbClr val="8E0000"/>
                  </a:solidFill>
                  <a:effectLst/>
                  <a:latin typeface="Lucida Bright" panose="02040602050505020304" pitchFamily="18" charset="0"/>
                </a:rPr>
                <a:t>a) </a:t>
              </a:r>
            </a:p>
            <a:p>
              <a:pPr marL="0" marR="0" lvl="0" indent="0" defTabSz="914400" eaLnBrk="1" fontAlgn="auto" latinLnBrk="0" hangingPunct="1">
                <a:lnSpc>
                  <a:spcPct val="100000"/>
                </a:lnSpc>
                <a:spcBef>
                  <a:spcPts val="0"/>
                </a:spcBef>
                <a:spcAft>
                  <a:spcPts val="0"/>
                </a:spcAft>
                <a:buClrTx/>
                <a:buSzTx/>
                <a:buFontTx/>
                <a:buNone/>
                <a:tabLst/>
                <a:defRPr/>
              </a:pPr>
              <a:r>
                <a:rPr lang="en-US" sz="2400">
                  <a:effectLst/>
                  <a:latin typeface="Lucida Bright" panose="02040602050505020304" pitchFamily="18" charset="0"/>
                </a:rPr>
                <a:t>The process capability index is:</a:t>
              </a:r>
            </a:p>
            <a:p>
              <a:pPr marL="0" marR="0" lvl="0" indent="0" defTabSz="914400" eaLnBrk="1" fontAlgn="auto" latinLnBrk="0" hangingPunct="1">
                <a:lnSpc>
                  <a:spcPct val="100000"/>
                </a:lnSpc>
                <a:spcBef>
                  <a:spcPts val="0"/>
                </a:spcBef>
                <a:spcAft>
                  <a:spcPts val="0"/>
                </a:spcAft>
                <a:buClrTx/>
                <a:buSzTx/>
                <a:buFontTx/>
                <a:buNone/>
                <a:tabLst/>
                <a:defRPr/>
              </a:pPr>
              <a:endParaRPr lang="en-US" sz="2400">
                <a:effectLst/>
                <a:latin typeface="Lucida Bright" panose="020406020505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800" b="1">
                  <a:solidFill>
                    <a:srgbClr val="002060"/>
                  </a:solidFill>
                  <a:effectLst/>
                  <a:latin typeface="Lucida Bright" panose="02040602050505020304" pitchFamily="18" charset="0"/>
                </a:rPr>
                <a:t>Select the</a:t>
              </a:r>
              <a:r>
                <a:rPr lang="en-US" sz="1800" b="1" baseline="0">
                  <a:solidFill>
                    <a:srgbClr val="002060"/>
                  </a:solidFill>
                  <a:effectLst/>
                  <a:latin typeface="Lucida Bright" panose="02040602050505020304" pitchFamily="18" charset="0"/>
                </a:rPr>
                <a:t> </a:t>
              </a:r>
              <a:r>
                <a:rPr lang="en-US" sz="1800" b="1">
                  <a:solidFill>
                    <a:srgbClr val="002060"/>
                  </a:solidFill>
                  <a:effectLst/>
                  <a:latin typeface="Lucida Bright" panose="02040602050505020304" pitchFamily="18" charset="0"/>
                </a:rPr>
                <a:t>lower value of</a:t>
              </a:r>
              <a:r>
                <a:rPr lang="en-US" sz="1800" b="1" baseline="0">
                  <a:solidFill>
                    <a:srgbClr val="002060"/>
                  </a:solidFill>
                  <a:effectLst/>
                  <a:latin typeface="Lucida Bright" panose="02040602050505020304" pitchFamily="18" charset="0"/>
                </a:rPr>
                <a:t> 1 or 2: </a:t>
              </a:r>
            </a:p>
            <a:p>
              <a:pPr marL="0" marR="0" lvl="0" indent="0" defTabSz="914400" eaLnBrk="1" fontAlgn="auto" latinLnBrk="0" hangingPunct="1">
                <a:lnSpc>
                  <a:spcPct val="100000"/>
                </a:lnSpc>
                <a:spcBef>
                  <a:spcPts val="0"/>
                </a:spcBef>
                <a:spcAft>
                  <a:spcPts val="0"/>
                </a:spcAft>
                <a:buClrTx/>
                <a:buSzTx/>
                <a:buFontTx/>
                <a:buNone/>
                <a:tabLst/>
                <a:defRPr/>
              </a:pPr>
              <a:endParaRPr lang="en-US" sz="2400" baseline="0">
                <a:effectLst/>
                <a:latin typeface="Lucida Bright" panose="020406020505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2400" b="1" baseline="0">
                  <a:solidFill>
                    <a:srgbClr val="002060"/>
                  </a:solidFill>
                  <a:effectLst/>
                </a:rPr>
                <a:t>1) </a:t>
              </a:r>
              <a14:m>
                <m:oMath xmlns:m="http://schemas.openxmlformats.org/officeDocument/2006/math">
                  <m:acc>
                    <m:accPr>
                      <m:chr m:val="̿"/>
                      <m:ctrlPr>
                        <a:rPr lang="en-US" sz="2400" i="1" baseline="0">
                          <a:effectLst/>
                          <a:latin typeface="Cambria Math" panose="02040503050406030204" pitchFamily="18" charset="0"/>
                        </a:rPr>
                      </m:ctrlPr>
                    </m:accPr>
                    <m:e>
                      <m:r>
                        <a:rPr lang="en-US" sz="2400" b="0" i="1" baseline="0">
                          <a:effectLst/>
                          <a:latin typeface="Cambria Math" panose="02040503050406030204" pitchFamily="18" charset="0"/>
                        </a:rPr>
                        <m:t>(</m:t>
                      </m:r>
                      <m:r>
                        <a:rPr lang="en-US" sz="2400" b="0" i="1" baseline="0">
                          <a:effectLst/>
                          <a:latin typeface="Cambria Math" panose="02040503050406030204" pitchFamily="18" charset="0"/>
                        </a:rPr>
                        <m:t>𝑋</m:t>
                      </m:r>
                    </m:e>
                  </m:acc>
                </m:oMath>
              </a14:m>
              <a:r>
                <a:rPr lang="en-US" sz="2400">
                  <a:effectLst/>
                  <a:latin typeface="Lucida Bright" panose="02040602050505020304" pitchFamily="18" charset="0"/>
                </a:rPr>
                <a:t> - Lower Specifications)/3</a:t>
              </a:r>
              <a:r>
                <a:rPr lang="el-GR" sz="2400">
                  <a:effectLst/>
                  <a:latin typeface="Calibri" panose="020F0502020204030204" pitchFamily="34" charset="0"/>
                  <a:cs typeface="Calibri" panose="020F0502020204030204" pitchFamily="34" charset="0"/>
                </a:rPr>
                <a:t>σ</a:t>
              </a:r>
              <a:r>
                <a:rPr lang="en-US" sz="2400">
                  <a:effectLst/>
                  <a:latin typeface="Calibri" panose="020F0502020204030204" pitchFamily="34" charset="0"/>
                  <a:cs typeface="Calibri" panose="020F0502020204030204" pitchFamily="34" charset="0"/>
                </a:rPr>
                <a:t> =  </a:t>
              </a:r>
            </a:p>
            <a:p>
              <a:pPr marL="0" marR="0" lvl="0" indent="0" defTabSz="914400" eaLnBrk="1" fontAlgn="auto" latinLnBrk="0" hangingPunct="1">
                <a:lnSpc>
                  <a:spcPct val="100000"/>
                </a:lnSpc>
                <a:spcBef>
                  <a:spcPts val="0"/>
                </a:spcBef>
                <a:spcAft>
                  <a:spcPts val="0"/>
                </a:spcAft>
                <a:buClrTx/>
                <a:buSzTx/>
                <a:buFontTx/>
                <a:buNone/>
                <a:tabLst/>
                <a:defRPr/>
              </a:pPr>
              <a:endParaRPr lang="en-US" sz="2400">
                <a:effectLst/>
                <a:latin typeface="Calibri" panose="020F0502020204030204" pitchFamily="34" charset="0"/>
                <a:cs typeface="Calibri" panose="020F05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2400" b="1">
                  <a:solidFill>
                    <a:srgbClr val="002060"/>
                  </a:solidFill>
                  <a:effectLst/>
                  <a:latin typeface="Lucida Bright" panose="02040602050505020304" pitchFamily="18" charset="0"/>
                  <a:ea typeface="+mn-ea"/>
                  <a:cs typeface="+mn-cs"/>
                </a:rPr>
                <a:t>2) </a:t>
              </a:r>
              <a:r>
                <a:rPr lang="en-US" sz="2400">
                  <a:solidFill>
                    <a:schemeClr val="dk1"/>
                  </a:solidFill>
                  <a:effectLst/>
                  <a:latin typeface="Lucida Bright" panose="02040602050505020304" pitchFamily="18" charset="0"/>
                  <a:ea typeface="+mn-ea"/>
                  <a:cs typeface="+mn-cs"/>
                </a:rPr>
                <a:t>(Upper Specifications - </a:t>
              </a:r>
              <a14:m>
                <m:oMath xmlns:m="http://schemas.openxmlformats.org/officeDocument/2006/math">
                  <m:acc>
                    <m:accPr>
                      <m:chr m:val="̿"/>
                      <m:ctrlPr>
                        <a:rPr lang="en-US" sz="2400" i="1">
                          <a:solidFill>
                            <a:schemeClr val="dk1"/>
                          </a:solidFill>
                          <a:effectLst/>
                          <a:latin typeface="Cambria Math" panose="02040503050406030204" pitchFamily="18" charset="0"/>
                          <a:ea typeface="+mn-ea"/>
                          <a:cs typeface="+mn-cs"/>
                        </a:rPr>
                      </m:ctrlPr>
                    </m:accPr>
                    <m:e>
                      <m:r>
                        <a:rPr lang="en-US" sz="2400" b="0" i="1">
                          <a:solidFill>
                            <a:schemeClr val="dk1"/>
                          </a:solidFill>
                          <a:effectLst/>
                          <a:latin typeface="Cambria Math" panose="02040503050406030204" pitchFamily="18" charset="0"/>
                          <a:ea typeface="+mn-ea"/>
                          <a:cs typeface="+mn-cs"/>
                        </a:rPr>
                        <m:t>𝑋</m:t>
                      </m:r>
                    </m:e>
                  </m:acc>
                </m:oMath>
              </a14:m>
              <a:r>
                <a:rPr lang="en-US" sz="2400">
                  <a:solidFill>
                    <a:schemeClr val="dk1"/>
                  </a:solidFill>
                  <a:effectLst/>
                  <a:latin typeface="Lucida Bright" panose="02040602050505020304" pitchFamily="18" charset="0"/>
                  <a:ea typeface="+mn-ea"/>
                  <a:cs typeface="+mn-cs"/>
                </a:rPr>
                <a:t>)/3</a:t>
              </a:r>
              <a:r>
                <a:rPr lang="el-GR" sz="2400">
                  <a:solidFill>
                    <a:schemeClr val="dk1"/>
                  </a:solidFill>
                  <a:effectLst/>
                  <a:latin typeface="+mn-lt"/>
                  <a:ea typeface="+mn-ea"/>
                  <a:cs typeface="+mn-cs"/>
                </a:rPr>
                <a:t>σ</a:t>
              </a:r>
              <a:r>
                <a:rPr lang="en-US" sz="2400">
                  <a:solidFill>
                    <a:schemeClr val="dk1"/>
                  </a:solidFill>
                  <a:effectLst/>
                  <a:latin typeface="+mn-lt"/>
                  <a:ea typeface="+mn-ea"/>
                  <a:cs typeface="+mn-cs"/>
                </a:rPr>
                <a:t> = </a:t>
              </a:r>
              <a:r>
                <a:rPr lang="en-US" sz="2400" baseline="0">
                  <a:solidFill>
                    <a:schemeClr val="dk1"/>
                  </a:solidFill>
                  <a:effectLst/>
                  <a:latin typeface="+mn-lt"/>
                  <a:ea typeface="+mn-ea"/>
                  <a:cs typeface="+mn-cs"/>
                </a:rPr>
                <a:t> </a:t>
              </a:r>
              <a:endParaRPr lang="en-US" sz="2400">
                <a:effectLst/>
                <a:latin typeface="Lucida Bright" panose="02040602050505020304" pitchFamily="18" charset="0"/>
              </a:endParaRPr>
            </a:p>
            <a:p>
              <a:endParaRPr lang="en-US" sz="2400">
                <a:solidFill>
                  <a:srgbClr val="8E0000"/>
                </a:solidFill>
                <a:effectLst/>
                <a:latin typeface="Lucida Bright" panose="02040602050505020304" pitchFamily="18" charset="0"/>
                <a:ea typeface="+mn-ea"/>
                <a:cs typeface="+mn-cs"/>
              </a:endParaRPr>
            </a:p>
            <a:p>
              <a:endParaRPr lang="en-US" sz="2400">
                <a:solidFill>
                  <a:srgbClr val="8E0000"/>
                </a:solidFill>
                <a:effectLst/>
                <a:latin typeface="Lucida Bright" panose="02040602050505020304" pitchFamily="18" charset="0"/>
                <a:ea typeface="+mn-ea"/>
                <a:cs typeface="+mn-cs"/>
              </a:endParaRPr>
            </a:p>
            <a:p>
              <a:r>
                <a:rPr lang="en-US" sz="2400">
                  <a:solidFill>
                    <a:srgbClr val="8E0000"/>
                  </a:solidFill>
                  <a:effectLst/>
                  <a:latin typeface="Lucida Bright" panose="02040602050505020304" pitchFamily="18" charset="0"/>
                  <a:ea typeface="+mn-ea"/>
                  <a:cs typeface="+mn-cs"/>
                </a:rPr>
                <a:t>b)</a:t>
              </a:r>
            </a:p>
            <a:p>
              <a:r>
                <a:rPr lang="en-US" sz="2400" b="1">
                  <a:solidFill>
                    <a:srgbClr val="002060"/>
                  </a:solidFill>
                  <a:effectLst/>
                  <a:latin typeface="Lucida Bright" panose="02040602050505020304" pitchFamily="18" charset="0"/>
                  <a:ea typeface="+mn-ea"/>
                  <a:cs typeface="+mn-cs"/>
                </a:rPr>
                <a:t>Cp</a:t>
              </a:r>
              <a:r>
                <a:rPr lang="en-US" sz="2400" baseline="0">
                  <a:solidFill>
                    <a:schemeClr val="dk1"/>
                  </a:solidFill>
                  <a:effectLst/>
                  <a:latin typeface="Lucida Bright" panose="02040602050505020304" pitchFamily="18" charset="0"/>
                  <a:ea typeface="+mn-ea"/>
                  <a:cs typeface="+mn-cs"/>
                </a:rPr>
                <a:t> = (Upper specification - Lower Specification)/6</a:t>
              </a:r>
              <a:r>
                <a:rPr lang="el-GR" sz="2400" baseline="0">
                  <a:solidFill>
                    <a:schemeClr val="dk1"/>
                  </a:solidFill>
                  <a:effectLst/>
                  <a:latin typeface="Calibri" panose="020F0502020204030204" pitchFamily="34" charset="0"/>
                  <a:ea typeface="+mn-ea"/>
                  <a:cs typeface="Calibri" panose="020F0502020204030204" pitchFamily="34" charset="0"/>
                </a:rPr>
                <a:t>σ</a:t>
              </a:r>
              <a:r>
                <a:rPr lang="en-US" sz="2400" baseline="0">
                  <a:solidFill>
                    <a:schemeClr val="dk1"/>
                  </a:solidFill>
                  <a:effectLst/>
                  <a:latin typeface="Calibri" panose="020F0502020204030204" pitchFamily="34" charset="0"/>
                  <a:ea typeface="+mn-ea"/>
                  <a:cs typeface="Calibri" panose="020F0502020204030204" pitchFamily="34" charset="0"/>
                </a:rPr>
                <a:t> =</a:t>
              </a:r>
            </a:p>
            <a:p>
              <a:endParaRPr lang="en-US" sz="2400" baseline="0">
                <a:solidFill>
                  <a:schemeClr val="dk1"/>
                </a:solidFill>
                <a:effectLst/>
                <a:latin typeface="Calibri" panose="020F0502020204030204" pitchFamily="34" charset="0"/>
                <a:ea typeface="+mn-ea"/>
                <a:cs typeface="Calibri" panose="020F0502020204030204" pitchFamily="34" charset="0"/>
              </a:endParaRPr>
            </a:p>
            <a:p>
              <a:endParaRPr lang="en-US" sz="2400" baseline="0">
                <a:solidFill>
                  <a:schemeClr val="dk1"/>
                </a:solidFill>
                <a:effectLst/>
                <a:latin typeface="Calibri" panose="020F0502020204030204" pitchFamily="34" charset="0"/>
                <a:ea typeface="+mn-ea"/>
                <a:cs typeface="Calibri" panose="020F0502020204030204" pitchFamily="34" charset="0"/>
              </a:endParaRPr>
            </a:p>
            <a:p>
              <a:r>
                <a:rPr lang="en-US" sz="2400" baseline="0">
                  <a:solidFill>
                    <a:srgbClr val="8E0000"/>
                  </a:solidFill>
                  <a:effectLst/>
                  <a:latin typeface="Lucida Bright" panose="02040602050505020304" pitchFamily="18" charset="0"/>
                  <a:ea typeface="+mn-ea"/>
                  <a:cs typeface="Calibri" panose="020F0502020204030204" pitchFamily="34" charset="0"/>
                </a:rPr>
                <a:t>c) </a:t>
              </a:r>
              <a:r>
                <a:rPr lang="en-US" sz="2400" b="1" baseline="0">
                  <a:solidFill>
                    <a:srgbClr val="002060"/>
                  </a:solidFill>
                  <a:effectLst/>
                  <a:latin typeface="Calibri" panose="020F0502020204030204" pitchFamily="34" charset="0"/>
                  <a:ea typeface="+mn-ea"/>
                  <a:cs typeface="Calibri" panose="020F0502020204030204" pitchFamily="34" charset="0"/>
                </a:rPr>
                <a:t>Y or N </a:t>
              </a:r>
              <a:r>
                <a:rPr lang="en-US" sz="2400" baseline="0">
                  <a:solidFill>
                    <a:schemeClr val="tx1"/>
                  </a:solidFill>
                  <a:effectLst/>
                  <a:latin typeface="Calibri" panose="020F0502020204030204" pitchFamily="34" charset="0"/>
                  <a:ea typeface="+mn-ea"/>
                  <a:cs typeface="Calibri" panose="020F0502020204030204" pitchFamily="34" charset="0"/>
                </a:rPr>
                <a:t>compare a) to c)</a:t>
              </a:r>
            </a:p>
            <a:p>
              <a:endParaRPr lang="en-US" sz="2400" baseline="0">
                <a:solidFill>
                  <a:schemeClr val="tx1"/>
                </a:solidFill>
                <a:effectLst/>
                <a:latin typeface="Calibri" panose="020F0502020204030204" pitchFamily="34" charset="0"/>
                <a:ea typeface="+mn-ea"/>
                <a:cs typeface="Calibri" panose="020F0502020204030204" pitchFamily="34" charset="0"/>
              </a:endParaRPr>
            </a:p>
            <a:p>
              <a:r>
                <a:rPr lang="en-US" sz="2400" baseline="0">
                  <a:solidFill>
                    <a:schemeClr val="tx1"/>
                  </a:solidFill>
                  <a:effectLst/>
                  <a:latin typeface="Lucida Bright" panose="02040602050505020304" pitchFamily="18" charset="0"/>
                  <a:ea typeface="+mn-ea"/>
                  <a:cs typeface="Calibri" panose="020F0502020204030204" pitchFamily="34" charset="0"/>
                </a:rPr>
                <a:t>The process should be able to produce the product reliability within specifications. </a:t>
              </a:r>
            </a:p>
            <a:p>
              <a:endParaRPr lang="en-US" sz="2400" baseline="0">
                <a:solidFill>
                  <a:schemeClr val="tx1"/>
                </a:solidFill>
                <a:effectLst/>
                <a:latin typeface="Lucida Bright" panose="02040602050505020304" pitchFamily="18" charset="0"/>
                <a:ea typeface="+mn-ea"/>
                <a:cs typeface="Calibri" panose="020F0502020204030204" pitchFamily="34" charset="0"/>
              </a:endParaRPr>
            </a:p>
            <a:p>
              <a:r>
                <a:rPr lang="en-US" sz="2400" baseline="0">
                  <a:solidFill>
                    <a:schemeClr val="tx1"/>
                  </a:solidFill>
                  <a:effectLst/>
                  <a:latin typeface="Lucida Bright" panose="02040602050505020304" pitchFamily="18" charset="0"/>
                  <a:ea typeface="+mn-ea"/>
                  <a:cs typeface="Calibri" panose="020F0502020204030204" pitchFamily="34" charset="0"/>
                </a:rPr>
                <a:t>However, the process capability index is 1.0667, so the current process is not centered properly for 3 sigma performance.</a:t>
              </a:r>
            </a:p>
            <a:p>
              <a:endParaRPr lang="en-US" sz="2400" baseline="0">
                <a:solidFill>
                  <a:schemeClr val="tx1"/>
                </a:solidFill>
                <a:effectLst/>
                <a:latin typeface="Lucida Bright" panose="02040602050505020304" pitchFamily="18" charset="0"/>
                <a:ea typeface="+mn-ea"/>
                <a:cs typeface="Calibri" panose="020F0502020204030204" pitchFamily="34" charset="0"/>
              </a:endParaRPr>
            </a:p>
            <a:p>
              <a:r>
                <a:rPr lang="en-US" sz="2400" baseline="0">
                  <a:solidFill>
                    <a:schemeClr val="tx1"/>
                  </a:solidFill>
                  <a:effectLst/>
                  <a:latin typeface="Lucida Bright" panose="02040602050505020304" pitchFamily="18" charset="0"/>
                  <a:ea typeface="+mn-ea"/>
                  <a:cs typeface="Calibri" panose="020F0502020204030204" pitchFamily="34" charset="0"/>
                </a:rPr>
                <a:t>The mean of the process distribution is too close to the upper specifications.</a:t>
              </a:r>
            </a:p>
            <a:p>
              <a:endParaRPr lang="en-US" sz="2400" baseline="0">
                <a:solidFill>
                  <a:schemeClr val="dk1"/>
                </a:solidFill>
                <a:effectLst/>
                <a:latin typeface="Lucida Bright" panose="02040602050505020304" pitchFamily="18" charset="0"/>
                <a:ea typeface="+mn-ea"/>
                <a:cs typeface="Calibri" panose="020F0502020204030204" pitchFamily="34" charset="0"/>
              </a:endParaRPr>
            </a:p>
            <a:p>
              <a:endParaRPr lang="en-US" sz="2400">
                <a:solidFill>
                  <a:schemeClr val="tx1"/>
                </a:solidFill>
                <a:latin typeface="Lucida Bright" panose="02040602050505020304" pitchFamily="18" charset="0"/>
                <a:ea typeface="+mn-ea"/>
                <a:cs typeface="+mn-cs"/>
              </a:endParaRPr>
            </a:p>
          </xdr:txBody>
        </xdr:sp>
      </mc:Choice>
      <mc:Fallback xmlns="">
        <xdr:sp macro="" textlink="">
          <xdr:nvSpPr>
            <xdr:cNvPr id="10" name="TextBox 9">
              <a:extLst>
                <a:ext uri="{FF2B5EF4-FFF2-40B4-BE49-F238E27FC236}">
                  <a16:creationId xmlns:a16="http://schemas.microsoft.com/office/drawing/2014/main" id="{FCB3C57A-EEA9-4E4E-B889-F61159ACD2CE}"/>
                </a:ext>
              </a:extLst>
            </xdr:cNvPr>
            <xdr:cNvSpPr txBox="1"/>
          </xdr:nvSpPr>
          <xdr:spPr>
            <a:xfrm>
              <a:off x="8221434" y="1812472"/>
              <a:ext cx="8093530" cy="10910207"/>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bg1"/>
                  </a:solidFill>
                  <a:latin typeface="Lucida Bright" panose="02040602050505020304" pitchFamily="18" charset="0"/>
                  <a:ea typeface="+mn-ea"/>
                  <a:cs typeface="+mn-cs"/>
                </a:rPr>
                <a:t>a) </a:t>
              </a:r>
              <a:endParaRPr lang="en-US" sz="2400">
                <a:effectLst/>
                <a:latin typeface="Lucida Bright" panose="020406020505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2400">
                  <a:solidFill>
                    <a:srgbClr val="8E0000"/>
                  </a:solidFill>
                  <a:effectLst/>
                  <a:latin typeface="Lucida Bright" panose="02040602050505020304" pitchFamily="18" charset="0"/>
                </a:rPr>
                <a:t>a) </a:t>
              </a:r>
            </a:p>
            <a:p>
              <a:pPr marL="0" marR="0" lvl="0" indent="0" defTabSz="914400" eaLnBrk="1" fontAlgn="auto" latinLnBrk="0" hangingPunct="1">
                <a:lnSpc>
                  <a:spcPct val="100000"/>
                </a:lnSpc>
                <a:spcBef>
                  <a:spcPts val="0"/>
                </a:spcBef>
                <a:spcAft>
                  <a:spcPts val="0"/>
                </a:spcAft>
                <a:buClrTx/>
                <a:buSzTx/>
                <a:buFontTx/>
                <a:buNone/>
                <a:tabLst/>
                <a:defRPr/>
              </a:pPr>
              <a:r>
                <a:rPr lang="en-US" sz="2400">
                  <a:effectLst/>
                  <a:latin typeface="Lucida Bright" panose="02040602050505020304" pitchFamily="18" charset="0"/>
                </a:rPr>
                <a:t>The process capability index is:</a:t>
              </a:r>
            </a:p>
            <a:p>
              <a:pPr marL="0" marR="0" lvl="0" indent="0" defTabSz="914400" eaLnBrk="1" fontAlgn="auto" latinLnBrk="0" hangingPunct="1">
                <a:lnSpc>
                  <a:spcPct val="100000"/>
                </a:lnSpc>
                <a:spcBef>
                  <a:spcPts val="0"/>
                </a:spcBef>
                <a:spcAft>
                  <a:spcPts val="0"/>
                </a:spcAft>
                <a:buClrTx/>
                <a:buSzTx/>
                <a:buFontTx/>
                <a:buNone/>
                <a:tabLst/>
                <a:defRPr/>
              </a:pPr>
              <a:endParaRPr lang="en-US" sz="2400">
                <a:effectLst/>
                <a:latin typeface="Lucida Bright" panose="020406020505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800" b="1">
                  <a:solidFill>
                    <a:srgbClr val="002060"/>
                  </a:solidFill>
                  <a:effectLst/>
                  <a:latin typeface="Lucida Bright" panose="02040602050505020304" pitchFamily="18" charset="0"/>
                </a:rPr>
                <a:t>Select the</a:t>
              </a:r>
              <a:r>
                <a:rPr lang="en-US" sz="1800" b="1" baseline="0">
                  <a:solidFill>
                    <a:srgbClr val="002060"/>
                  </a:solidFill>
                  <a:effectLst/>
                  <a:latin typeface="Lucida Bright" panose="02040602050505020304" pitchFamily="18" charset="0"/>
                </a:rPr>
                <a:t> </a:t>
              </a:r>
              <a:r>
                <a:rPr lang="en-US" sz="1800" b="1">
                  <a:solidFill>
                    <a:srgbClr val="002060"/>
                  </a:solidFill>
                  <a:effectLst/>
                  <a:latin typeface="Lucida Bright" panose="02040602050505020304" pitchFamily="18" charset="0"/>
                </a:rPr>
                <a:t>lower value of</a:t>
              </a:r>
              <a:r>
                <a:rPr lang="en-US" sz="1800" b="1" baseline="0">
                  <a:solidFill>
                    <a:srgbClr val="002060"/>
                  </a:solidFill>
                  <a:effectLst/>
                  <a:latin typeface="Lucida Bright" panose="02040602050505020304" pitchFamily="18" charset="0"/>
                </a:rPr>
                <a:t> 1 or 2: </a:t>
              </a:r>
            </a:p>
            <a:p>
              <a:pPr marL="0" marR="0" lvl="0" indent="0" defTabSz="914400" eaLnBrk="1" fontAlgn="auto" latinLnBrk="0" hangingPunct="1">
                <a:lnSpc>
                  <a:spcPct val="100000"/>
                </a:lnSpc>
                <a:spcBef>
                  <a:spcPts val="0"/>
                </a:spcBef>
                <a:spcAft>
                  <a:spcPts val="0"/>
                </a:spcAft>
                <a:buClrTx/>
                <a:buSzTx/>
                <a:buFontTx/>
                <a:buNone/>
                <a:tabLst/>
                <a:defRPr/>
              </a:pPr>
              <a:endParaRPr lang="en-US" sz="2400" baseline="0">
                <a:effectLst/>
                <a:latin typeface="Lucida Bright" panose="020406020505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2400" b="1" baseline="0">
                  <a:solidFill>
                    <a:srgbClr val="002060"/>
                  </a:solidFill>
                  <a:effectLst/>
                </a:rPr>
                <a:t>1) </a:t>
              </a:r>
              <a:r>
                <a:rPr lang="en-US" sz="2400" i="0" baseline="0">
                  <a:effectLst/>
                  <a:latin typeface="Cambria Math" panose="02040503050406030204" pitchFamily="18" charset="0"/>
                </a:rPr>
                <a:t>(</a:t>
              </a:r>
              <a:r>
                <a:rPr lang="en-US" sz="2400" b="0" i="0" baseline="0">
                  <a:effectLst/>
                  <a:latin typeface="Cambria Math" panose="02040503050406030204" pitchFamily="18" charset="0"/>
                </a:rPr>
                <a:t>(𝑋) ̿</a:t>
              </a:r>
              <a:r>
                <a:rPr lang="en-US" sz="2400">
                  <a:effectLst/>
                  <a:latin typeface="Lucida Bright" panose="02040602050505020304" pitchFamily="18" charset="0"/>
                </a:rPr>
                <a:t> - Lower Specifications)/3</a:t>
              </a:r>
              <a:r>
                <a:rPr lang="el-GR" sz="2400">
                  <a:effectLst/>
                  <a:latin typeface="Calibri" panose="020F0502020204030204" pitchFamily="34" charset="0"/>
                  <a:cs typeface="Calibri" panose="020F0502020204030204" pitchFamily="34" charset="0"/>
                </a:rPr>
                <a:t>σ</a:t>
              </a:r>
              <a:r>
                <a:rPr lang="en-US" sz="2400">
                  <a:effectLst/>
                  <a:latin typeface="Calibri" panose="020F0502020204030204" pitchFamily="34" charset="0"/>
                  <a:cs typeface="Calibri" panose="020F0502020204030204" pitchFamily="34" charset="0"/>
                </a:rPr>
                <a:t> =  </a:t>
              </a:r>
            </a:p>
            <a:p>
              <a:pPr marL="0" marR="0" lvl="0" indent="0" defTabSz="914400" eaLnBrk="1" fontAlgn="auto" latinLnBrk="0" hangingPunct="1">
                <a:lnSpc>
                  <a:spcPct val="100000"/>
                </a:lnSpc>
                <a:spcBef>
                  <a:spcPts val="0"/>
                </a:spcBef>
                <a:spcAft>
                  <a:spcPts val="0"/>
                </a:spcAft>
                <a:buClrTx/>
                <a:buSzTx/>
                <a:buFontTx/>
                <a:buNone/>
                <a:tabLst/>
                <a:defRPr/>
              </a:pPr>
              <a:endParaRPr lang="en-US" sz="2400">
                <a:effectLst/>
                <a:latin typeface="Calibri" panose="020F0502020204030204" pitchFamily="34" charset="0"/>
                <a:cs typeface="Calibri" panose="020F05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2400" b="1">
                  <a:solidFill>
                    <a:srgbClr val="002060"/>
                  </a:solidFill>
                  <a:effectLst/>
                  <a:latin typeface="Lucida Bright" panose="02040602050505020304" pitchFamily="18" charset="0"/>
                  <a:ea typeface="+mn-ea"/>
                  <a:cs typeface="+mn-cs"/>
                </a:rPr>
                <a:t>2) </a:t>
              </a:r>
              <a:r>
                <a:rPr lang="en-US" sz="2400">
                  <a:solidFill>
                    <a:schemeClr val="dk1"/>
                  </a:solidFill>
                  <a:effectLst/>
                  <a:latin typeface="Lucida Bright" panose="02040602050505020304" pitchFamily="18" charset="0"/>
                  <a:ea typeface="+mn-ea"/>
                  <a:cs typeface="+mn-cs"/>
                </a:rPr>
                <a:t>(Upper Specifications - </a:t>
              </a:r>
              <a:r>
                <a:rPr lang="en-US" sz="2400" b="0" i="0">
                  <a:solidFill>
                    <a:schemeClr val="dk1"/>
                  </a:solidFill>
                  <a:effectLst/>
                  <a:latin typeface="Cambria Math" panose="02040503050406030204" pitchFamily="18" charset="0"/>
                  <a:ea typeface="+mn-ea"/>
                  <a:cs typeface="+mn-cs"/>
                </a:rPr>
                <a:t>𝑋 ̿</a:t>
              </a:r>
              <a:r>
                <a:rPr lang="en-US" sz="2400">
                  <a:solidFill>
                    <a:schemeClr val="dk1"/>
                  </a:solidFill>
                  <a:effectLst/>
                  <a:latin typeface="Lucida Bright" panose="02040602050505020304" pitchFamily="18" charset="0"/>
                  <a:ea typeface="+mn-ea"/>
                  <a:cs typeface="+mn-cs"/>
                </a:rPr>
                <a:t>)/3</a:t>
              </a:r>
              <a:r>
                <a:rPr lang="el-GR" sz="2400">
                  <a:solidFill>
                    <a:schemeClr val="dk1"/>
                  </a:solidFill>
                  <a:effectLst/>
                  <a:latin typeface="+mn-lt"/>
                  <a:ea typeface="+mn-ea"/>
                  <a:cs typeface="+mn-cs"/>
                </a:rPr>
                <a:t>σ</a:t>
              </a:r>
              <a:r>
                <a:rPr lang="en-US" sz="2400">
                  <a:solidFill>
                    <a:schemeClr val="dk1"/>
                  </a:solidFill>
                  <a:effectLst/>
                  <a:latin typeface="+mn-lt"/>
                  <a:ea typeface="+mn-ea"/>
                  <a:cs typeface="+mn-cs"/>
                </a:rPr>
                <a:t> = </a:t>
              </a:r>
              <a:r>
                <a:rPr lang="en-US" sz="2400" baseline="0">
                  <a:solidFill>
                    <a:schemeClr val="dk1"/>
                  </a:solidFill>
                  <a:effectLst/>
                  <a:latin typeface="+mn-lt"/>
                  <a:ea typeface="+mn-ea"/>
                  <a:cs typeface="+mn-cs"/>
                </a:rPr>
                <a:t> </a:t>
              </a:r>
              <a:endParaRPr lang="en-US" sz="2400">
                <a:effectLst/>
                <a:latin typeface="Lucida Bright" panose="02040602050505020304" pitchFamily="18" charset="0"/>
              </a:endParaRPr>
            </a:p>
            <a:p>
              <a:endParaRPr lang="en-US" sz="2400">
                <a:solidFill>
                  <a:srgbClr val="8E0000"/>
                </a:solidFill>
                <a:effectLst/>
                <a:latin typeface="Lucida Bright" panose="02040602050505020304" pitchFamily="18" charset="0"/>
                <a:ea typeface="+mn-ea"/>
                <a:cs typeface="+mn-cs"/>
              </a:endParaRPr>
            </a:p>
            <a:p>
              <a:endParaRPr lang="en-US" sz="2400">
                <a:solidFill>
                  <a:srgbClr val="8E0000"/>
                </a:solidFill>
                <a:effectLst/>
                <a:latin typeface="Lucida Bright" panose="02040602050505020304" pitchFamily="18" charset="0"/>
                <a:ea typeface="+mn-ea"/>
                <a:cs typeface="+mn-cs"/>
              </a:endParaRPr>
            </a:p>
            <a:p>
              <a:r>
                <a:rPr lang="en-US" sz="2400">
                  <a:solidFill>
                    <a:srgbClr val="8E0000"/>
                  </a:solidFill>
                  <a:effectLst/>
                  <a:latin typeface="Lucida Bright" panose="02040602050505020304" pitchFamily="18" charset="0"/>
                  <a:ea typeface="+mn-ea"/>
                  <a:cs typeface="+mn-cs"/>
                </a:rPr>
                <a:t>b)</a:t>
              </a:r>
            </a:p>
            <a:p>
              <a:r>
                <a:rPr lang="en-US" sz="2400" b="1">
                  <a:solidFill>
                    <a:srgbClr val="002060"/>
                  </a:solidFill>
                  <a:effectLst/>
                  <a:latin typeface="Lucida Bright" panose="02040602050505020304" pitchFamily="18" charset="0"/>
                  <a:ea typeface="+mn-ea"/>
                  <a:cs typeface="+mn-cs"/>
                </a:rPr>
                <a:t>Cp</a:t>
              </a:r>
              <a:r>
                <a:rPr lang="en-US" sz="2400" baseline="0">
                  <a:solidFill>
                    <a:schemeClr val="dk1"/>
                  </a:solidFill>
                  <a:effectLst/>
                  <a:latin typeface="Lucida Bright" panose="02040602050505020304" pitchFamily="18" charset="0"/>
                  <a:ea typeface="+mn-ea"/>
                  <a:cs typeface="+mn-cs"/>
                </a:rPr>
                <a:t> = (Upper specification - Lower Specification)/6</a:t>
              </a:r>
              <a:r>
                <a:rPr lang="el-GR" sz="2400" baseline="0">
                  <a:solidFill>
                    <a:schemeClr val="dk1"/>
                  </a:solidFill>
                  <a:effectLst/>
                  <a:latin typeface="Calibri" panose="020F0502020204030204" pitchFamily="34" charset="0"/>
                  <a:ea typeface="+mn-ea"/>
                  <a:cs typeface="Calibri" panose="020F0502020204030204" pitchFamily="34" charset="0"/>
                </a:rPr>
                <a:t>σ</a:t>
              </a:r>
              <a:r>
                <a:rPr lang="en-US" sz="2400" baseline="0">
                  <a:solidFill>
                    <a:schemeClr val="dk1"/>
                  </a:solidFill>
                  <a:effectLst/>
                  <a:latin typeface="Calibri" panose="020F0502020204030204" pitchFamily="34" charset="0"/>
                  <a:ea typeface="+mn-ea"/>
                  <a:cs typeface="Calibri" panose="020F0502020204030204" pitchFamily="34" charset="0"/>
                </a:rPr>
                <a:t> =</a:t>
              </a:r>
            </a:p>
            <a:p>
              <a:endParaRPr lang="en-US" sz="2400" baseline="0">
                <a:solidFill>
                  <a:schemeClr val="dk1"/>
                </a:solidFill>
                <a:effectLst/>
                <a:latin typeface="Calibri" panose="020F0502020204030204" pitchFamily="34" charset="0"/>
                <a:ea typeface="+mn-ea"/>
                <a:cs typeface="Calibri" panose="020F0502020204030204" pitchFamily="34" charset="0"/>
              </a:endParaRPr>
            </a:p>
            <a:p>
              <a:endParaRPr lang="en-US" sz="2400" baseline="0">
                <a:solidFill>
                  <a:schemeClr val="dk1"/>
                </a:solidFill>
                <a:effectLst/>
                <a:latin typeface="Calibri" panose="020F0502020204030204" pitchFamily="34" charset="0"/>
                <a:ea typeface="+mn-ea"/>
                <a:cs typeface="Calibri" panose="020F0502020204030204" pitchFamily="34" charset="0"/>
              </a:endParaRPr>
            </a:p>
            <a:p>
              <a:r>
                <a:rPr lang="en-US" sz="2400" baseline="0">
                  <a:solidFill>
                    <a:srgbClr val="8E0000"/>
                  </a:solidFill>
                  <a:effectLst/>
                  <a:latin typeface="Lucida Bright" panose="02040602050505020304" pitchFamily="18" charset="0"/>
                  <a:ea typeface="+mn-ea"/>
                  <a:cs typeface="Calibri" panose="020F0502020204030204" pitchFamily="34" charset="0"/>
                </a:rPr>
                <a:t>c) </a:t>
              </a:r>
              <a:r>
                <a:rPr lang="en-US" sz="2400" b="1" baseline="0">
                  <a:solidFill>
                    <a:srgbClr val="002060"/>
                  </a:solidFill>
                  <a:effectLst/>
                  <a:latin typeface="Calibri" panose="020F0502020204030204" pitchFamily="34" charset="0"/>
                  <a:ea typeface="+mn-ea"/>
                  <a:cs typeface="Calibri" panose="020F0502020204030204" pitchFamily="34" charset="0"/>
                </a:rPr>
                <a:t>Y or N </a:t>
              </a:r>
              <a:r>
                <a:rPr lang="en-US" sz="2400" baseline="0">
                  <a:solidFill>
                    <a:schemeClr val="tx1"/>
                  </a:solidFill>
                  <a:effectLst/>
                  <a:latin typeface="Calibri" panose="020F0502020204030204" pitchFamily="34" charset="0"/>
                  <a:ea typeface="+mn-ea"/>
                  <a:cs typeface="Calibri" panose="020F0502020204030204" pitchFamily="34" charset="0"/>
                </a:rPr>
                <a:t>compare a) to c)</a:t>
              </a:r>
            </a:p>
            <a:p>
              <a:endParaRPr lang="en-US" sz="2400" baseline="0">
                <a:solidFill>
                  <a:schemeClr val="tx1"/>
                </a:solidFill>
                <a:effectLst/>
                <a:latin typeface="Calibri" panose="020F0502020204030204" pitchFamily="34" charset="0"/>
                <a:ea typeface="+mn-ea"/>
                <a:cs typeface="Calibri" panose="020F0502020204030204" pitchFamily="34" charset="0"/>
              </a:endParaRPr>
            </a:p>
            <a:p>
              <a:r>
                <a:rPr lang="en-US" sz="2400" baseline="0">
                  <a:solidFill>
                    <a:schemeClr val="tx1"/>
                  </a:solidFill>
                  <a:effectLst/>
                  <a:latin typeface="Lucida Bright" panose="02040602050505020304" pitchFamily="18" charset="0"/>
                  <a:ea typeface="+mn-ea"/>
                  <a:cs typeface="Calibri" panose="020F0502020204030204" pitchFamily="34" charset="0"/>
                </a:rPr>
                <a:t>The process should be able to produce the product reliability within specifications. </a:t>
              </a:r>
            </a:p>
            <a:p>
              <a:endParaRPr lang="en-US" sz="2400" baseline="0">
                <a:solidFill>
                  <a:schemeClr val="tx1"/>
                </a:solidFill>
                <a:effectLst/>
                <a:latin typeface="Lucida Bright" panose="02040602050505020304" pitchFamily="18" charset="0"/>
                <a:ea typeface="+mn-ea"/>
                <a:cs typeface="Calibri" panose="020F0502020204030204" pitchFamily="34" charset="0"/>
              </a:endParaRPr>
            </a:p>
            <a:p>
              <a:r>
                <a:rPr lang="en-US" sz="2400" baseline="0">
                  <a:solidFill>
                    <a:schemeClr val="tx1"/>
                  </a:solidFill>
                  <a:effectLst/>
                  <a:latin typeface="Lucida Bright" panose="02040602050505020304" pitchFamily="18" charset="0"/>
                  <a:ea typeface="+mn-ea"/>
                  <a:cs typeface="Calibri" panose="020F0502020204030204" pitchFamily="34" charset="0"/>
                </a:rPr>
                <a:t>However, the process capability index is 1.0667, so the current process is not centered properly for 3 sigma performance.</a:t>
              </a:r>
            </a:p>
            <a:p>
              <a:endParaRPr lang="en-US" sz="2400" baseline="0">
                <a:solidFill>
                  <a:schemeClr val="tx1"/>
                </a:solidFill>
                <a:effectLst/>
                <a:latin typeface="Lucida Bright" panose="02040602050505020304" pitchFamily="18" charset="0"/>
                <a:ea typeface="+mn-ea"/>
                <a:cs typeface="Calibri" panose="020F0502020204030204" pitchFamily="34" charset="0"/>
              </a:endParaRPr>
            </a:p>
            <a:p>
              <a:r>
                <a:rPr lang="en-US" sz="2400" baseline="0">
                  <a:solidFill>
                    <a:schemeClr val="tx1"/>
                  </a:solidFill>
                  <a:effectLst/>
                  <a:latin typeface="Lucida Bright" panose="02040602050505020304" pitchFamily="18" charset="0"/>
                  <a:ea typeface="+mn-ea"/>
                  <a:cs typeface="Calibri" panose="020F0502020204030204" pitchFamily="34" charset="0"/>
                </a:rPr>
                <a:t>The mean of the process distribution is too close to the upper specifications.</a:t>
              </a:r>
            </a:p>
            <a:p>
              <a:endParaRPr lang="en-US" sz="2400" baseline="0">
                <a:solidFill>
                  <a:schemeClr val="dk1"/>
                </a:solidFill>
                <a:effectLst/>
                <a:latin typeface="Lucida Bright" panose="02040602050505020304" pitchFamily="18" charset="0"/>
                <a:ea typeface="+mn-ea"/>
                <a:cs typeface="Calibri" panose="020F0502020204030204" pitchFamily="34" charset="0"/>
              </a:endParaRPr>
            </a:p>
            <a:p>
              <a:endParaRPr lang="en-US" sz="2400">
                <a:solidFill>
                  <a:schemeClr val="tx1"/>
                </a:solidFill>
                <a:latin typeface="Lucida Bright" panose="02040602050505020304" pitchFamily="18" charset="0"/>
                <a:ea typeface="+mn-ea"/>
                <a:cs typeface="+mn-cs"/>
              </a:endParaRPr>
            </a:p>
          </xdr:txBody>
        </xdr:sp>
      </mc:Fallback>
    </mc:AlternateContent>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8-25T18:30:54.306"/>
    </inkml:context>
    <inkml:brush xml:id="br0">
      <inkml:brushProperty name="width" value="0.1" units="cm"/>
      <inkml:brushProperty name="height" value="0.6" units="cm"/>
      <inkml:brushProperty name="color" value="#E71224"/>
      <inkml:brushProperty name="ignorePressure" value="1"/>
      <inkml:brushProperty name="inkEffects" value="pencil"/>
    </inkml:brush>
  </inkml:definitions>
  <inkml:trace contextRef="#ctx0" brushRef="#br0">567 2943,'-6'7,"-3"14,7 5,4 3,8-3,9 1,1 2,-3 3,-4 8,-11-2,-12-8,-11-2,-9-6,-4-1,-5-4,0-4,-8 1,-2-1,8 4,17 11,19 1,23-4,15-6,21-1,8 4,0-2,-4 2,-6 3,-5-2,-4 2,-3 2,-2-3,-8 1,-2 2,1 10,8 5,-3 2,-12-1,-18-7,-15-10,-12-3,-9-5,-6 1,-2-4,0-3,-1-4,0 2,2 1,0 4,7 6,2 0,1 2,4 4,7 4,6 3,6 2,3 1,3 1,13 7,12-4,14-3,26 5,9-4,10-4,-2-7,-2-8,-8-7,-11-7,-8-4,-8-2,3-1,-2-1,-8 7,-4 3,-2-1,1 5,7 1,-3 5,-1-1,-1 2,7-1,2 9,1 0,-1-5,-2 1,-8 2,-10 4,-9 10,-6 4,7 2,8-7,19-11,8 4,9-3,-6-1,-6-4,-4-7,-4-5,5 1,0 6,0-1,-1-3,-3 2,-7 6,-4-2,-6 3,-21-4,-23-3,-28-6,-19-4,-23-3,-28-3,-34 0,-15-1,-7 0,9 0,12 1,13-1,17 1,24 0,9 0,13 0,7 0,9 0,3 0,3 0,6 0,4 0,4 0,-5 0,20 0,25 7,27 1,28 7,31 19,13 5,10-6,5 0,-9-7,-4-8,-13-6,-7 7,-12 1,3-4,1-4,-4-4,-8-3,-2-4,-3 0,-5-2,-5 1,-3-1,4 0,0 0,6 1,0 0,-3 0,-2 0,-4 0,5 0,-1-7,6-1,0-1,-3 3,-3 1,-4 2,-2-5,-2-8,-8-13,-21-15,-20 0,-13 1,-17-6,-7 7,-16 3,-3 9,-3 3,4-1,-1-2,-1 5,-8-7,-5 2,4 0,10 5,-4 0,-9-8,-4-5,-1-3,-5 0,6 0,10 7,12 3,4-7,4-2,5-8,4 4,10 4,10 2,10 1,7 0,4 0,4-6,-6-9,-8-3,-2 3,2 3,3 4,3-4,3 1,2-5,1 0,1 3,1 3,-1 4,1 2,-1 2,1 1,5 7,3 3,6 5,0 1,-2-3,-4-3,-16-9,-13 0,-3 1,-11 0,-5 0,-4-1,1 6,-1 9,8 1,10-2,3 3,4-2,7-3,4-4,3-4,3-2,2-8,6 3,3 2,5 1,1 0,-3 0,-3 1,-10 5,-11-4,-11 4,-1 0,3-1,-1-1,2-1,6-2,4-1,3-1,4 0,1 0,-5 0,-2 0,1 0,1 0,2 0,1 0,2-6,1-2,0 0,0 1,0 3,0-5,1-1,-7 1,-3 3,1 2,2-5,8-7,10 5,9 6,2 2,-4 3,-5 1,-4 0,-5 1,-2-1,-3 0,-7-1,-2 1,0-1,2 0,2 0,-5 0,-1 1,-4-1,-7 0,1 0,4 1,4-1,5 0,-2 0,0 0,-5 0,0 0,-3 1,1-1,-3 0,2 1,-2-1,2 0,-3 0,3 0,5 1,-3-1,2 0,3 0,-3 6,1 3,-4 0,2-3,-5-1,-3-1,0 4</inkml:trace>
</inkml:ink>
</file>

<file path=xl/ink/ink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8-25T18:32:00.378"/>
    </inkml:context>
    <inkml:brush xml:id="br0">
      <inkml:brushProperty name="width" value="0.1" units="cm"/>
      <inkml:brushProperty name="height" value="0.6" units="cm"/>
      <inkml:brushProperty name="color" value="#E71224"/>
      <inkml:brushProperty name="ignorePressure" value="1"/>
      <inkml:brushProperty name="inkEffects" value="pencil"/>
    </inkml:brush>
  </inkml:definitions>
  <inkml:trace contextRef="#ctx0" brushRef="#br0">37 331,'0'-6,"0"-15,0-11,0-12,0 1</inkml:trace>
  <inkml:trace contextRef="#ctx0" brushRef="#br0" timeOffset="2903.98">150 407,'-6'-6,"-3"-9,1-8,-5 0,0-3,2-3,3-4,-4-1,-6-9,0-3,3-1,4 2,4 9</inkml:trace>
</inkml:ink>
</file>

<file path=xl/ink/ink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8-25T18:32:08.066"/>
    </inkml:context>
    <inkml:brush xml:id="br0">
      <inkml:brushProperty name="width" value="0.1" units="cm"/>
      <inkml:brushProperty name="height" value="0.6" units="cm"/>
      <inkml:brushProperty name="color" value="#E71224"/>
      <inkml:brushProperty name="ignorePressure" value="1"/>
      <inkml:brushProperty name="inkEffects" value="pencil"/>
    </inkml:brush>
  </inkml:definitions>
  <inkml:trace contextRef="#ctx0" brushRef="#br0">71 0,'0'7,"0"8,0 8,0 7,0 4,-6-3,-2-1,0 2,1 1,3 1,1 2,1 1,-5-6,-8-2,5 1,10-5,13-7,15 1,11 3,11 4,4-2,-8 1,-5 9,-10 6,-10 2,-15 0,-8-1,-10-6,-10 3,-8-5,-4-8,-4-2,-1 1,5 4,16-3,23 0,18-4,10 1,20 10,1 5,-10 3,-17 15,-21 9,-18 2,-6-5,-13-6,-1-6,-9 2,-3-2,5 4,10 5,16 7,30-2,18-6,16 2,12-4,21 1,16-1,-9-4,-8-5,-10-9,-19-6,-18 0,-22 6,-19 4,-16-5,-4 4,-4-5,3-2,-8 0,3 1,0 1,-2 7,0-3,4-2,1 6,-1 1,-2 1,4-2,6-2,8 0,5-2,4-1,3 13,21 4,14-8,7-11,16 0,11-5,1 5,1-4,1-8,-17-1,-18 2,-28-3,-22-6,-28-5,-38 2,-13-2,16-2,28-3,35-2,26-2,18-2,9 0,-7-1,-16 1,-11 6,-6 2</inkml:trace>
</inkml:ink>
</file>

<file path=xl/ink/ink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8-25T18:32:36.368"/>
    </inkml:context>
    <inkml:brush xml:id="br0">
      <inkml:brushProperty name="width" value="0.3" units="cm"/>
      <inkml:brushProperty name="height" value="0.6" units="cm"/>
      <inkml:brushProperty name="color" value="#FF2500"/>
      <inkml:brushProperty name="tip" value="rectangle"/>
      <inkml:brushProperty name="rasterOp" value="maskPen"/>
      <inkml:brushProperty name="ignorePressure" value="1"/>
    </inkml:brush>
  </inkml:definitions>
  <inkml:trace contextRef="#ctx0" brushRef="#br0">1 0,'0'7,"0"8,0 14,6 16,9 6,8 1,7-2,-2 3,0-7,-3-5,-1-3,3-2,-4 0,-6 0,1 7,4 2,-2 0,-4-7</inkml:trace>
</inkml:ink>
</file>

<file path=xl/ink/ink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8-25T18:32:38.137"/>
    </inkml:context>
    <inkml:brush xml:id="br0">
      <inkml:brushProperty name="width" value="0.3" units="cm"/>
      <inkml:brushProperty name="height" value="0.6" units="cm"/>
      <inkml:brushProperty name="color" value="#FF2500"/>
      <inkml:brushProperty name="tip" value="rectangle"/>
      <inkml:brushProperty name="rasterOp" value="maskPen"/>
      <inkml:brushProperty name="ignorePressure" value="1"/>
    </inkml:brush>
  </inkml:definitions>
  <inkml:trace contextRef="#ctx0" brushRef="#br0">0 0,'4'59,"2"0,3 0,21 77,-5-26,35 140,17 96,-14 152,-11-263,-2-17,-10 17,-38-224,0-1,1 0,0 1,0-1,8 14,5 5</inkml:trace>
</inkml:ink>
</file>

<file path=xl/ink/ink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8-25T18:32:39.872"/>
    </inkml:context>
    <inkml:brush xml:id="br0">
      <inkml:brushProperty name="width" value="0.3" units="cm"/>
      <inkml:brushProperty name="height" value="0.6" units="cm"/>
      <inkml:brushProperty name="color" value="#FF2500"/>
      <inkml:brushProperty name="tip" value="rectangle"/>
      <inkml:brushProperty name="rasterOp" value="maskPen"/>
      <inkml:brushProperty name="ignorePressure" value="1"/>
    </inkml:brush>
  </inkml:definitions>
  <inkml:trace contextRef="#ctx0" brushRef="#br0">198 1,'0'2106,"-2"-2066,-1 0,-11 45,6-41,-4 63,-6 51,0-8,17-131,-1 0,0 0,-2-1,0 0,-1 0,-1 0,-1 0,-17 31,11-20,2 1,1 1,1 0,1 0,2 0,1 1,2 0,1 0,1 0,7 57,1-49,2-6</inkml:trace>
</inkml:ink>
</file>

<file path=xl/ink/ink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8-25T18:32:48.962"/>
    </inkml:context>
    <inkml:brush xml:id="br0">
      <inkml:brushProperty name="width" value="0.3" units="cm"/>
      <inkml:brushProperty name="height" value="0.6" units="cm"/>
      <inkml:brushProperty name="color" value="#FF2500"/>
      <inkml:brushProperty name="tip" value="rectangle"/>
      <inkml:brushProperty name="rasterOp" value="maskPen"/>
      <inkml:brushProperty name="ignorePressure" value="1"/>
    </inkml:brush>
  </inkml:definitions>
  <inkml:trace contextRef="#ctx0" brushRef="#br0">1 77,'682'0,"-637"-2,79-14,18-2,44-2,-113 10,79-1,449 13,-569-2</inkml:trace>
</inkml:ink>
</file>

<file path=xl/ink/ink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8-25T18:33:14.265"/>
    </inkml:context>
    <inkml:brush xml:id="br0">
      <inkml:brushProperty name="width" value="0.3" units="cm"/>
      <inkml:brushProperty name="height" value="0.6" units="cm"/>
      <inkml:brushProperty name="color" value="#FF2500"/>
      <inkml:brushProperty name="tip" value="rectangle"/>
      <inkml:brushProperty name="rasterOp" value="maskPen"/>
      <inkml:brushProperty name="ignorePressure" value="1"/>
    </inkml:brush>
  </inkml:definitions>
  <inkml:trace contextRef="#ctx0" brushRef="#br0">535 1638,'0'2119,"1"-2111,-1 0,0 0,0 0,-1 0,0-1,0 1,-1 0,0-1,-1 1,1-1,-1 1,-5 6,8-13,0-1,-1 1,1-1,-1 1,1-1,-1 1,1-1,-1 1,1-1,-1 0,1 1,-1-1,1 0,-1 1,0-1,1 0,-1 0,1 0,-1 0,0 1,1-1,-1 0,0 0,1 0,-1 0,0 0,1-1,-1 1,0 0,0 0,-18-17,-7-31,26 46,-43-99,4-2,6-2,3-1,6-1,4-2,5 0,-2-216,20-158,0 630,-9 191,-5-274,-2-1,-30 84,24-86,-19 52,24-77,2 1,1 0,1 0,-8 78,-16 191,32-276,0-2,0 1,3 0,4 43,-5-70,1 0,-1 0,0 0,1 0,-1 1,1-1,0-1,0 1,0 0,0 0,0 0,0 0,0 0,0-1,1 1,-1-1,1 1,-1-1,1 1,0-1,0 0,-1 0,1 0,0 0,0 0,0 0,0-1,0 1,0 0,0-1,0 0,0 1,1-1,-1 0,0 0,0 0,0-1,0 1,0 0,3-2,8-2,1 0,-2-1,1-1,-1 0,13-8,-13 7,100-68,-78 51,0 1,49-24,-69 41,1 1,0 1,0 0,0 1,0 0,29 0,98 7,-50 1,51-6,-56-1,-1 3,104 16,-6-1,-44-6,-100-3,73 22,-86-20,0-2,0 0,1-1,0-2,0-1,37-1,-63-2,0 0,-1 0,1-1,0 1,0 0,0-1,0 1,-1-1,1 0,0 0,0 1,-1-1,1 0,-1 0,3-2,-4 2,1 0,0 0,-1 0,1 0,-1 1,0-1,1 0,-1 0,0 0,1 0,-1 0,0 0,0 0,0 0,0 0,0 0,0-1,0 1,0 0,-1-1,0-2,-1-1,0 1,0 0,0 1,-1-1,1 0,-1 1,0-1,0 1,0 0,-7-5,-17-14,-1 2,-1 0,-1 2,-1 2,0 1,-59-20,88 34,-29-9,0 2,0 1,0 1,-45-2,38 5,-1-2,1-2,-55-16,55 12,-1 2,0 1,-54-2,-83 11,105 2,0-3,-121-17,162 13,9 1,0-1,-22-7,39 10,0 0,0-1,0 0,0 0,0 0,0 0,1 0,-1-1,1 1,-1-1,1 0,0 0,0 0,1-1,-1 1,-2-5,5 7,-1-1,1 1,-1 0,1-1,-1 1,1 0,0-1,0 1,0-1,0 1,0 0,0-1,0 1,0-1,1 1,-1 0,0-1,1 1,-1 0,1-1,0 1,-1 0,1 0,0 0,0-1,0 1,0 0,0 0,0 0,0 0,0 1,0-1,0 0,0 0,3 0,5-4,1 0,-1 1,20-6,-11 4,126-42,-85 31,-2-3,109-53,-146 62,0 1,0 2,1 0,0 0,1 2,-1 1,1 1,0 0,1 2,-1 1,40 2,69-1,92 5,-192-2,0 1,-1 2,0 0,0 2,30 13,-57-20,-1 0,1 0,-1 0,0 0,0 0,1 0,-1 1,0-1,0 1,-1-1,1 1,0 0,0 0,-1 0,1 0,-1 0,2 3,-3-4,0-1,0 1,0 0,0-1,0 1,0-1,0 1,0 0,0-1,-1 1,1-1,0 1,0 0,0-1,-1 1,1-1,0 1,-1-1,1 1,0-1,-1 1,1-1,-1 1,1-1,-1 1,-28 10,9-8,0 0,0-2,-1 0,1-2,-1 0,1-1,-30-7,-11-7,-65-26,80 25,-45-12,-43-16,-3-7,-66-28,133 55,-6-1,71 24,0 0,1-1,-1 0,0 0,1 0,-1-1,1 1,0-1,0 0,-6-9,9 12,0-1,0 1,1-1,-1 1,0-1,1 1,-1-1,1 1,0-1,-1 0,1 1,0-1,0 0,0 1,0-1,1 0,-1 1,0-1,1 0,-1 1,1-1,-1 1,1-1,0 1,-1-1,1 1,0-1,0 1,0 0,0 0,1-1,-1 1,0 0,0 0,1 0,-1 0,1 0,1 0,10-7,0 2,0 0,25-8,-11 4,8-6,-1 3,2 0,0 3,0 1,1 1,0 2,0 2,45 0,180 15,-309-22,1-3,0-2,-44-22,20 9,42 17,1-1,0-1,1-1,1-1,1-2,0 0,1-2,1 0,-33-41,11 16,25 27,1-1,-16-22,30 36,1 0,0 0,-1 0,2-1,-1 0,1 1,0-1,0 0,0 0,1 0,0 0,0 0,0-11,2 13,-1 1,1-1,0 0,1 0,-1 0,0 1,1-1,0 1,0-1,0 1,0 0,1 0,-1 0,1 0,0 0,0 0,0 1,0-1,0 1,1 0,-1 0,1 0,-1 1,1-1,-1 1,1 0,0 0,0 0,5 0,13-3,0 1,0 1,40 1,-59 1,14 1,-3 0,0-1,0 0,0-1,21-4,-34 5,1 0,0 0,-1-1,1 1,-1-1,1 1,0-1,-1 0,1 1,-1-1,0 0,1 0,-1 0,0 0,1 0,-1-1,0 1,0 0,0-1,0 1,0 0,0-1,-1 1,1-1,0 1,-1-1,1 0,-1 1,0-1,1 0,-1 1,0-1,0 0,0 1,0-1,0 0,-1 1,1-1,0 0,-1 1,1-1,-1 1,1-1,-1 1,-1-3,-15-32,-2 1,-1 1,-1 0,-2 2,-2 0,-1 2,-38-36,51 51,1 0,0-1,1 0,-10-19,-22-32,-84-81,79 96,-63-87,99 120,0 0,1-1,1 0,1 0,1-1,1 0,0-1,2 1,-3-24,7 32,0 0,2-1,-1 1,2 0,0 0,0 0,1 1,9-25,5-2,30-52,-15 30,-29 56,0-1,-1 1,0-1,0 0,0 0,-1 0,1 0,-1 0,-1 0,1 0,-1 0,0 0,-1 0,0 0,0 0,0 0,0 0,-1 0,0 0,0 1,-1-1,-5-9,-1 2,-2 0,0 0,0 1,-1 0,-1 1,1 1,-18-11,20 14,1 0,0 0,0-1,0 0,1 0,1-1,-1 0,1 0,1-1,-1 0,2 0,0-1,0 0,1 0,0 0,0 0,-2-20,-2-17,7 32,-1-1,-1 1,0 0,-1 0,-1 1,-1-1,0 1,-9-15,15 29,-1 0,1 0,-1 0,1-1,-1 1,1 0,-1 1,0-1,0 0,0 0,1 0,-1 0,0 1,0-1,0 0,0 1,0-1,0 1,0-1,-1 1,1-1,0 1,0 0,0 0,0-1,0 1,-1 0,1 0,0 0,-2 1,2 0,-1 0,1 1,-1-1,1 1,0-1,0 1,-1 0,1-1,0 1,1 0,-1 0,0 0,0 0,1 0,-1 3,-3 12,2 1,-2 30,3 12,3 0,3 0,15 78,-14-101,3 52,-7-48</inkml:trace>
</inkml:ink>
</file>

<file path=xl/ink/ink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8-25T18:33:20.673"/>
    </inkml:context>
    <inkml:brush xml:id="br0">
      <inkml:brushProperty name="width" value="0.3" units="cm"/>
      <inkml:brushProperty name="height" value="0.6" units="cm"/>
      <inkml:brushProperty name="color" value="#FF2500"/>
      <inkml:brushProperty name="tip" value="rectangle"/>
      <inkml:brushProperty name="rasterOp" value="maskPen"/>
      <inkml:brushProperty name="ignorePressure" value="1"/>
    </inkml:brush>
  </inkml:definitions>
  <inkml:trace contextRef="#ctx0" brushRef="#br0">0 1,'3'0,"-1"1,0-1,0 1,0-1,0 1,0 0,0 0,0 0,0 0,0 1,0-1,0 0,-1 1,1-1,-1 1,1 0,-1-1,1 1,-1 0,2 4,22 47,-19-37,37 77,74 120,-65-120,20 30,-58-102,-1 0,-1 1,-1 0,-1 1,-1 1,-1-1,-1 1,-1 1,-1-1,-1 1,-1 0,-2 0,-1 35,-3 9,1-46,0 1,1-1,2 1,1-1,0 1,2-1,0 0,9 24,102 233,-103-252,-2 1,-1 1,-1-1,-1 2,2 31,-5-45,1-1,0 0,1 0,0-1,2 0,0 0,15 22,22 45,48 111,11 26,-4 42,-23-48,-31-65,-32-98,27 69,-34-104,0 1,2-1,0-1,0 1,1-2,1 1,0-1,18 15,111 108,-103-98,57 43,-14-13,-58-50,2-1,0-1,0-1,34 13,-24-10,-18-11,-1-1,2-1,-1 0,24 4,-21-6,0 2,34 12,39 34,-68-36,1-1,32 14,-23-16</inkml:trace>
</inkml:ink>
</file>

<file path=xl/ink/ink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8-25T18:33:24.609"/>
    </inkml:context>
    <inkml:brush xml:id="br0">
      <inkml:brushProperty name="width" value="0.3" units="cm"/>
      <inkml:brushProperty name="height" value="0.6" units="cm"/>
      <inkml:brushProperty name="color" value="#FF2500"/>
      <inkml:brushProperty name="tip" value="rectangle"/>
      <inkml:brushProperty name="rasterOp" value="maskPen"/>
      <inkml:brushProperty name="ignorePressure" value="1"/>
    </inkml:brush>
  </inkml:definitions>
  <inkml:trace contextRef="#ctx0" brushRef="#br0">77 271,'0'-13,"0"-11,0-13,-6-8,-3-9,1 12,1 19,2 19,2 18,2 12,-6 3,-2-12,2-13,1-15,1-19,3-9,0 0</inkml:trace>
</inkml:ink>
</file>

<file path=xl/ink/ink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8-25T18:33:27.393"/>
    </inkml:context>
    <inkml:brush xml:id="br0">
      <inkml:brushProperty name="width" value="0.3" units="cm"/>
      <inkml:brushProperty name="height" value="0.6" units="cm"/>
      <inkml:brushProperty name="color" value="#FF2500"/>
      <inkml:brushProperty name="tip" value="rectangle"/>
      <inkml:brushProperty name="rasterOp" value="maskPen"/>
      <inkml:brushProperty name="ignorePressure" value="1"/>
    </inkml:brush>
  </inkml:definitions>
  <inkml:trace contextRef="#ctx0" brushRef="#br0">1 41,'456'0,"-432"-1,0-2,-1 0,28-8,-23 4,49-4,50 6,-1 7,1 5,213 39,-251-33,-1-5,145-3,-198-6</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8-25T18:31:10.618"/>
    </inkml:context>
    <inkml:brush xml:id="br0">
      <inkml:brushProperty name="width" value="0.1" units="cm"/>
      <inkml:brushProperty name="height" value="0.6" units="cm"/>
      <inkml:brushProperty name="color" value="#E71224"/>
      <inkml:brushProperty name="ignorePressure" value="1"/>
      <inkml:brushProperty name="inkEffects" value="pencil"/>
    </inkml:brush>
  </inkml:definitions>
  <inkml:trace contextRef="#ctx0" brushRef="#br0">3 0,'0'7,"0"7,0 16,0 8,0 5,0 1,0-1,0 0,0-2,0-2,0 0,7 0,1-2,0 7,-2 2,-1 0,-2-2,-2-2,0-1,-1-2,0 0,-1-1,1-1,0 1,0-1,-1 7,1 2,0 6,0 1,0-2,0-4,0-3,0-2,0-3,0-1,0-1,0 1,0 5,0 3,0 0,7-2,2-2,-1-1,-1-2,-3-1,-1 0,-1 0,-1-1,-1 0,-1 1,1 0,0-1,-1 1,1 0,6 0,9 0,2-1,-2 1,-4 0,-3 0,-4-1,-8-5,-4-3,-1 1,2 1,1 2,3 2,1 1,1 2,0-1,2 8,-1 1,0 7,1 0,-1-2,0-3,0-4,0-3,-13 5,-4 7,1 1,3 4,-3-7,2-7,3-3,3-4,3 0,3-1,1 0,1-6</inkml:trace>
  <inkml:trace contextRef="#ctx0" brushRef="#br0" timeOffset="2463.97">40 3817,'7'0,"15"0,28 0,33 0,27 0,21 0,14 0,8 0,-3 0,-1 0,-13 0,-10 0,-21 0,-21 0,-18 0,-15 0,-9 0,-6 0,-2 0,6 0,3 0,0 0,5 0,2 0,-1 0,-4 0,-2 0,-2 0,-2-6,0-2,-2 0,1 1,-1 3,0 1,1 1,-1 2,1 0,0 0,0 0,-1 1,1-1,0 0,0 0,0 0,-1 0,1 0,0 0,0 0,0 0,6 0,2 0,0 7,-2 1,-1 0,-2-2,4-1,2-2,-1-2,-1 0,-3-1,-2 6,-1 3,-7-1</inkml:trace>
</inkml:ink>
</file>

<file path=xl/ink/ink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8-25T18:34:09.977"/>
    </inkml:context>
    <inkml:brush xml:id="br0">
      <inkml:brushProperty name="width" value="0.3" units="cm"/>
      <inkml:brushProperty name="height" value="0.6" units="cm"/>
      <inkml:brushProperty name="color" value="#FF2500"/>
      <inkml:brushProperty name="tip" value="rectangle"/>
      <inkml:brushProperty name="rasterOp" value="maskPen"/>
      <inkml:brushProperty name="ignorePressure" value="1"/>
    </inkml:brush>
  </inkml:definitions>
  <inkml:trace contextRef="#ctx0" brushRef="#br0">66 1,'-3'0,"0"0,1 0,-1 0,1 0,-1 1,1-1,-1 1,1 0,-1-1,1 1,0 0,-1 1,1-1,0 0,0 1,0-1,0 1,0 0,0-1,0 1,1 0,-1 0,0 0,1 1,0-1,-1 0,1 0,0 1,0-1,1 1,-1-1,0 1,1-1,-1 4,0 9,0 1,2-1,-1 0,6 27,-3-18,4 18,2 0,20 55,-15-51,13 69,-6-15,-13-64,-1-1,4 65,-13 315,2-383</inkml:trace>
</inkml:ink>
</file>

<file path=xl/ink/ink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8-25T18:34:13.746"/>
    </inkml:context>
    <inkml:brush xml:id="br0">
      <inkml:brushProperty name="width" value="0.3" units="cm"/>
      <inkml:brushProperty name="height" value="0.6" units="cm"/>
      <inkml:brushProperty name="color" value="#FF2500"/>
      <inkml:brushProperty name="tip" value="rectangle"/>
      <inkml:brushProperty name="rasterOp" value="maskPen"/>
      <inkml:brushProperty name="ignorePressure" value="1"/>
    </inkml:brush>
  </inkml:definitions>
  <inkml:trace contextRef="#ctx0" brushRef="#br0">1 1,'0'106,"23"185,53 72,-62-213,-12-108,2 0,1 0,21 76,-8-67,-2 0,-2 0,-3 2,-2 0,4 88,-14-104,0-5</inkml:trace>
</inkml:ink>
</file>

<file path=xl/ink/ink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8-25T18:34:17.417"/>
    </inkml:context>
    <inkml:brush xml:id="br0">
      <inkml:brushProperty name="width" value="0.3" units="cm"/>
      <inkml:brushProperty name="height" value="0.6" units="cm"/>
      <inkml:brushProperty name="color" value="#FF2500"/>
      <inkml:brushProperty name="tip" value="rectangle"/>
      <inkml:brushProperty name="rasterOp" value="maskPen"/>
      <inkml:brushProperty name="ignorePressure" value="1"/>
    </inkml:brush>
  </inkml:definitions>
  <inkml:trace contextRef="#ctx0" brushRef="#br0">2 0,'-1'121,"3"132,2-227,11 45,-9-47,-1 1,2 26,16 141,-10-97,23 85,-22-124,12 108,-22 199,-6-209,0-129,0 0,-2 0,-7 24,5-20,-6 46,11-44,0-7</inkml:trace>
</inkml:ink>
</file>

<file path=xl/ink/ink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8-25T18:34:26.177"/>
    </inkml:context>
    <inkml:brush xml:id="br0">
      <inkml:brushProperty name="width" value="0.3" units="cm"/>
      <inkml:brushProperty name="height" value="0.6" units="cm"/>
      <inkml:brushProperty name="color" value="#FF2500"/>
      <inkml:brushProperty name="tip" value="rectangle"/>
      <inkml:brushProperty name="rasterOp" value="maskPen"/>
      <inkml:brushProperty name="ignorePressure" value="1"/>
    </inkml:brush>
  </inkml:definitions>
  <inkml:trace contextRef="#ctx0" brushRef="#br0">115 0,'-3'1,"-1"-1,1 1,0-1,0 1,-1 0,1 0,0 0,0 1,0-1,0 1,0 0,1-1,-1 1,0 1,1-1,-1 0,1 0,0 1,0 0,0-1,0 1,0 0,1 0,-1 0,1 0,0 0,0 0,0 0,0 1,0-1,0 6,-2 13,0 1,2 0,2 36,-1-34,4 1731,-5-1050,-1-658,-15 81,9-76,-3 58,11 317,1-198,-1-214,1 1,5 31,2-19</inkml:trace>
</inkml:ink>
</file>

<file path=xl/ink/ink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8-25T18:34:31.113"/>
    </inkml:context>
    <inkml:brush xml:id="br0">
      <inkml:brushProperty name="width" value="0.3" units="cm"/>
      <inkml:brushProperty name="height" value="0.6" units="cm"/>
      <inkml:brushProperty name="color" value="#FF2500"/>
      <inkml:brushProperty name="tip" value="rectangle"/>
      <inkml:brushProperty name="rasterOp" value="maskPen"/>
      <inkml:brushProperty name="ignorePressure" value="1"/>
    </inkml:brush>
  </inkml:definitions>
  <inkml:trace contextRef="#ctx0" brushRef="#br0">1 449,'0'-6,"0"-9,0-8,0-7,0-4,0-3,0-2,6 0,9-1,8 1,7 0,-2 1,1 6,2 9,-5 8</inkml:trace>
</inkml:ink>
</file>

<file path=xl/ink/ink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8-25T18:34:41.785"/>
    </inkml:context>
    <inkml:brush xml:id="br0">
      <inkml:brushProperty name="width" value="0.3" units="cm"/>
      <inkml:brushProperty name="height" value="0.6" units="cm"/>
      <inkml:brushProperty name="color" value="#FF2500"/>
      <inkml:brushProperty name="tip" value="rectangle"/>
      <inkml:brushProperty name="rasterOp" value="maskPen"/>
      <inkml:brushProperty name="ignorePressure" value="1"/>
    </inkml:brush>
  </inkml:definitions>
  <inkml:trace contextRef="#ctx0" brushRef="#br0">78 1,'-3'0,"0"0,0 0,1 1,-1-1,0 1,0-1,0 1,1 0,-1 0,0 0,1 1,-1-1,1 0,0 1,-1 0,1 0,0-1,0 1,0 1,-3 3,2-1,0 0,1 0,-1 0,1 0,0 1,1-1,-1 1,1-1,0 1,0 6,0-1,1 0,0 0,1 0,0 0,1-1,0 1,1 0,0-1,1 0,0 0,6 12,60 71,-53-74,0 1,-2 1,-1 0,0 1,-2 1,15 35,28 177,-9-31,-29-129,-13-52,2 0,0 0,10 23,-4-16,-1 0,-2 1,-1 0,6 49,-3-23,3-1,25 68,-5-20,-20-63,32 63,-31-73,-1 0,-1 1,13 55,-22-68,1 0,1-1,1 1,1-1,0-1,1 1,21 28,-7-16,2-1,1-2,30 26,-55-52,0 0,1 1,-1-1,1 0,-1 0,1 1,-1-1,1-1,0 1,0 0,-1 0,1-1,0 1,0-1,0 1,2-1,-3 0,0 0,-1 0,1-1,0 1,-1 0,1-1,-1 1,1-1,0 1,-1-1,1 1,-1-1,1 1,-1-1,0 1,1-1,-1 0,0 1,1-1,-1 0,0 1,0-1,1 0,-1 1,0-1,0 0,0 0,0 0,0-5,0 0,0-1,-1 1,1 0,-1 0,-1 0,1 0,-5-9,-59-158,52 154,7 31,7 35,3-19,3-1,0 0,2 0,18 40,61 101,-55-111,-2 0,-3-9,-2 1,27 75,-37-85,27 53,9 18,100 250,-134-318,64 169,-55-141,4-2,71 119,-72-140,-18-30,-1 1,0 1,9 23,-15-30,7 22,-14-27,-12-17,-126-148,30 30,-22-2,96 96</inkml:trace>
</inkml:ink>
</file>

<file path=xl/ink/ink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8-25T18:34:47.841"/>
    </inkml:context>
    <inkml:brush xml:id="br0">
      <inkml:brushProperty name="width" value="0.3" units="cm"/>
      <inkml:brushProperty name="height" value="0.6" units="cm"/>
      <inkml:brushProperty name="color" value="#FF2500"/>
      <inkml:brushProperty name="tip" value="rectangle"/>
      <inkml:brushProperty name="rasterOp" value="maskPen"/>
      <inkml:brushProperty name="ignorePressure" value="1"/>
    </inkml:brush>
  </inkml:definitions>
  <inkml:trace contextRef="#ctx0" brushRef="#br0">0 1</inkml:trace>
</inkml:ink>
</file>

<file path=xl/ink/ink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8-25T18:35:01.657"/>
    </inkml:context>
    <inkml:brush xml:id="br0">
      <inkml:brushProperty name="width" value="0.3" units="cm"/>
      <inkml:brushProperty name="height" value="0.6" units="cm"/>
      <inkml:brushProperty name="color" value="#FF2500"/>
      <inkml:brushProperty name="tip" value="rectangle"/>
      <inkml:brushProperty name="rasterOp" value="maskPen"/>
      <inkml:brushProperty name="ignorePressure" value="1"/>
    </inkml:brush>
  </inkml:definitions>
  <inkml:trace contextRef="#ctx0" brushRef="#br0">0 0,'6'0,"-1"1,0 0,0-1,1 1,-1 1,0-1,0 1,0 0,0 0,-1 1,1-1,0 1,-1 0,0 0,0 1,0-1,0 1,0 0,-1 0,0 0,1 0,-2 1,1-1,3 9,4 8,-2 2,0-1,-1 1,3 27,-4-22,35 133,22 116,-59-249,2-1,0 0,2 0,18 42,-166-358,106 221,28 62,19 44,24 55,40 117,-62-171,2 0,2-1,32 49,7 16,-49-83,-2 1,0 0,-1 0,-2 0,0 0,2 40,-4-34,1 0,2-1,13 48,6-21,2-1,2-1,48 66,-6-11,34 98,-24-44,-54-118,3-1,35 40,-38-49,77 77,-74-82,-2 2,-1 0,35 51,-41-49,2-1,1-1,1 0,27 23,-33-34,-1 1,0 0,-2 2,0-1,-2 2,19 38,-16-22,-2 2,-1 0,9 51,-18-73,2 0,0 0,0-1,2 0,0 0,18 26,-26-42,1 0,0 1,0-1,0 0,-1 0,2 1,-1-1,0 0,0 0,0 0,0 0,1-1,-1 1,0 0,1 0,-1-1,1 1,-1-1,0 1,3-1,-3 0,0 0,0-1,-1 1,1 0,0-1,0 1,0-1,-1 1,1-1,0 0,0 1,-1-1,1 0,-1 0,1 1,-1-1,1 0,-1 0,1 0,-1 1,0-1,1 0,-1-1,2-5,0 0,-1 1,0-1,0 0,-1 0,0 1,0-11,-2 9,-4-42,6 50,0-1,0 0,0 1,0-1,0 1,0-1,-1 0,2 1,-1-1,0 1,0-1,0 0,0 1,0-1,0 1,1-1,-1 1,0-1,0 0,1 1,-1-1,0 1,1-1,-1 1,1 0,-1-1,0 1,1-1,-1 1,1 0,-1-1,1 1,0 0,-1-1,1 1,-1 0,1 0,-1 0,1 0,0 0,-1-1,1 1,-1 0,1 0,0 0,-1 1,1-1,-1 0,1 0,0 0,-1 0,1 0,-1 1,1-1,-1 0,1 1,-1-1,1 0,-1 1,1-1,-1 0,1 2,6 3,-1 0,0 1,0 0,0 0,-1 1,0-1,6 11,30 58,-32-56,21 40,0-1,38 59,-26-53,-15-21,2-2,52 59,331 311,-174-177,-128-131,-63-64</inkml:trace>
</inkml:ink>
</file>

<file path=xl/ink/ink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8-25T18:35:03.337"/>
    </inkml:context>
    <inkml:brush xml:id="br0">
      <inkml:brushProperty name="width" value="0.3" units="cm"/>
      <inkml:brushProperty name="height" value="0.6" units="cm"/>
      <inkml:brushProperty name="color" value="#FF2500"/>
      <inkml:brushProperty name="tip" value="rectangle"/>
      <inkml:brushProperty name="rasterOp" value="maskPen"/>
      <inkml:brushProperty name="ignorePressure" value="1"/>
    </inkml:brush>
  </inkml:definitions>
  <inkml:trace contextRef="#ctx0" brushRef="#br0">0 0</inkml:trace>
</inkml:ink>
</file>

<file path=xl/ink/ink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8-25T18:35:40.289"/>
    </inkml:context>
    <inkml:brush xml:id="br0">
      <inkml:brushProperty name="width" value="0.3" units="cm"/>
      <inkml:brushProperty name="height" value="0.6" units="cm"/>
      <inkml:brushProperty name="color" value="#FF2500"/>
      <inkml:brushProperty name="tip" value="rectangle"/>
      <inkml:brushProperty name="rasterOp" value="maskPen"/>
      <inkml:brushProperty name="ignorePressure" value="1"/>
    </inkml:brush>
  </inkml:definitions>
  <inkml:trace contextRef="#ctx0" brushRef="#br0">1264 2401,'-1'0,"0"1,0-1,0 0,1 0,-1 1,0-1,0 0,1 1,-1-1,0 1,0-1,1 1,-1-1,0 1,1-1,-1 1,1 0,-1-1,1 1,-1 0,1-1,-1 1,1 0,0 0,-1-1,1 1,0 0,0 0,0 0,0 0,-1-1,1 1,0 0,0 0,1 0,-1 1,4 39,-3-30,2 3,-1 0,2 0,0-1,11 25,-13-33,0 0,0 0,0 0,1-1,0 0,0 1,0-1,1 0,0 0,-1-1,1 1,0-1,1 0,-1 0,0 0,7 2,-11-4,0-1,1 0,-1 0,1 0,0 1,-1-1,1 0,-1 0,1 0,-1 0,1 0,-1 0,1 0,-1 0,1 0,0 0,-1 0,1 0,-1-1,1 1,-1 0,1 0,-1 0,1-1,-1 1,1 0,-1-1,0 1,1 0,-1-1,1 1,-1-1,0 1,1-1,-1 1,0-1,1 1,-1 0,0-1,0 0,0 1,0-1,1 1,-1-1,0 1,0-1,0 1,0-1,0 1,0-1,0 0,0 1,-1-1,1 1,0-1,0 1,0-1,0 1,-1-1,-14-41,12 33,-26-57,-3 2,-55-84,87 147,-25-33,0 0,-3 2,0 1,-53-44,81 75,-6-7,-1 0,1 0,1-1,-1 1,1-1,1 0,0-1,-4-9,-23-78,24 69,-19-46,17 50,-13-47,18 52,-1 1,-1 0,0 0,-1 0,-11-17,-4 0,10 13,-1 1,-29-32,13 18,1-2,2 0,2-2,-22-45,10-5,31 71,-1 0,-1 0,0 1,-1 0,-17-25,19 33,1 1,0-1,1-1,0 1,0-1,0 0,1 0,-3-18,2 2,1-50,0 15,1 48,0 1,-1 0,-1-1,0 1,0 1,-1-1,-1 1,1 0,-10-12,5 6,1 1,-12-28,14 22,6 16,0 0,-1 0,1 0,-1 1,0-1,-1 0,1 1,-1 0,1-1,-1 1,-5-4,8 8,-1 0,1-1,-1 1,1 0,-1 0,1 0,-1 0,1 0,-1 0,1 0,-1 0,1 0,-1 0,1 1,-1-1,1 0,-1 0,1 0,-1 1,1-1,0 0,-1 0,1 1,-1-1,1 0,0 1,-1-1,1 0,0 1,-1-1,1 1,0-1,0 1,-1-1,1 1,0-1,0 0,0 1,0-1,0 1,-1-1,1 1,0-1,0 1,0-1,0 1,1-1,-1 2,-5 29,5-30,-4 70,8 122,0-172,0 0,2-1,0 0,18 38,-3-7,-17-37,1 0,1 0,0-1,1 0,0-1,1 0,0 0,1 0,1-1,-1 0,2-1,0 0,19 13,-16-12,1 1,20 22,18 15,-52-49,-1 1,1-1,-1 1,1 0,0-1,-1 0,1 1,0-1,-1 1,1-1,0 0,0 1,-1-1,1 0,0 0,0 0,-1 0,1 0,0 0,0 0,0 0,-1 0,1 0,1 0,2-16,-17-27,-13-8,2-1,3-1,2-1,2 0,-12-76,17 94,3 29,0 23,6 2,1 1,0-1,1 1,1-1,1 1,0-1,1 1,2-1,-1 0,2 0,1 0,0-1,1 0,1 0,18 29,-16-26,0 1,-1 0,7 25,-10-26,1-1,1 0,0-1,19 30,61 97,-16-25,-30-41,-33-58,2 0,16 25,15 26,-33-54,0 0,16 21,-24-37,0-1,0 1,0-1,1 1,-1-1,0 0,0 0,1 1,-1-1,1 0,-1 0,1 0,0-1,-1 1,1 0,0-1,-1 1,1-1,2 1,-3-1,0 0,0-1,0 1,0 0,0-1,0 1,0-1,0 1,0-1,0 0,0 1,-1-1,1 0,0 0,0 0,-1 1,1-1,0 0,-1 0,1 0,-1 0,1-2,1-3,0 0,0 0,-1 0,1 0,-2 0,1 0,-1-1,0 1,-1-10,-6-16,-2 1,-1 0,-2 0,-27-52,17 39,-18-55,21 46,-29-54,10 26,22 42,5 13,-1 0,-18-31,-29-38,-54-79,89 140,-21-42,-15-22,-92-122,118 164,3-1,-28-69,6 21,23 48,10 17</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8-25T18:31:01.314"/>
    </inkml:context>
    <inkml:brush xml:id="br0">
      <inkml:brushProperty name="width" value="0.1" units="cm"/>
      <inkml:brushProperty name="height" value="0.6" units="cm"/>
      <inkml:brushProperty name="color" value="#E71224"/>
      <inkml:brushProperty name="ignorePressure" value="1"/>
      <inkml:brushProperty name="inkEffects" value="pencil"/>
    </inkml:brush>
  </inkml:definitions>
  <inkml:trace contextRef="#ctx0" brushRef="#br0">76 0,'-6'0,"-2"6,0 9,1 8,3 7,1 4,1 3,2 8,0 3,0 0,0-2,1-3,-1-1,0-2,0-2,0 0,0-1,0 1,0-1,0 0,0 1,0 0,0 12,7 12,1 0,0-3,-2-5,6-6,-1-4,-1-3,-3-3,-2-1,-2 0,4 0,2 0,5 7,1 8,-3 2,4-8,-2-6,-2-3,-5-1,-2 0,-2-1,-2 1,-1 1,-1 0,1 0,-1 1,13 6,5 3,-1-1,-3-2,-4 5,-3 0,-3 6,-1-2,-2-2,-1 2,1 5,-1 0,0 2,1-2,0 2,-1-4,1 3,0 9,0 1,0-6,0-6,0-7,0-6,0 3,1-1,-1 0,0-3,0-2,0-2,0 0,0-1,0-1,0 7,0 2,0 0,0-2,0-2,0-1,0 4,0 2,0 6,0 0,0-3,0 3,0 6,0-1,0 2,0-2,0 2,0-4,0 3,0-3,0 1,0 5,0 4,0 5,0-5,0-6,0-7,0-6,0-5,0-3,0-2,0-1,0 1,6 6,2 2,0 1,5-9,13-10,16-9,6-9,8-4,1-5,4-1,-3-1,3 0,-4 0,2 1,-2 0,1 1,-2 0,1 0,-1 0,-5 0,-4 0,-4 0,-3 0,-1 0,-2 0,1 0,-2 0,2 0,-1 0,0 0,1 0,-1 0,7 0,3 0,-1 0,-2 0,-1 0,-2 0,4 0,2 0,-1 0,-2 0,-2 0,5 0,1 0,-2 0,-2 0,-2 0,-1 0,-2 0,6 0,1 0,-1 0,-1 0,-2 0,-2 0,0 0,-2 0,0 0,-1 0,14 7,3 1,6 1,0-3,1-1,-2-2,-12 5,-13-5,-26-10,-27-4,-23 1,-11-5,-2 0,-19-10,-9-1,10-3,11 5,3-2,4-1,7 3,4-1,10-2,10-3,-3-3,-4-3,4 0,0 5,4-5,0-10,-3-2,-3-1,-3 3,4-5,6 1,1 2,4 2,-2 10,3 5,4 0,-3 0,1-9,-2-9,-6 3,1-3,4 0,-1 2,-5-4,3-6,-3 0,3 3,-2 12,4 5,4 3,-2 8,2 1,3-1,-3-3,2-2,-5-4,-5-7,-6-4,-10-6,-6-2,-8-3,5 0,4 11,3 0,2 2,7 1,-4 2,4 2,1 0,5 1,1 1,-2-1,3 1,0-1,3 0,-1 7,3 2,-2 6,-4 0,-5-1,4-5,-2-2,5-4,-1-1,-3-2,-9-6,0-3,1 6,5 5,2 2,5-1,-7 0,2 0,6-1,0-1,-4-7,-3-2,-3-1,-4 3,-1-5,5-1,1 9,0 5,4 2,7 0,0 6,4 1,4-1,4-2,3-2,3-3,-6 5,-8-5,0-10,-6-3,2-1,4 3,5 2,3 2,4 2,1 1,-4-6,-8-7,-2-2,2 2,-3 3,1 4,3 10</inkml:trace>
  <inkml:trace contextRef="#ctx0" brushRef="#br0" timeOffset="2232.01">1211 4952,'-20'0,"-12"0,-14 0,-5 0,-1 0,-4 0,-6 0,21 0,24 0,34 6,40 2,29 0,26-1,0-3,-5-1,-16 5,-22 8,-30 1,-34-3,-25-3,-14-4,-10 4,-2-1,0-1,1-2,-5-3,1-2,-6-1,2-1,2 0,-3-1,2 1,29-1,37 1,55 6,48 3,43 5,19 7,0 1,-19 2,-30 3,-50-2,-44-5,-49-7,-40-5,-25-4,-12-3,4-1,9-1,11-1,11 1,2 0,3 1,11 6,11 2</inkml:trace>
  <inkml:trace contextRef="#ctx0" brushRef="#br0" timeOffset="5167.96">152 5367,'0'-6,"0"-9,0-9,0-5,0-6,0-9,0-9,0-3,0-5,0-4,0-5,7 4,1 6,1 7,-3 7,-1 4,4 3,1-5,-1-1,-2-7,3 7,2 4,-3 2,-2 2,-2 1,-3 0,-1-1,0 0,-2 0,1 0,-1-1,1 0,0 0,-1 0,1 1,0-1,0-7,0-1,0 0,0 2,0 1,0 3,0 0,0 2,0 0,0 0,0 1,0 0,0-1,0 1,0-7,0-9,0-1,0 1,0-3,0 2,0-2,-6 0,-3-1,1 1,-5-2,0 3,2 3,3 5,2 3,3-3,2 0,-6 2,-1 1,0 3,2 1,-4 1,-1 1,1 0,3 1,3-1,1 1,2-1,1 1,0-7,-6-2,-2 0,0 1,1 3,-4 1,0 1,2 2,2 0,2 1,-4 6,-1 2,1-7,3-3,2-9,1 4</inkml:trace>
  <inkml:trace contextRef="#ctx0" brushRef="#br0" timeOffset="15246.89">3895 5820,'-7'0,"-8"0,-8 0,-7 0,-4-6,-3-3,-9 1,5-5,2 0,-5-4,-2-7,-5 2,-1-2,2-3,4 2,-5 0,2-9,1 1,3 6,9 2,5 5,-6 5,-3-6,-1-1,0 4,8-2,-5-4,-1-4,-1-3,-1 2,8 1,3 5,-1-1,6-1,0 2,5 0,-7-4,0-3,-1 3,5 1,-8 3,2 1,0 3,4-2,0-3,5-4,-1-4,-4-3,-3-2,2-1,0 6,4 2,0 0,-4-2,4-1,-2-2,-3-2,4 0,-2-1,4 0,-1 0,4 0,-3 6,4 3,-3-1,2-1,-1-9,-5-9,1-4,0 1,-4-4,-10-11,-5-1,5 5,8 7,3 12,6 1,0 2,-3 1,2 1,5 1,-2-7,-3-7,-6 4,3 5,-2-5,5 1,4 1,7 3,4 1,3 2,-4-5,-1-1,0 0,3 2,-5 2,-7 2,-1 1,3 1,4 0,4-6,-10-2,-2 0,3 2,-4 8,-10-8,-7-5,3-5,1-1,6-4,1 2,-1 4,3 5,7 4,-1 10,-4 3,-4 8,2 1,6-2,-2-3,4-4,-3-9,-4-5,2 0,5 0,4 2,-2 8,2 4,-4 0,1-1,-4-1,2-8,-3-3,3-1,-4 0,3 3,-2 1,2 1,4 2,5 6</inkml:trace>
  <inkml:trace contextRef="#ctx0" brushRef="#br0" timeOffset="23080.01">568 1927,'0'13,"6"10,9 15,2 7,4-4,6 4,-3 0,2 0,-4-2,0-2,-2-1,0-2,-2 0,-5 0,3-1,-2 7,2-4,0-3,3-1,-2 7,10 8,6 8,4 7,-4 0,-2-7,1-5,1 0,8 4,3-1,-6 2,-2-3,-2-10,-6-7,-2 3,2 0,2 7,3-6,-5 3,-1 1,3-3,1-1,-4-2,7-1,3 5,2-5,-6-3,-2-7,-6-3,-1 0,-4 3,0-4,4-7,-3 0,2 3,-3 5,1-3,4 1,4 3,-3 3,-6 3,7 1,-2 2,2-5,-4-2,0-6,4 5,9-1,-2 7,7-3,-3 0,-3-6,-6 6,-2-2,-6-1,0 8,3 5,11 1,-2-1,1-6,-6-4,-1-7,8 5,4-3,-4 1,-2-5,0-6,7 7,3 6,1-2,-7 0,-10 2,-3-3,1-1,9 8,11 5,12 2,1-5,-1-10,-5-2,-11 1,-7-4,-1-5,-8 0,6 5,3-1,-3 2,5-3,3-5,8-4,3-4,5-3,-1 4,-2 8,-4 1,-10-2</inkml:trace>
</inkml:ink>
</file>

<file path=xl/ink/ink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8-25T18:35:51.409"/>
    </inkml:context>
    <inkml:brush xml:id="br0">
      <inkml:brushProperty name="width" value="0.3" units="cm"/>
      <inkml:brushProperty name="height" value="0.6" units="cm"/>
      <inkml:brushProperty name="color" value="#FF2500"/>
      <inkml:brushProperty name="tip" value="rectangle"/>
      <inkml:brushProperty name="rasterOp" value="maskPen"/>
      <inkml:brushProperty name="ignorePressure" value="1"/>
    </inkml:brush>
  </inkml:definitions>
  <inkml:trace contextRef="#ctx0" brushRef="#br0">1214 41,'0'-1,"0"-1,-1 1,1 0,-1-1,1 1,-1 0,0 0,1 0,-1 0,0 0,0-1,0 1,0 0,0 1,0-1,0 0,0 0,0 0,0 1,0-1,-1 0,1 1,0-1,0 1,-1 0,1-1,-2 1,-40-8,38 7,-103-6,-136 8,87 2,132-3,-72 3,90-2,1 0,0 0,0 1,-1-1,1 1,0 1,1-1,-1 1,0 0,1 1,-1-1,-4 5,9-7,1-1,-1 0,1 1,-1-1,1 1,0-1,-1 0,1 1,0-1,-1 1,1-1,0 1,-1-1,1 1,0-1,0 1,0-1,0 1,0-1,-1 1,1-1,0 1,0 0,0-1,0 1,0-1,1 1,-1-1,0 1,0-1,0 1,0-1,1 1,-1-1,0 1,0-1,1 1,-1-1,0 1,1-1,-1 0,1 1,-1-1,0 1,1-1,-1 0,1 0,-1 1,1-1,-1 0,1 0,-1 0,1 1,0-1,36 10,-31-9,109 18,131 6,-106-9,28 3,-167-19,23 1,43 8,-62-8,1 0,-1 0,0 1,0 0,-1 0,1 0,0 0,-1 1,1 0,-1 0,0 0,0 0,0 1,6 6,-10-9,1 0,0 0,0 0,-1 0,1 0,0 0,-1 0,1 0,-1 0,0 0,1 0,-1 0,0 1,1-1,-1 0,0 0,0 0,0 0,0 1,0-1,-1 0,1 0,0 0,0 1,-1-1,1 0,-1 0,1 0,-1 0,0 1,-2 1,1-1,0 0,-1-1,0 1,1 0,-1-1,0 0,0 1,0-1,0 0,-4 1,-11 1,0 0,-34 1,-300-5,125-2,190 5,0 2,-46 10,43-6,-66 4,61-13,32 0,0 1,1 0,-1 0,0 1,0 1,1 0,-1 1,-13 5,26-8,-1 0,1 0,0 0,0 0,0 0,-1 0,1 0,0 0,0 0,-1 0,1 0,0 0,0 1,0-1,-1 0,1 0,0 0,0 0,0 0,-1 1,1-1,0 0,0 0,0 0,0 1,0-1,-1 0,1 0,0 0,0 1,0-1,0 0,0 0,0 1,0-1,0 0,0 0,0 0,0 1,0-1,0 0,0 0,0 1,0-1,0 0,0 0,0 1,0-1,0 0,1 0,-1 1,16 5,24 0,317-3,-186-5,-134-1,1-1,-1-2,71-20,-77 16,1 2,1 2,-1 0,1 2,52 1,-81 3,1 1,-1 0,0 0,0 0,0 1,0 0,-1-1,1 1,0 1,-1-1,1 0,3 4,-7-5,1-1,0 1,-1-1,1 1,-1 0,1 0,-1-1,1 1,-1 0,1 0,-1-1,0 1,0 0,1 0,-1 0,0 0,0 0,0 0,0-1,0 1,0 0,0 0,0 1,-1 0,0-1,0 0,0 1,0-1,0 0,0 0,0 0,0 0,0 0,-1 0,1 0,-1 0,1 0,0-1,-1 1,1 0,-1-1,-2 1,-25 6,0-2,-1-1,0-1,0-1,0-2,-36-4,-6 2,-560 0,599 3,0 2,0 1,0 2,0 1,-31 12,62-19,0 1,1-1,-1 1,1-1,-1 1,0-1,1 1,-1 0,1 0,-1-1,1 1,0 0,-1 1,1-1,0 0,0 0,0 0,0 1,0-1,0 1,0-1,0 1,0-1,1 1,-1-1,1 1,-1-1,1 1,-1 2,2-2,0 0,0-1,0 1,0 0,0 0,0-1,0 1,1-1,-1 1,0-1,1 0,-1 1,1-1,0 0,-1 0,1 0,0 0,0 0,0-1,-1 1,1 0,0-1,4 1,32 5,0-1,1-2,-1-1,63-7,-8 2,53 5,123-5,-159-14,-70 9,53-3,532 8,-321 6,867-3,-1139 0</inkml:trace>
</inkml:ink>
</file>

<file path=xl/ink/ink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8-25T18:36:11.969"/>
    </inkml:context>
    <inkml:brush xml:id="br0">
      <inkml:brushProperty name="width" value="0.1" units="cm"/>
      <inkml:brushProperty name="height" value="0.6" units="cm"/>
      <inkml:brushProperty name="color" value="#E71224"/>
      <inkml:brushProperty name="ignorePressure" value="1"/>
      <inkml:brushProperty name="inkEffects" value="pencil"/>
    </inkml:brush>
  </inkml:definitions>
  <inkml:trace contextRef="#ctx0" brushRef="#br0">117 303,'0'-13,"0"-10,0 4,0 13,0 13,-6 6,-3 7,1 6,1 6,2 3,2 3,-5-12,-1-17,1-16,2-13,2-11,-5 1,-1-1,1-2,3-1,1-2,3-1,0 0,2 12,0 23,1 18,-1 20,0 10,1 3,-1 1,0-3,0-2,7-9,1-18,1-17,-3-16,-1-12,-2-7,-1-5,-2-2,0 0,0 0,0 1,-1 0,1 1,0 14,0 17,-1 17,1 12,0 10,0 6,0 3,0 1,0 0,0 0,0-14,0-18,0-17,0-13,0-10,0-6,7-3,1-1,7 0,0 13,4 18,-1 17,-4 14,-4 10,-3 5,-4 4,-2 1,-1 1,6 5,2-11,-14-19,-5-18,-1-16,-5-11,1-7,2-5,4-1,4 0,3 13,1 17,2 18,1 14,0 9,-1 7,1 3,-1 1,1-19,-1-20,0-23,0-14,0-14,0-6,0 1,0 3,0 3,0 4,0 16,6 19,3 24,6 15,0 16,-3 7,-2 0,3 4,5-7,0-6,-3 2,-4-12,-4-20,-3-17,-2-22,-2-13,-7 0,-2 0,0 0,2 1,-5-7,0-3,-4 8,-6 9,0 24,5 18,4 21,5 11,4 4,2 0,2-1,1-2,0 4,6-6,3 2,-1 0,-2 5,-2-6</inkml:trace>
</inkml:ink>
</file>

<file path=xl/ink/ink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8-25T18:36:26.416"/>
    </inkml:context>
    <inkml:brush xml:id="br0">
      <inkml:brushProperty name="width" value="0.1" units="cm"/>
      <inkml:brushProperty name="height" value="0.6" units="cm"/>
      <inkml:brushProperty name="color" value="#E71224"/>
      <inkml:brushProperty name="ignorePressure" value="1"/>
      <inkml:brushProperty name="inkEffects" value="pencil"/>
    </inkml:brush>
  </inkml:definitions>
  <inkml:trace contextRef="#ctx0" brushRef="#br0">647 390,'6'0,"9"0,8 0,7 0,4 0,4 0,0 0,2 0,-1 0,1 0,-2 0,1 6,-1 3,0-1,-7 5,-2 0,1-2,-6 4,1-1,2-3,2-3,23 10,3 8,-3 0,4-5,-9 1,-17-4,-22-4,-17-5,-15-4,-9-3,-5-1,-3-2,-1 0,0 0,1 1,1-1,1 1,-6-7,-1-8,0-2,2 2,2-3,1 2,2-3,-6-5,-14-4,-4 2,3 6,-2 6,-9-1,7-4,2 0,-2 5,4 4,6 3,18 4,29 2,21 1,15 0,9 1,4 0,9 0,1-1,-2 0,-2 1,-3 5,-4 2,-1 0,-2-1,0-3,-1-1,0-1,1-2,-1 0,1 0,-1 0,1-1,6 8,-10 1,-18 0,-44-1,-36-2,-26-2,-24-2,-12 0,2-8,11-2,16 1,14 1,13 2,6 1,8 3,6-6,19-2,21 1,18 2,15 2,16 2,7 0,3 2,0 0,-3 0,-2 1,10-1,9 0,1 0,-12 7,-7 1,8 7,7 0,0 4,-3-1,0 3,5-2,-2-5,-19-4,-21-4,-22-3,-16-2,-11-1,-8-1,-4 0,-8 0,-14 1,-10-7,-12-9,-4 0,1 1,1-3,10-5,12-4,16-5,23-3,29 5,14 0,10 6,14 7,6 6,2 5,5 3,-6 10,1 2,5 7,0 1,-3 3,-3 5,2 5,0-3,-3-6,4-1,-6 4,-6-3,-2-5,-1 2,6-3,2-3,7-5,1-2,5-3,-2-2,4 13,-3 3,-16 0,-35-4,-31-3,-18-3,-14-3,-16-2,-9-1,-9-1,-2 1,2-1,4-6,11-2,11-6,11 0,9 2,5-3,-3 1,-1 3,1 4,15 3,18 2,31 2,31 1,19 1,18 0,12-1,-3 1,-6-1,-12 0,-13 0,-5 1,-6-1,-7-1,-4 1,-3 0,-3 0,-7 7,-3 2,0-1,2-1,3 4,-18 0,-18-1,-14-3,-11-3,-8-1,-9-2,-11-1,-9 0,-5 0,-11-1,-11 1,-2-1,8 1,12 0,7 0,7 0,8 0,6 0,5 0,22 0,27 0,18 0,19 0,13 0,11 0,5 0,-2 0,-8 0,-2 0,9 0,-3 0,-5 0,-8 0,-6 7,1 1,-2 1,-2-3,-2-1,-3-2,-2-1,-1-2,-13 0,-17 0,-17 0,-20-1,-17 1,-8 0,-14 0,-8 0,3 0,7 0,2 0,5 0,6 0,7 0,3 0,4-7,-6-2,-6-5,-3-1,3 2,3 3,3 4,4 3,7-5,11-8,21 0,24 2,9-3,5 1,3 4,1 3,-6-2,-9-7,-15 0,-22-3,-9-4,6 2,11 11,13 7,-1 6,-9-5,-10-1,3 0,9 1,17 1,13 1,13 7,12 3,3 0,5 12,-3 2,2 4,-5 3,2-2,4 0,-11 2,-19-4,-28-6,-29-6,-17-6,-7-10,-10-5,0 0,2-7,-2-12,2-2,-2-3,2 4,4-5,-2 2,1 7,3 1,4 4,9-1,5 3,1-2,-2-4,-7-5,3-4,1 3,6 1,15 11,22 9,23 5,19 10,8 3,0 8,-4 5,-4 7,3-2,4 0,6 2,-2-4,-11 0,-20-5,-22-5,-19-6,-20-5,-30-2,-25-3,-23-1,-6 0,-9-6,4-3,15 2,20-6,17 1,34 1,29 4,27 3,30 2,32 2,34 13,22 12,19 8,3 11,-20-1,-15-8,-17-10,-33-9,-36-7,-31-5,-31-2,-24-3,-11 0,-2-6,2-2,4-6,11-6,6 0,2 4,1-1,-7-4,3-4,-5 2,-3-1,1 4,0 6,2 5,1-2,1 2,20 2,20 3,22 2,20 3,16 6,17 11,2 7,-6 8,-15 3,-4 10,-25-3,-22-1,-14-9</inkml:trace>
</inkml:ink>
</file>

<file path=xl/ink/ink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8-25T18:36:30.193"/>
    </inkml:context>
    <inkml:brush xml:id="br0">
      <inkml:brushProperty name="width" value="0.1" units="cm"/>
      <inkml:brushProperty name="height" value="0.6" units="cm"/>
      <inkml:brushProperty name="color" value="#E71224"/>
      <inkml:brushProperty name="ignorePressure" value="1"/>
      <inkml:brushProperty name="inkEffects" value="pencil"/>
    </inkml:brush>
  </inkml:definitions>
  <inkml:trace contextRef="#ctx0" brushRef="#br0">146 4,'6'0,"9"0,8 0,7 0,5 0,14 6,14 3,7 6,0 0,-7-3,-7-2,-7-4,-5 4,-4 0,-2-1,-1-3,-1-2,-12-1,-18-2,-15-1,-13 0,-9-1,-6 1,-3-1,-1 1,-6 0,-2 0,1 0,2 0,3 0,-5 0,-6 0,-8 0,2 0,-4 0,24 0,24 0,27 0,26 0,12 0,5 0,-1 0,3 0,-1 0,-3 0,-5 0,-3 0,-3 0,-2 0,-1 0,-1 0,0 0,0 0,0 0,0 0,1 0,-1 0,-18 0,-26 0,-18 0,-12 0,-5 0,-2 0,0 0,1 0,1 0,2 0,0 0,-4 0,4-7,2-1,2-1,1 3,-1-5,0-1,-1-4,-7 0,-2 3,-6 4,-1 3,-17 3,4 2</inkml:trace>
</inkml:ink>
</file>

<file path=xl/ink/ink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8-25T18:43:38.961"/>
    </inkml:context>
    <inkml:brush xml:id="br0">
      <inkml:brushProperty name="width" value="0.35" units="cm"/>
      <inkml:brushProperty name="height" value="2.1" units="cm"/>
      <inkml:brushProperty name="color" value="#E71224"/>
      <inkml:brushProperty name="ignorePressure" value="1"/>
      <inkml:brushProperty name="inkEffects" value="pencil"/>
    </inkml:brush>
  </inkml:definitions>
  <inkml:trace contextRef="#ctx0" brushRef="#br0">568 2079,'-7'0,"-8"0,-1 0</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8-25T18:31:27.776"/>
    </inkml:context>
    <inkml:brush xml:id="br0">
      <inkml:brushProperty name="width" value="0.1" units="cm"/>
      <inkml:brushProperty name="height" value="0.6" units="cm"/>
      <inkml:brushProperty name="color" value="#E71224"/>
      <inkml:brushProperty name="ignorePressure" value="1"/>
      <inkml:brushProperty name="inkEffects" value="pencil"/>
    </inkml:brush>
  </inkml:definitions>
  <inkml:trace contextRef="#ctx0" brushRef="#br0">3990 420,'-6'0,"-9"0,-8 0,-7 0,-4 0,-3 0,-2 0,0 0,-1 0,1 0,0 0,1 0,0 0,-7 0,-1 0,0 0,1 0,3 0,2 0,-6-7,-8-2,0 1,-5 1,2 3,4 1,4 1,-1-5,0-1,3 0,-4-5,1 0,2 2,-10-9,-15-3,-13-2,-6-5,7 4,11 6,12 6,10 6,7-3,5 2,4 1,0 2,-6 3,-2 1,-1 2,2 0,1 0,2 1,1-1,0-6,1-2,7-7,2 0,0-4,-8 1,-5 4,-1 4,0 4,1 2,2 3,0 1,1 1,1 0,0 0,1-1,-1 1,1-1,-1 0,0 0,1 0,-1 0,0 0,0 0,0 0,-6 0,-9 6,-1 3,-5-1,1-2,-2-1,3-2,4-2,5 6,4 8,4 2,1-3,8 3,9-1</inkml:trace>
</inkml:ink>
</file>

<file path=xl/ink/ink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8-25T18:31:33.090"/>
    </inkml:context>
    <inkml:brush xml:id="br0">
      <inkml:brushProperty name="width" value="0.1" units="cm"/>
      <inkml:brushProperty name="height" value="0.6" units="cm"/>
      <inkml:brushProperty name="color" value="#E71224"/>
      <inkml:brushProperty name="ignorePressure" value="1"/>
      <inkml:brushProperty name="inkEffects" value="pencil"/>
    </inkml:brush>
  </inkml:definitions>
  <inkml:trace contextRef="#ctx0" brushRef="#br0">0 192,'0'-6,"7"-3,8-5,8-1,7 2,4-3,3 1,2 4,1 3,-1 3,0 2,0 2,-1 1,0 1,0-1,0 1,0 0,0-1,-1 0,1 0,0 0,0 0,0 0,-1 7,1 1,0 0,0-2,-1-1,1 4,0 2,0-2,0-3,0 5,-1 0,1-2,0-2,0-2,-1-3,1-1,0-1,0 0,0 0,-1-1,1 1,7 6,1 2,0 1,-2-3,-1-1,-3 4,0 1,-2-1,0-3,-1-1,7-3,3-1,-2 0,-1-1,-2-1,-1 1,-2-1,0 1,-1 0,-1 0,7 0,2 0,0 0,-2 0,-2 0,-1 0,-2 0,0 0,-2 0,1 0,-1 0,1 0,-1 0,1 0,0 0,-1 0,7 0,3 0,5 0,1 0,-2 0,-4 0,-3 0,-2 0,-3 0,-1 0,0 0,-1 0,0 0,0 0,0 0,1 0,-1 0,1 6,0 3,0-1,0-1,0-2,-1-2,1-2,0 0,-7-8,-1-1,-1-1,9 2,4 2,7 1,3 3,-2 0,-10 1</inkml:trace>
  <inkml:trace contextRef="#ctx0" brushRef="#br0" timeOffset="2376.29">1966 116,'-6'0,"-9"0,-9 0,-5 0,-6 0,-2 0,-2 0,0 0,-1 0,1 0,1 0,-1 0,1 0,0 0,0 0,0 0,0 0,0 0,1 0,-1 0,0 0,1 0,-1 0,0 0,0 0,1 0,-1 0,-7 0,-1 0,-6 0,-1-6,-4-2,1 0,-3-5,3-1,-3 3,3-3,4 0,5 3,4 3,-4 3,0 3,-5 1,-1 1,4 0,2 1,10-1</inkml:trace>
</inkml:ink>
</file>

<file path=xl/ink/ink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8-25T18:31:39.490"/>
    </inkml:context>
    <inkml:brush xml:id="br0">
      <inkml:brushProperty name="width" value="0.1" units="cm"/>
      <inkml:brushProperty name="height" value="0.6" units="cm"/>
      <inkml:brushProperty name="color" value="#E71224"/>
      <inkml:brushProperty name="ignorePressure" value="1"/>
      <inkml:brushProperty name="inkEffects" value="pencil"/>
    </inkml:brush>
  </inkml:definitions>
  <inkml:trace contextRef="#ctx0" brushRef="#br0">0 117,'7'0,"7"-7,10-2,5 1,6-5,2 0,2 2,0 3,0 3,1 2,-2 2,1 0,-1 2,0-1,0 1,0-1,-1 1,1-1,0 0,0 0,-1 0,1 0,0-7,0-1,-1-1,1 3,0 1,0 2,0 1,0 2,-1 0,1 0,0 0,0 1,-1-1,8 0,1 0,6 0,1 0,5 0,-3 0,-2 0,1 0,5 0,-2 0,-3 0,-5 0,-4 0,-4 0,-1 0,-3 0,0 0,7 0,8 0,8 0,7 0,-1 0,-6 0,-7 0,-6 0,-4 0,-3 0,4 0,1 0,0 0,-2 0,-1 0,-2 0,-14 0,-11 0</inkml:trace>
</inkml:ink>
</file>

<file path=xl/ink/ink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8-25T18:31:44.090"/>
    </inkml:context>
    <inkml:brush xml:id="br0">
      <inkml:brushProperty name="width" value="0.1" units="cm"/>
      <inkml:brushProperty name="height" value="0.6" units="cm"/>
      <inkml:brushProperty name="color" value="#E71224"/>
      <inkml:brushProperty name="ignorePressure" value="1"/>
      <inkml:brushProperty name="inkEffects" value="pencil"/>
    </inkml:brush>
  </inkml:definitions>
  <inkml:trace contextRef="#ctx0" brushRef="#br0">0 78,'7'0,"8"0,8 0,0-6,3-3,3 1,3 2,3-5,2-1,0 2,1 3,1 2,-1 3,0 0,1 2,-1 0,6 1,3-1,5 1,1-1,4 0,-1 0,-4 0,-4 0,-4 0,-3 0,-2 0,-1 0,-1 0,0 0,0 0,0 0,7 7,2 2,-1-1,0-1,-3-3,5 6,8 0,0-2,17 12,9 1,-3-2,-2-5,-7-4,-3-4,-6-4,-1-1,-3-1,1-1,5 6,3 3,5 0,-4-2,-7-1,-7-2,-5-2,-5 0,-3-1,-2 0,0-1,-1 1,1 0,0 0,0-1,0 1,1 0,0 0,-1 0,1 0,0 0,0 0,0 0,0 0,0 0,0 0,-1 0,1 0,0 0,0 0,-1 0,7 0,3 0,5 0,1 0,4 0,-1 0,-4 0,-4 0,-4 0,-3 0,-8-6,-4-3,0 1,1 1,9 2,-2 2</inkml:trace>
  <inkml:trace contextRef="#ctx0" brushRef="#br0" timeOffset="1904.56">453 117,'7'0,"15"-7,9-2,7 1,10 1,2 3,0 1,-2 1,-4 1,-2 1,5 1,0-1,-1 0,-2 1,-2-1,-2 0,-1 0,-1 0,0 0,-1 0,0 0,1 0,-1 0,1 0,0 0,0 0,-1 0,1 0,0 0,0 0,0 0,0 0,-7 0</inkml:trace>
</inkml:ink>
</file>

<file path=xl/ink/ink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8-25T18:31:52.241"/>
    </inkml:context>
    <inkml:brush xml:id="br0">
      <inkml:brushProperty name="width" value="0.1" units="cm"/>
      <inkml:brushProperty name="height" value="0.6" units="cm"/>
      <inkml:brushProperty name="color" value="#E71224"/>
      <inkml:brushProperty name="ignorePressure" value="1"/>
      <inkml:brushProperty name="inkEffects" value="pencil"/>
    </inkml:brush>
  </inkml:definitions>
  <inkml:trace contextRef="#ctx0" brushRef="#br0">21 341,'7'0,"8"0,14 0,9 0,5 0,7 6,2 3,-1-1,-4-2,4 5,0 1,-4-2,-1-3,-4-2,-2-3,-1 0,-2-2,1 0,-1-1,0 1,1-1,-1 1,1 0,0 0,-1 0,1 0,0 0,0 0,-1 0,1 0,0 0,0 0,0 0,-1 0,1 0,0 0,-13 0,-17 0,-23 0,-15 0,-9 0,-5 0,0 0,-7 0,0 0,2 0,3 0,2 0,3 0,2 0,1 0,0 0,-6 0,-8-7,-2-2,2 1,-3 1,1 3,4 1,3 1,4 1,3 1,1 1,1-1,1 0,0 1,0-1,0 0,-1 0,1 0,-1 0,0 0,20 0,25 0,24 0,14 0,18 0,12 0,5 0,3 0,-8 0,-2 0,-2 0,1 0,-6 0,-8 0,-7 0,-6 0,3 0,-2 0,6 0,-1 0,5 0,-2 0,-3 0,-3 0,-4 0,-3 0,-2 0,-1 0,-1 0,0 0,0 0,6 0,3 0,6 0,1 0,-2-6,-4-3,-3 1,-3 2,-1 1,-2 2,-1 2,0 0,1 1,-1 1,0-8,7-1,3 0,-1 1,-2 3,-2 1,-1 1,-2 2,0 0,-2 0,1 0,-1 1,1-1,-1 0,1 0,0 0,-1 0,1 0,0 0,6 0,2 0,0 0,-1 0,-3-6,-1-2,-1 0,-2 1,0 3,-1 1,7 1,2-5,6-2,1 1,-3 2,-2 2,-4 1,-16 1,-25 9,-20 1,-6 1</inkml:trace>
  <inkml:trace contextRef="#ctx0" brushRef="#br0" timeOffset="881.13">400 1,'-7'0,"-8"0,-8 0,-7 0,2 6,6 3</inkml:trace>
</inkml:ink>
</file>

<file path=xl/ink/ink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8-25T18:31:57.186"/>
    </inkml:context>
    <inkml:brush xml:id="br0">
      <inkml:brushProperty name="width" value="0.1" units="cm"/>
      <inkml:brushProperty name="height" value="0.6" units="cm"/>
      <inkml:brushProperty name="color" value="#E71224"/>
      <inkml:brushProperty name="ignorePressure" value="1"/>
      <inkml:brushProperty name="inkEffects" value="pencil"/>
    </inkml:brush>
  </inkml:definitions>
  <inkml:trace contextRef="#ctx0" brushRef="#br0">190 487,'6'-7,"3"-8,-1-8,-2-7,-1-4,-9-3,-3-2,0-1,-6 7,-1-4,-3 4,-7 2,-5-1,3-1,-1 5,-3 7,5 8</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H3:R41"/>
  <sheetViews>
    <sheetView showRowColHeaders="0" tabSelected="1" zoomScale="70" zoomScaleNormal="70" workbookViewId="0">
      <selection activeCell="Z26" sqref="Z26"/>
    </sheetView>
  </sheetViews>
  <sheetFormatPr defaultColWidth="9.109375" defaultRowHeight="14.4" x14ac:dyDescent="0.3"/>
  <cols>
    <col min="1" max="16384" width="9.109375" style="1"/>
  </cols>
  <sheetData>
    <row r="3" spans="8:8" ht="28.8" x14ac:dyDescent="0.55000000000000004">
      <c r="H3" s="21"/>
    </row>
    <row r="39" spans="16:18" x14ac:dyDescent="0.3">
      <c r="P39" s="81"/>
      <c r="Q39" s="81"/>
      <c r="R39" s="81"/>
    </row>
    <row r="40" spans="16:18" x14ac:dyDescent="0.3">
      <c r="P40" s="81"/>
      <c r="Q40" s="81"/>
      <c r="R40" s="81"/>
    </row>
    <row r="41" spans="16:18" x14ac:dyDescent="0.3">
      <c r="P41" s="81"/>
      <c r="Q41" s="81"/>
      <c r="R41" s="81"/>
    </row>
  </sheetData>
  <sheetProtection algorithmName="SHA-512" hashValue="AMOSbeXe7/vGuqguQ6eSM532uQgK3hCzKjqc+yIG3mFCiPv6Y+HlgO+MC+jQz9alnq9u35qfBrMC57oc3mObAQ==" saltValue="ms1UvaJ8sRKLmdUP2C5qLw==" spinCount="100000" sheet="1" selectLockedCells="1" selectUnlockedCells="1"/>
  <mergeCells count="1">
    <mergeCell ref="P39:R41"/>
  </mergeCells>
  <pageMargins left="0.7" right="0.7" top="0.75" bottom="0.75" header="0.3" footer="0.3"/>
  <pageSetup scale="58"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A5E46-0570-4826-869F-32509C41B4AE}">
  <sheetPr>
    <pageSetUpPr fitToPage="1"/>
  </sheetPr>
  <dimension ref="A14:A41"/>
  <sheetViews>
    <sheetView zoomScale="70" zoomScaleNormal="70" workbookViewId="0"/>
  </sheetViews>
  <sheetFormatPr defaultColWidth="9.109375" defaultRowHeight="14.4" x14ac:dyDescent="0.3"/>
  <cols>
    <col min="1" max="5" width="9.109375" style="1"/>
    <col min="6" max="6" width="12" style="1" customWidth="1"/>
    <col min="7" max="7" width="9.33203125" style="1" bestFit="1" customWidth="1"/>
    <col min="8" max="8" width="10" style="1" bestFit="1" customWidth="1"/>
    <col min="9" max="22" width="9.109375" style="1"/>
    <col min="23" max="23" width="11.6640625" style="1" bestFit="1" customWidth="1"/>
    <col min="24" max="24" width="10.6640625" style="1" bestFit="1" customWidth="1"/>
    <col min="25" max="25" width="11" style="1" bestFit="1" customWidth="1"/>
    <col min="26" max="16384" width="9.109375" style="1"/>
  </cols>
  <sheetData>
    <row r="14" ht="14.4" customHeight="1" x14ac:dyDescent="0.3"/>
    <row r="15" ht="14.4" customHeight="1" x14ac:dyDescent="0.3"/>
    <row r="18" ht="15" customHeight="1" x14ac:dyDescent="0.3"/>
    <row r="19" ht="15" customHeight="1" x14ac:dyDescent="0.3"/>
    <row r="21" ht="26.25" customHeight="1" x14ac:dyDescent="0.3"/>
    <row r="22" ht="33" customHeight="1" x14ac:dyDescent="0.3"/>
    <row r="23" ht="24.75" customHeight="1" x14ac:dyDescent="0.3"/>
    <row r="24" ht="27" customHeight="1" x14ac:dyDescent="0.3"/>
    <row r="25" ht="33" customHeight="1" x14ac:dyDescent="0.3"/>
    <row r="26" ht="15" customHeight="1" x14ac:dyDescent="0.3"/>
    <row r="28" ht="15" customHeight="1" x14ac:dyDescent="0.3"/>
    <row r="29" ht="15" customHeight="1" x14ac:dyDescent="0.3"/>
    <row r="30" ht="15" customHeight="1" x14ac:dyDescent="0.3"/>
    <row r="31" ht="15" customHeight="1" x14ac:dyDescent="0.3"/>
    <row r="32" ht="15" customHeight="1" x14ac:dyDescent="0.3"/>
    <row r="35" ht="15" customHeight="1" x14ac:dyDescent="0.3"/>
    <row r="36" ht="15" customHeight="1" x14ac:dyDescent="0.3"/>
    <row r="37" ht="15" customHeight="1" x14ac:dyDescent="0.3"/>
    <row r="38" ht="15" customHeight="1" x14ac:dyDescent="0.3"/>
    <row r="39" ht="15" customHeight="1" x14ac:dyDescent="0.3"/>
    <row r="40" ht="15" customHeight="1" x14ac:dyDescent="0.3"/>
    <row r="41" ht="15" customHeight="1" x14ac:dyDescent="0.3"/>
  </sheetData>
  <pageMargins left="0.7" right="0.7" top="0.75" bottom="0.75" header="0.3" footer="0.3"/>
  <pageSetup scale="5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559AC-5507-4C76-88BE-53B79B478973}">
  <sheetPr>
    <pageSetUpPr fitToPage="1"/>
  </sheetPr>
  <dimension ref="O14:AC50"/>
  <sheetViews>
    <sheetView zoomScale="70" zoomScaleNormal="70" workbookViewId="0">
      <selection activeCell="D2" sqref="D2"/>
    </sheetView>
  </sheetViews>
  <sheetFormatPr defaultColWidth="9.109375" defaultRowHeight="14.4" x14ac:dyDescent="0.3"/>
  <cols>
    <col min="1" max="5" width="9.109375" style="1"/>
    <col min="6" max="6" width="12" style="1" customWidth="1"/>
    <col min="7" max="7" width="9.33203125" style="1" bestFit="1" customWidth="1"/>
    <col min="8" max="8" width="10" style="1" bestFit="1" customWidth="1"/>
    <col min="9" max="18" width="9.109375" style="1"/>
    <col min="19" max="19" width="5.44140625" style="1" customWidth="1"/>
    <col min="20" max="20" width="3.88671875" style="1" customWidth="1"/>
    <col min="21" max="21" width="9.109375" style="1"/>
    <col min="22" max="22" width="3.88671875" style="1" customWidth="1"/>
    <col min="23" max="23" width="11.6640625" style="1" bestFit="1" customWidth="1"/>
    <col min="24" max="24" width="10.6640625" style="1" bestFit="1" customWidth="1"/>
    <col min="25" max="25" width="11" style="1" bestFit="1" customWidth="1"/>
    <col min="26" max="16384" width="9.109375" style="1"/>
  </cols>
  <sheetData>
    <row r="14" ht="14.4" customHeight="1" x14ac:dyDescent="0.3"/>
    <row r="15" ht="14.4" customHeight="1" x14ac:dyDescent="0.3"/>
    <row r="21" ht="15" customHeight="1" x14ac:dyDescent="0.3"/>
    <row r="22" ht="15" customHeight="1" x14ac:dyDescent="0.3"/>
    <row r="24" ht="26.25" customHeight="1" x14ac:dyDescent="0.3"/>
    <row r="25" ht="33" customHeight="1" x14ac:dyDescent="0.3"/>
    <row r="26" ht="24.75" customHeight="1" x14ac:dyDescent="0.3"/>
    <row r="27" ht="27" customHeight="1" x14ac:dyDescent="0.3"/>
    <row r="28" ht="33" customHeight="1" x14ac:dyDescent="0.3"/>
    <row r="29" ht="15" customHeight="1" x14ac:dyDescent="0.3"/>
    <row r="31" ht="15" customHeight="1" x14ac:dyDescent="0.3"/>
    <row r="32" ht="15" customHeight="1" x14ac:dyDescent="0.3"/>
    <row r="33" spans="15:29" ht="15" customHeight="1" x14ac:dyDescent="0.3"/>
    <row r="34" spans="15:29" ht="15" customHeight="1" x14ac:dyDescent="0.3"/>
    <row r="35" spans="15:29" ht="15" customHeight="1" x14ac:dyDescent="0.3"/>
    <row r="38" spans="15:29" ht="15" customHeight="1" x14ac:dyDescent="0.3"/>
    <row r="39" spans="15:29" ht="15" customHeight="1" x14ac:dyDescent="0.3"/>
    <row r="40" spans="15:29" ht="15" customHeight="1" x14ac:dyDescent="0.3">
      <c r="T40" s="139" t="s">
        <v>49</v>
      </c>
      <c r="V40" s="139" t="s">
        <v>49</v>
      </c>
    </row>
    <row r="41" spans="15:29" ht="15" customHeight="1" x14ac:dyDescent="0.3">
      <c r="T41" s="139"/>
      <c r="V41" s="139"/>
    </row>
    <row r="42" spans="15:29" ht="15" customHeight="1" x14ac:dyDescent="0.3">
      <c r="T42" s="139"/>
      <c r="V42" s="139"/>
    </row>
    <row r="43" spans="15:29" ht="15" customHeight="1" x14ac:dyDescent="0.3">
      <c r="T43" s="139"/>
      <c r="V43" s="139"/>
    </row>
    <row r="44" spans="15:29" ht="15" customHeight="1" x14ac:dyDescent="0.3"/>
    <row r="47" spans="15:29" x14ac:dyDescent="0.3">
      <c r="O47" s="140">
        <f>(1-(1-0.9)*(1-0.8)*(1-0.7))</f>
        <v>0.99399999999999999</v>
      </c>
      <c r="P47" s="140"/>
      <c r="Q47" s="140"/>
      <c r="S47" s="140">
        <v>0.95</v>
      </c>
      <c r="T47" s="140"/>
      <c r="U47" s="140"/>
      <c r="W47" s="140">
        <f>0.8+0.9-(0.8*0.9)</f>
        <v>0.98000000000000009</v>
      </c>
      <c r="X47" s="140"/>
      <c r="Y47" s="140"/>
      <c r="AA47" s="138">
        <f>O47*S47*W47</f>
        <v>0.92541399999999996</v>
      </c>
      <c r="AB47" s="138"/>
      <c r="AC47" s="138"/>
    </row>
    <row r="48" spans="15:29" x14ac:dyDescent="0.3">
      <c r="O48" s="140"/>
      <c r="P48" s="140"/>
      <c r="Q48" s="140"/>
      <c r="S48" s="140"/>
      <c r="T48" s="140"/>
      <c r="U48" s="140"/>
      <c r="W48" s="140"/>
      <c r="X48" s="140"/>
      <c r="Y48" s="140"/>
      <c r="AA48" s="138"/>
      <c r="AB48" s="138"/>
      <c r="AC48" s="138"/>
    </row>
    <row r="49" spans="15:29" x14ac:dyDescent="0.3">
      <c r="O49" s="140"/>
      <c r="P49" s="140"/>
      <c r="Q49" s="140"/>
      <c r="S49" s="140"/>
      <c r="T49" s="140"/>
      <c r="U49" s="140"/>
      <c r="W49" s="140"/>
      <c r="X49" s="140"/>
      <c r="Y49" s="140"/>
      <c r="AA49" s="138"/>
      <c r="AB49" s="138"/>
      <c r="AC49" s="138"/>
    </row>
    <row r="50" spans="15:29" x14ac:dyDescent="0.3">
      <c r="O50" s="140"/>
      <c r="P50" s="140"/>
      <c r="Q50" s="140"/>
      <c r="S50" s="140"/>
      <c r="T50" s="140"/>
      <c r="U50" s="140"/>
      <c r="W50" s="140"/>
      <c r="X50" s="140"/>
      <c r="Y50" s="140"/>
      <c r="AA50" s="138"/>
      <c r="AB50" s="138"/>
      <c r="AC50" s="138"/>
    </row>
  </sheetData>
  <mergeCells count="6">
    <mergeCell ref="AA47:AC50"/>
    <mergeCell ref="T40:T43"/>
    <mergeCell ref="V40:V43"/>
    <mergeCell ref="O47:Q50"/>
    <mergeCell ref="S47:U50"/>
    <mergeCell ref="W47:Y50"/>
  </mergeCells>
  <pageMargins left="0.7" right="0.7" top="0.75" bottom="0.75" header="0.3" footer="0.3"/>
  <pageSetup scale="5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041BB-120F-4C2B-9030-2E3D28FDBD49}">
  <sheetPr>
    <pageSetUpPr fitToPage="1"/>
  </sheetPr>
  <dimension ref="A14:A44"/>
  <sheetViews>
    <sheetView zoomScale="70" zoomScaleNormal="70" workbookViewId="0"/>
  </sheetViews>
  <sheetFormatPr defaultColWidth="9.109375" defaultRowHeight="14.4" x14ac:dyDescent="0.3"/>
  <cols>
    <col min="1" max="5" width="9.109375" style="1"/>
    <col min="6" max="6" width="12" style="1" customWidth="1"/>
    <col min="7" max="7" width="9.33203125" style="1" bestFit="1" customWidth="1"/>
    <col min="8" max="8" width="10" style="1" bestFit="1" customWidth="1"/>
    <col min="9" max="22" width="9.109375" style="1"/>
    <col min="23" max="23" width="11.6640625" style="1" bestFit="1" customWidth="1"/>
    <col min="24" max="24" width="10.6640625" style="1" bestFit="1" customWidth="1"/>
    <col min="25" max="25" width="11" style="1" bestFit="1" customWidth="1"/>
    <col min="26" max="16384" width="9.109375" style="1"/>
  </cols>
  <sheetData>
    <row r="14" ht="14.4" customHeight="1" x14ac:dyDescent="0.3"/>
    <row r="15" ht="14.4" customHeight="1" x14ac:dyDescent="0.3"/>
    <row r="21" ht="15" customHeight="1" x14ac:dyDescent="0.3"/>
    <row r="22" ht="15" customHeight="1" x14ac:dyDescent="0.3"/>
    <row r="24" ht="26.25" customHeight="1" x14ac:dyDescent="0.3"/>
    <row r="25" ht="33" customHeight="1" x14ac:dyDescent="0.3"/>
    <row r="26" ht="24.75" customHeight="1" x14ac:dyDescent="0.3"/>
    <row r="27" ht="27" customHeight="1" x14ac:dyDescent="0.3"/>
    <row r="28" ht="33" customHeight="1" x14ac:dyDescent="0.3"/>
    <row r="29" ht="15" customHeight="1" x14ac:dyDescent="0.3"/>
    <row r="31" ht="15" customHeight="1" x14ac:dyDescent="0.3"/>
    <row r="32" ht="15" customHeight="1" x14ac:dyDescent="0.3"/>
    <row r="33" ht="15" customHeight="1" x14ac:dyDescent="0.3"/>
    <row r="34" ht="15" customHeight="1" x14ac:dyDescent="0.3"/>
    <row r="35" ht="15" customHeight="1" x14ac:dyDescent="0.3"/>
    <row r="38" ht="15" customHeight="1" x14ac:dyDescent="0.3"/>
    <row r="39" ht="15" customHeight="1" x14ac:dyDescent="0.3"/>
    <row r="40" ht="15" customHeight="1" x14ac:dyDescent="0.3"/>
    <row r="41" ht="15" customHeight="1" x14ac:dyDescent="0.3"/>
    <row r="42" ht="15" customHeight="1" x14ac:dyDescent="0.3"/>
    <row r="43" ht="15" customHeight="1" x14ac:dyDescent="0.3"/>
    <row r="44" ht="15" customHeight="1" x14ac:dyDescent="0.3"/>
  </sheetData>
  <pageMargins left="0.7" right="0.7" top="0.75" bottom="0.75" header="0.3" footer="0.3"/>
  <pageSetup scale="5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29F41-965A-4A97-8629-5B95784B45B9}">
  <sheetPr>
    <pageSetUpPr fitToPage="1"/>
  </sheetPr>
  <dimension ref="X12:Y41"/>
  <sheetViews>
    <sheetView zoomScale="70" zoomScaleNormal="70" workbookViewId="0">
      <selection activeCell="T31" sqref="T31"/>
    </sheetView>
  </sheetViews>
  <sheetFormatPr defaultColWidth="9.109375" defaultRowHeight="14.4" x14ac:dyDescent="0.3"/>
  <cols>
    <col min="1" max="5" width="9.109375" style="1"/>
    <col min="6" max="6" width="12" style="1" customWidth="1"/>
    <col min="7" max="7" width="9.33203125" style="1" bestFit="1" customWidth="1"/>
    <col min="8" max="8" width="10" style="1" bestFit="1" customWidth="1"/>
    <col min="9" max="22" width="9.109375" style="1"/>
    <col min="23" max="23" width="3" style="1" customWidth="1"/>
    <col min="24" max="24" width="10.6640625" style="1" bestFit="1" customWidth="1"/>
    <col min="25" max="25" width="11" style="1" bestFit="1" customWidth="1"/>
    <col min="26" max="16384" width="9.109375" style="1"/>
  </cols>
  <sheetData>
    <row r="12" spans="24:25" x14ac:dyDescent="0.3">
      <c r="X12" s="141">
        <f>200/(200+5)</f>
        <v>0.97560975609756095</v>
      </c>
      <c r="Y12" s="141"/>
    </row>
    <row r="13" spans="24:25" x14ac:dyDescent="0.3">
      <c r="X13" s="141"/>
      <c r="Y13" s="141"/>
    </row>
    <row r="14" spans="24:25" ht="14.4" customHeight="1" x14ac:dyDescent="0.3">
      <c r="X14" s="141"/>
      <c r="Y14" s="141"/>
    </row>
    <row r="15" spans="24:25" ht="14.4" customHeight="1" x14ac:dyDescent="0.3">
      <c r="X15" s="141"/>
      <c r="Y15" s="141"/>
    </row>
    <row r="18" ht="15" customHeight="1" x14ac:dyDescent="0.3"/>
    <row r="19" ht="15" customHeight="1" x14ac:dyDescent="0.3"/>
    <row r="21" ht="26.25" customHeight="1" x14ac:dyDescent="0.3"/>
    <row r="22" ht="33" customHeight="1" x14ac:dyDescent="0.3"/>
    <row r="23" ht="24.75" customHeight="1" x14ac:dyDescent="0.3"/>
    <row r="24" ht="27" customHeight="1" x14ac:dyDescent="0.3"/>
    <row r="25" ht="33" customHeight="1" x14ac:dyDescent="0.3"/>
    <row r="26" ht="15" customHeight="1" x14ac:dyDescent="0.3"/>
    <row r="28" ht="15" customHeight="1" x14ac:dyDescent="0.3"/>
    <row r="29" ht="15" customHeight="1" x14ac:dyDescent="0.3"/>
    <row r="30" ht="15" customHeight="1" x14ac:dyDescent="0.3"/>
    <row r="31" ht="15" customHeight="1" x14ac:dyDescent="0.3"/>
    <row r="32" ht="15" customHeight="1" x14ac:dyDescent="0.3"/>
    <row r="35" ht="15" customHeight="1" x14ac:dyDescent="0.3"/>
    <row r="36" ht="15" customHeight="1" x14ac:dyDescent="0.3"/>
    <row r="37" ht="15" customHeight="1" x14ac:dyDescent="0.3"/>
    <row r="38" ht="15" customHeight="1" x14ac:dyDescent="0.3"/>
    <row r="39" ht="15" customHeight="1" x14ac:dyDescent="0.3"/>
    <row r="40" ht="15" customHeight="1" x14ac:dyDescent="0.3"/>
    <row r="41" ht="15" customHeight="1" x14ac:dyDescent="0.3"/>
  </sheetData>
  <mergeCells count="1">
    <mergeCell ref="X12:Y15"/>
  </mergeCells>
  <pageMargins left="0.7" right="0.7" top="0.75" bottom="0.75" header="0.3" footer="0.3"/>
  <pageSetup scale="5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3F08F-EB38-4B98-9BA4-6453465654ED}">
  <sheetPr>
    <pageSetUpPr fitToPage="1"/>
  </sheetPr>
  <dimension ref="A14:A41"/>
  <sheetViews>
    <sheetView zoomScale="70" zoomScaleNormal="70" workbookViewId="0"/>
  </sheetViews>
  <sheetFormatPr defaultColWidth="9.109375" defaultRowHeight="14.4" x14ac:dyDescent="0.3"/>
  <cols>
    <col min="1" max="5" width="9.109375" style="1"/>
    <col min="6" max="6" width="12" style="1" customWidth="1"/>
    <col min="7" max="7" width="9.33203125" style="1" bestFit="1" customWidth="1"/>
    <col min="8" max="8" width="10" style="1" bestFit="1" customWidth="1"/>
    <col min="9" max="22" width="9.109375" style="1"/>
    <col min="23" max="23" width="11.6640625" style="1" bestFit="1" customWidth="1"/>
    <col min="24" max="24" width="10.6640625" style="1" bestFit="1" customWidth="1"/>
    <col min="25" max="25" width="11" style="1" bestFit="1" customWidth="1"/>
    <col min="26" max="16384" width="9.109375" style="1"/>
  </cols>
  <sheetData>
    <row r="14" ht="14.4" customHeight="1" x14ac:dyDescent="0.3"/>
    <row r="15" ht="14.4" customHeight="1" x14ac:dyDescent="0.3"/>
    <row r="18" ht="15" customHeight="1" x14ac:dyDescent="0.3"/>
    <row r="19" ht="15" customHeight="1" x14ac:dyDescent="0.3"/>
    <row r="21" ht="26.25" customHeight="1" x14ac:dyDescent="0.3"/>
    <row r="22" ht="33" customHeight="1" x14ac:dyDescent="0.3"/>
    <row r="23" ht="24.75" customHeight="1" x14ac:dyDescent="0.3"/>
    <row r="24" ht="27" customHeight="1" x14ac:dyDescent="0.3"/>
    <row r="25" ht="33" customHeight="1" x14ac:dyDescent="0.3"/>
    <row r="26" ht="15" customHeight="1" x14ac:dyDescent="0.3"/>
    <row r="28" ht="15" customHeight="1" x14ac:dyDescent="0.3"/>
    <row r="29" ht="15" customHeight="1" x14ac:dyDescent="0.3"/>
    <row r="30" ht="15" customHeight="1" x14ac:dyDescent="0.3"/>
    <row r="31" ht="15" customHeight="1" x14ac:dyDescent="0.3"/>
    <row r="32" ht="15" customHeight="1" x14ac:dyDescent="0.3"/>
    <row r="35" ht="15" customHeight="1" x14ac:dyDescent="0.3"/>
    <row r="36" ht="15" customHeight="1" x14ac:dyDescent="0.3"/>
    <row r="37" ht="15" customHeight="1" x14ac:dyDescent="0.3"/>
    <row r="38" ht="15" customHeight="1" x14ac:dyDescent="0.3"/>
    <row r="39" ht="15" customHeight="1" x14ac:dyDescent="0.3"/>
    <row r="40" ht="15" customHeight="1" x14ac:dyDescent="0.3"/>
    <row r="41" ht="15" customHeight="1" x14ac:dyDescent="0.3"/>
  </sheetData>
  <pageMargins left="0.7" right="0.7" top="0.75" bottom="0.75" header="0.3" footer="0.3"/>
  <pageSetup scale="5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0F4FA-8494-4BCD-A798-8235D7A4A2C8}">
  <sheetPr>
    <pageSetUpPr fitToPage="1"/>
  </sheetPr>
  <dimension ref="O14:W45"/>
  <sheetViews>
    <sheetView zoomScale="70" zoomScaleNormal="70" workbookViewId="0"/>
  </sheetViews>
  <sheetFormatPr defaultColWidth="9.109375" defaultRowHeight="14.4" x14ac:dyDescent="0.3"/>
  <cols>
    <col min="1" max="5" width="9.109375" style="1"/>
    <col min="6" max="6" width="12" style="1" customWidth="1"/>
    <col min="7" max="7" width="9.33203125" style="1" bestFit="1" customWidth="1"/>
    <col min="8" max="8" width="10" style="1" bestFit="1" customWidth="1"/>
    <col min="9" max="22" width="9.109375" style="1"/>
    <col min="23" max="23" width="11.6640625" style="1" bestFit="1" customWidth="1"/>
    <col min="24" max="24" width="10.6640625" style="1" bestFit="1" customWidth="1"/>
    <col min="25" max="25" width="11" style="1" bestFit="1" customWidth="1"/>
    <col min="26" max="16384" width="9.109375" style="1"/>
  </cols>
  <sheetData>
    <row r="14" spans="15:16" ht="14.4" customHeight="1" x14ac:dyDescent="0.3">
      <c r="O14" s="141">
        <f>_xlfn.BINOM.DIST(20,100,0.14,1)</f>
        <v>0.96435262691743617</v>
      </c>
      <c r="P14" s="141"/>
    </row>
    <row r="15" spans="15:16" ht="14.4" customHeight="1" x14ac:dyDescent="0.3">
      <c r="O15" s="141"/>
      <c r="P15" s="141"/>
    </row>
    <row r="16" spans="15:16" ht="15" customHeight="1" x14ac:dyDescent="0.3">
      <c r="O16" s="141"/>
      <c r="P16" s="141"/>
    </row>
    <row r="17" spans="15:23" x14ac:dyDescent="0.3">
      <c r="O17" s="141"/>
      <c r="P17" s="141"/>
    </row>
    <row r="18" spans="15:23" ht="15" customHeight="1" x14ac:dyDescent="0.3"/>
    <row r="19" spans="15:23" ht="15" customHeight="1" x14ac:dyDescent="0.3"/>
    <row r="21" spans="15:23" ht="26.25" customHeight="1" x14ac:dyDescent="0.3"/>
    <row r="22" spans="15:23" ht="33" customHeight="1" x14ac:dyDescent="0.3"/>
    <row r="23" spans="15:23" ht="24.75" customHeight="1" x14ac:dyDescent="0.3"/>
    <row r="24" spans="15:23" ht="39" customHeight="1" x14ac:dyDescent="0.3">
      <c r="V24" s="154">
        <f>100*0.14</f>
        <v>14.000000000000002</v>
      </c>
      <c r="W24" s="155"/>
    </row>
    <row r="25" spans="15:23" ht="33" customHeight="1" x14ac:dyDescent="0.3"/>
    <row r="26" spans="15:23" ht="15" customHeight="1" x14ac:dyDescent="0.3">
      <c r="V26" s="146">
        <f>(100*0.14*0.86)^0.5</f>
        <v>3.4698703145794947</v>
      </c>
      <c r="W26" s="147"/>
    </row>
    <row r="27" spans="15:23" ht="25.5" customHeight="1" x14ac:dyDescent="0.3">
      <c r="V27" s="148"/>
      <c r="W27" s="149"/>
    </row>
    <row r="28" spans="15:23" ht="15" customHeight="1" x14ac:dyDescent="0.3"/>
    <row r="29" spans="15:23" ht="15" customHeight="1" x14ac:dyDescent="0.3"/>
    <row r="30" spans="15:23" ht="15" customHeight="1" x14ac:dyDescent="0.3">
      <c r="V30" s="146">
        <f>1-0.14</f>
        <v>0.86</v>
      </c>
      <c r="W30" s="147"/>
    </row>
    <row r="31" spans="15:23" ht="15" customHeight="1" x14ac:dyDescent="0.3">
      <c r="V31" s="148"/>
      <c r="W31" s="149"/>
    </row>
    <row r="32" spans="15:23" ht="15" customHeight="1" x14ac:dyDescent="0.3"/>
    <row r="33" spans="22:23" ht="15" customHeight="1" x14ac:dyDescent="0.3"/>
    <row r="34" spans="22:23" ht="15" customHeight="1" x14ac:dyDescent="0.3"/>
    <row r="35" spans="22:23" ht="15" customHeight="1" x14ac:dyDescent="0.3">
      <c r="V35" s="150">
        <f>(20-14)/3.47</f>
        <v>1.7291066282420748</v>
      </c>
      <c r="W35" s="151"/>
    </row>
    <row r="36" spans="22:23" ht="15" customHeight="1" x14ac:dyDescent="0.3">
      <c r="V36" s="152"/>
      <c r="W36" s="153"/>
    </row>
    <row r="39" spans="22:23" ht="15" customHeight="1" x14ac:dyDescent="0.3">
      <c r="V39" s="142">
        <f>_xlfn.NORM.S.DIST(1.7,1)</f>
        <v>0.95543453724145699</v>
      </c>
      <c r="W39" s="143"/>
    </row>
    <row r="40" spans="22:23" ht="15" customHeight="1" x14ac:dyDescent="0.3">
      <c r="V40" s="144"/>
      <c r="W40" s="145"/>
    </row>
    <row r="41" spans="22:23" ht="15" customHeight="1" x14ac:dyDescent="0.3"/>
    <row r="42" spans="22:23" ht="15" customHeight="1" x14ac:dyDescent="0.3"/>
    <row r="43" spans="22:23" ht="15" customHeight="1" x14ac:dyDescent="0.3"/>
    <row r="44" spans="22:23" ht="15" customHeight="1" x14ac:dyDescent="0.3"/>
    <row r="45" spans="22:23" ht="15" customHeight="1" x14ac:dyDescent="0.3"/>
  </sheetData>
  <mergeCells count="6">
    <mergeCell ref="V39:W40"/>
    <mergeCell ref="V30:W31"/>
    <mergeCell ref="V35:W36"/>
    <mergeCell ref="O14:P17"/>
    <mergeCell ref="V24:W24"/>
    <mergeCell ref="V26:W27"/>
  </mergeCells>
  <pageMargins left="0.7" right="0.7" top="0.75" bottom="0.75" header="0.3" footer="0.3"/>
  <pageSetup scale="5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DF511-BE92-4922-9A98-4DB89115A0ED}">
  <sheetPr>
    <pageSetUpPr fitToPage="1"/>
  </sheetPr>
  <dimension ref="A14:A41"/>
  <sheetViews>
    <sheetView zoomScale="70" zoomScaleNormal="70" workbookViewId="0"/>
  </sheetViews>
  <sheetFormatPr defaultColWidth="9.109375" defaultRowHeight="14.4" x14ac:dyDescent="0.3"/>
  <cols>
    <col min="1" max="5" width="9.109375" style="1"/>
    <col min="6" max="6" width="12" style="1" customWidth="1"/>
    <col min="7" max="7" width="9.33203125" style="1" bestFit="1" customWidth="1"/>
    <col min="8" max="8" width="10" style="1" bestFit="1" customWidth="1"/>
    <col min="9" max="22" width="9.109375" style="1"/>
    <col min="23" max="23" width="11.6640625" style="1" bestFit="1" customWidth="1"/>
    <col min="24" max="24" width="10.6640625" style="1" bestFit="1" customWidth="1"/>
    <col min="25" max="25" width="11" style="1" bestFit="1" customWidth="1"/>
    <col min="26" max="16384" width="9.109375" style="1"/>
  </cols>
  <sheetData>
    <row r="14" ht="14.4" customHeight="1" x14ac:dyDescent="0.3"/>
    <row r="15" ht="14.4" customHeight="1" x14ac:dyDescent="0.3"/>
    <row r="18" ht="15" customHeight="1" x14ac:dyDescent="0.3"/>
    <row r="19" ht="15" customHeight="1" x14ac:dyDescent="0.3"/>
    <row r="21" ht="26.25" customHeight="1" x14ac:dyDescent="0.3"/>
    <row r="22" ht="33" customHeight="1" x14ac:dyDescent="0.3"/>
    <row r="23" ht="24.75" customHeight="1" x14ac:dyDescent="0.3"/>
    <row r="24" ht="27" customHeight="1" x14ac:dyDescent="0.3"/>
    <row r="25" ht="33" customHeight="1" x14ac:dyDescent="0.3"/>
    <row r="26" ht="15" customHeight="1" x14ac:dyDescent="0.3"/>
    <row r="28" ht="15" customHeight="1" x14ac:dyDescent="0.3"/>
    <row r="29" ht="15" customHeight="1" x14ac:dyDescent="0.3"/>
    <row r="30" ht="15" customHeight="1" x14ac:dyDescent="0.3"/>
    <row r="31" ht="15" customHeight="1" x14ac:dyDescent="0.3"/>
    <row r="32" ht="15" customHeight="1" x14ac:dyDescent="0.3"/>
    <row r="35" ht="15" customHeight="1" x14ac:dyDescent="0.3"/>
    <row r="36" ht="15" customHeight="1" x14ac:dyDescent="0.3"/>
    <row r="37" ht="15" customHeight="1" x14ac:dyDescent="0.3"/>
    <row r="38" ht="15" customHeight="1" x14ac:dyDescent="0.3"/>
    <row r="39" ht="15" customHeight="1" x14ac:dyDescent="0.3"/>
    <row r="40" ht="15" customHeight="1" x14ac:dyDescent="0.3"/>
    <row r="41" ht="15" customHeight="1" x14ac:dyDescent="0.3"/>
  </sheetData>
  <pageMargins left="0.7" right="0.7" top="0.75" bottom="0.75" header="0.3" footer="0.3"/>
  <pageSetup scale="50"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1C6D8-C406-4DB3-80F5-57A67DE6AF8F}">
  <sheetPr>
    <pageSetUpPr fitToPage="1"/>
  </sheetPr>
  <dimension ref="P13:Y45"/>
  <sheetViews>
    <sheetView zoomScale="70" zoomScaleNormal="70" workbookViewId="0">
      <selection activeCell="U5" sqref="U5"/>
    </sheetView>
  </sheetViews>
  <sheetFormatPr defaultColWidth="9.109375" defaultRowHeight="14.4" x14ac:dyDescent="0.3"/>
  <cols>
    <col min="1" max="5" width="9.109375" style="1"/>
    <col min="6" max="6" width="12" style="1" customWidth="1"/>
    <col min="7" max="7" width="9.33203125" style="1" bestFit="1" customWidth="1"/>
    <col min="8" max="8" width="10" style="1" bestFit="1" customWidth="1"/>
    <col min="9" max="22" width="9.109375" style="1"/>
    <col min="23" max="23" width="11.6640625" style="1" bestFit="1" customWidth="1"/>
    <col min="24" max="24" width="10.6640625" style="1" bestFit="1" customWidth="1"/>
    <col min="25" max="25" width="11" style="1" bestFit="1" customWidth="1"/>
    <col min="26" max="16384" width="9.109375" style="1"/>
  </cols>
  <sheetData>
    <row r="13" spans="17:25" ht="15" customHeight="1" x14ac:dyDescent="0.3">
      <c r="Q13" s="156">
        <f>(800-1200)/200</f>
        <v>-2</v>
      </c>
      <c r="R13" s="157"/>
      <c r="U13" s="162">
        <f>_xlfn.NORM.S.DIST(-2,1)</f>
        <v>2.2750131948179191E-2</v>
      </c>
      <c r="V13" s="163"/>
      <c r="X13" s="168">
        <f>1-_xlfn.NORM.S.DIST(-2,1)</f>
        <v>0.97724986805182079</v>
      </c>
      <c r="Y13" s="169"/>
    </row>
    <row r="14" spans="17:25" ht="14.4" customHeight="1" x14ac:dyDescent="0.3">
      <c r="Q14" s="158"/>
      <c r="R14" s="159"/>
      <c r="U14" s="164"/>
      <c r="V14" s="165"/>
      <c r="X14" s="170"/>
      <c r="Y14" s="171"/>
    </row>
    <row r="15" spans="17:25" ht="14.4" customHeight="1" x14ac:dyDescent="0.3">
      <c r="Q15" s="160"/>
      <c r="R15" s="161"/>
      <c r="U15" s="166"/>
      <c r="V15" s="167"/>
      <c r="X15" s="172"/>
      <c r="Y15" s="173"/>
    </row>
    <row r="18" spans="16:16" ht="15" customHeight="1" x14ac:dyDescent="0.3"/>
    <row r="19" spans="16:16" ht="15" customHeight="1" x14ac:dyDescent="0.3"/>
    <row r="21" spans="16:16" ht="26.25" customHeight="1" x14ac:dyDescent="0.3">
      <c r="P21"/>
    </row>
    <row r="22" spans="16:16" ht="33" customHeight="1" x14ac:dyDescent="0.3"/>
    <row r="23" spans="16:16" ht="24.75" customHeight="1" x14ac:dyDescent="0.3"/>
    <row r="24" spans="16:16" ht="27" customHeight="1" x14ac:dyDescent="0.3"/>
    <row r="25" spans="16:16" ht="33" customHeight="1" x14ac:dyDescent="0.3"/>
    <row r="26" spans="16:16" ht="15" customHeight="1" x14ac:dyDescent="0.3"/>
    <row r="28" spans="16:16" ht="15" customHeight="1" x14ac:dyDescent="0.3"/>
    <row r="29" spans="16:16" ht="15" customHeight="1" x14ac:dyDescent="0.3"/>
    <row r="30" spans="16:16" ht="15" customHeight="1" x14ac:dyDescent="0.3"/>
    <row r="31" spans="16:16" ht="15" customHeight="1" x14ac:dyDescent="0.3"/>
    <row r="32" spans="16:16" ht="15" customHeight="1" x14ac:dyDescent="0.3"/>
    <row r="35" ht="15" customHeight="1" x14ac:dyDescent="0.3"/>
    <row r="36" ht="15" customHeight="1" x14ac:dyDescent="0.3"/>
    <row r="37" ht="15" customHeight="1" x14ac:dyDescent="0.3"/>
    <row r="38" ht="15" customHeight="1" x14ac:dyDescent="0.3"/>
    <row r="39" ht="15" customHeight="1" x14ac:dyDescent="0.3"/>
    <row r="40" ht="15" customHeight="1" x14ac:dyDescent="0.3"/>
    <row r="41" ht="15" customHeight="1" x14ac:dyDescent="0.3"/>
    <row r="43" ht="15" customHeight="1" x14ac:dyDescent="0.3"/>
    <row r="44" ht="15" customHeight="1" x14ac:dyDescent="0.3"/>
    <row r="45" ht="15" customHeight="1" x14ac:dyDescent="0.3"/>
  </sheetData>
  <mergeCells count="3">
    <mergeCell ref="Q13:R15"/>
    <mergeCell ref="U13:V15"/>
    <mergeCell ref="X13:Y15"/>
  </mergeCells>
  <pageMargins left="0.7" right="0.7" top="0.75" bottom="0.75" header="0.3" footer="0.3"/>
  <pageSetup scale="50"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7818E-480E-4DA2-9AEF-C32F66ADB4FA}">
  <sheetPr>
    <pageSetUpPr fitToPage="1"/>
  </sheetPr>
  <dimension ref="A14:A41"/>
  <sheetViews>
    <sheetView zoomScale="70" zoomScaleNormal="70" workbookViewId="0"/>
  </sheetViews>
  <sheetFormatPr defaultColWidth="9.109375" defaultRowHeight="14.4" x14ac:dyDescent="0.3"/>
  <cols>
    <col min="1" max="5" width="9.109375" style="1"/>
    <col min="6" max="6" width="12" style="1" customWidth="1"/>
    <col min="7" max="7" width="9.33203125" style="1" bestFit="1" customWidth="1"/>
    <col min="8" max="8" width="10" style="1" bestFit="1" customWidth="1"/>
    <col min="9" max="22" width="9.109375" style="1"/>
    <col min="23" max="23" width="11.6640625" style="1" bestFit="1" customWidth="1"/>
    <col min="24" max="24" width="10.6640625" style="1" bestFit="1" customWidth="1"/>
    <col min="25" max="25" width="11" style="1" bestFit="1" customWidth="1"/>
    <col min="26" max="16384" width="9.109375" style="1"/>
  </cols>
  <sheetData>
    <row r="14" ht="14.4" customHeight="1" x14ac:dyDescent="0.3"/>
    <row r="15" ht="14.4" customHeight="1" x14ac:dyDescent="0.3"/>
    <row r="18" ht="15" customHeight="1" x14ac:dyDescent="0.3"/>
    <row r="19" ht="15" customHeight="1" x14ac:dyDescent="0.3"/>
    <row r="21" ht="26.25" customHeight="1" x14ac:dyDescent="0.3"/>
    <row r="22" ht="33" customHeight="1" x14ac:dyDescent="0.3"/>
    <row r="23" ht="24.75" customHeight="1" x14ac:dyDescent="0.3"/>
    <row r="24" ht="27" customHeight="1" x14ac:dyDescent="0.3"/>
    <row r="25" ht="33" customHeight="1" x14ac:dyDescent="0.3"/>
    <row r="26" ht="15" customHeight="1" x14ac:dyDescent="0.3"/>
    <row r="28" ht="15" customHeight="1" x14ac:dyDescent="0.3"/>
    <row r="29" ht="15" customHeight="1" x14ac:dyDescent="0.3"/>
    <row r="30" ht="15" customHeight="1" x14ac:dyDescent="0.3"/>
    <row r="31" ht="15" customHeight="1" x14ac:dyDescent="0.3"/>
    <row r="32" ht="15" customHeight="1" x14ac:dyDescent="0.3"/>
    <row r="35" ht="15" customHeight="1" x14ac:dyDescent="0.3"/>
    <row r="36" ht="15" customHeight="1" x14ac:dyDescent="0.3"/>
    <row r="37" ht="15" customHeight="1" x14ac:dyDescent="0.3"/>
    <row r="38" ht="15" customHeight="1" x14ac:dyDescent="0.3"/>
    <row r="39" ht="15" customHeight="1" x14ac:dyDescent="0.3"/>
    <row r="40" ht="15" customHeight="1" x14ac:dyDescent="0.3"/>
    <row r="41" ht="15" customHeight="1" x14ac:dyDescent="0.3"/>
  </sheetData>
  <pageMargins left="0.7" right="0.7" top="0.75" bottom="0.75" header="0.3" footer="0.3"/>
  <pageSetup scale="50"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84C2A-B134-4ACA-9DEA-B59CD03BB48F}">
  <sheetPr>
    <pageSetUpPr fitToPage="1"/>
  </sheetPr>
  <dimension ref="X13:Y41"/>
  <sheetViews>
    <sheetView zoomScale="70" zoomScaleNormal="70" workbookViewId="0"/>
  </sheetViews>
  <sheetFormatPr defaultColWidth="9.109375" defaultRowHeight="14.4" x14ac:dyDescent="0.3"/>
  <cols>
    <col min="1" max="5" width="9.109375" style="1"/>
    <col min="6" max="6" width="12" style="1" customWidth="1"/>
    <col min="7" max="7" width="9.33203125" style="1" bestFit="1" customWidth="1"/>
    <col min="8" max="8" width="10" style="1" bestFit="1" customWidth="1"/>
    <col min="9" max="22" width="9.109375" style="1"/>
    <col min="23" max="23" width="11.6640625" style="1" bestFit="1" customWidth="1"/>
    <col min="24" max="24" width="10.6640625" style="1" bestFit="1" customWidth="1"/>
    <col min="25" max="25" width="11" style="1" bestFit="1" customWidth="1"/>
    <col min="26" max="16384" width="9.109375" style="1"/>
  </cols>
  <sheetData>
    <row r="13" spans="24:25" x14ac:dyDescent="0.3">
      <c r="X13" s="174">
        <f>_xlfn.BINOM.DIST(2,2000,0.001,0)</f>
        <v>0.27080599204770528</v>
      </c>
      <c r="Y13" s="174"/>
    </row>
    <row r="14" spans="24:25" ht="14.4" customHeight="1" x14ac:dyDescent="0.3">
      <c r="X14" s="174"/>
      <c r="Y14" s="174"/>
    </row>
    <row r="15" spans="24:25" ht="14.4" customHeight="1" x14ac:dyDescent="0.3">
      <c r="X15" s="174"/>
      <c r="Y15" s="174"/>
    </row>
    <row r="18" ht="15" customHeight="1" x14ac:dyDescent="0.3"/>
    <row r="19" ht="15" customHeight="1" x14ac:dyDescent="0.3"/>
    <row r="21" ht="26.25" customHeight="1" x14ac:dyDescent="0.3"/>
    <row r="22" ht="33" customHeight="1" x14ac:dyDescent="0.3"/>
    <row r="23" ht="21.75" customHeight="1" x14ac:dyDescent="0.3"/>
    <row r="24" ht="21" customHeight="1" x14ac:dyDescent="0.3"/>
    <row r="25" ht="18" customHeight="1" x14ac:dyDescent="0.3"/>
    <row r="26" ht="15" customHeight="1" x14ac:dyDescent="0.3"/>
    <row r="27" ht="14.4" customHeight="1" x14ac:dyDescent="0.3"/>
    <row r="28" ht="15" customHeight="1" x14ac:dyDescent="0.3"/>
    <row r="29" ht="15" customHeight="1" x14ac:dyDescent="0.3"/>
    <row r="30" ht="15" customHeight="1" x14ac:dyDescent="0.3"/>
    <row r="31" ht="15" customHeight="1" x14ac:dyDescent="0.3"/>
    <row r="32" ht="15" customHeight="1" x14ac:dyDescent="0.3"/>
    <row r="35" ht="15" customHeight="1" x14ac:dyDescent="0.3"/>
    <row r="36" ht="15" customHeight="1" x14ac:dyDescent="0.3"/>
    <row r="37" ht="15" customHeight="1" x14ac:dyDescent="0.3"/>
    <row r="38" ht="15" customHeight="1" x14ac:dyDescent="0.3"/>
    <row r="39" ht="15" customHeight="1" x14ac:dyDescent="0.3"/>
    <row r="40" ht="15" customHeight="1" x14ac:dyDescent="0.3"/>
    <row r="41" ht="15" customHeight="1" x14ac:dyDescent="0.3"/>
  </sheetData>
  <mergeCells count="1">
    <mergeCell ref="X13:Y15"/>
  </mergeCells>
  <pageMargins left="0.7" right="0.7" top="0.75" bottom="0.75" header="0.3" footer="0.3"/>
  <pageSetup scale="5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
  <sheetViews>
    <sheetView showRowColHeaders="0" zoomScale="70" zoomScaleNormal="70" workbookViewId="0">
      <selection activeCell="X16" sqref="X16"/>
    </sheetView>
  </sheetViews>
  <sheetFormatPr defaultColWidth="9.109375" defaultRowHeight="14.4" x14ac:dyDescent="0.3"/>
  <cols>
    <col min="1" max="16384" width="9.109375" style="1"/>
  </cols>
  <sheetData/>
  <sheetProtection algorithmName="SHA-512" hashValue="WKhcr9orsXRwLUlCrnkbgnymwH8oH5NYEkzv2LvC5hyLU3pIEOPh1iav4kFH0EJT3/FjMeJ0E3ROsyMyuTDO5w==" saltValue="V1GBmRWHQSlkiwlg5pOfvg==" spinCount="100000" sheet="1" objects="1" scenarios="1"/>
  <pageMargins left="0.7" right="0.7" top="0.75" bottom="0.75" header="0.3" footer="0.3"/>
  <pageSetup scale="53"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A1327-AD8C-47C0-A175-5E4C1E32F9B3}">
  <sheetPr>
    <pageSetUpPr fitToPage="1"/>
  </sheetPr>
  <dimension ref="A14:A41"/>
  <sheetViews>
    <sheetView zoomScale="70" zoomScaleNormal="70" workbookViewId="0"/>
  </sheetViews>
  <sheetFormatPr defaultColWidth="9.109375" defaultRowHeight="14.4" x14ac:dyDescent="0.3"/>
  <cols>
    <col min="1" max="5" width="9.109375" style="1"/>
    <col min="6" max="6" width="12" style="1" customWidth="1"/>
    <col min="7" max="7" width="9.33203125" style="1" bestFit="1" customWidth="1"/>
    <col min="8" max="8" width="10" style="1" bestFit="1" customWidth="1"/>
    <col min="9" max="22" width="9.109375" style="1"/>
    <col min="23" max="23" width="11.6640625" style="1" bestFit="1" customWidth="1"/>
    <col min="24" max="24" width="10.6640625" style="1" bestFit="1" customWidth="1"/>
    <col min="25" max="25" width="11" style="1" bestFit="1" customWidth="1"/>
    <col min="26" max="16384" width="9.109375" style="1"/>
  </cols>
  <sheetData>
    <row r="14" ht="14.4" customHeight="1" x14ac:dyDescent="0.3"/>
    <row r="15" ht="14.4" customHeight="1" x14ac:dyDescent="0.3"/>
    <row r="18" ht="15" customHeight="1" x14ac:dyDescent="0.3"/>
    <row r="19" ht="15" customHeight="1" x14ac:dyDescent="0.3"/>
    <row r="21" ht="26.25" customHeight="1" x14ac:dyDescent="0.3"/>
    <row r="22" ht="33" customHeight="1" x14ac:dyDescent="0.3"/>
    <row r="23" ht="24.75" customHeight="1" x14ac:dyDescent="0.3"/>
    <row r="24" ht="27" customHeight="1" x14ac:dyDescent="0.3"/>
    <row r="25" ht="33" customHeight="1" x14ac:dyDescent="0.3"/>
    <row r="26" ht="15" customHeight="1" x14ac:dyDescent="0.3"/>
    <row r="28" ht="15" customHeight="1" x14ac:dyDescent="0.3"/>
    <row r="29" ht="15" customHeight="1" x14ac:dyDescent="0.3"/>
    <row r="30" ht="15" customHeight="1" x14ac:dyDescent="0.3"/>
    <row r="31" ht="15" customHeight="1" x14ac:dyDescent="0.3"/>
    <row r="32" ht="15" customHeight="1" x14ac:dyDescent="0.3"/>
    <row r="35" ht="15" customHeight="1" x14ac:dyDescent="0.3"/>
    <row r="36" ht="15" customHeight="1" x14ac:dyDescent="0.3"/>
    <row r="37" ht="15" customHeight="1" x14ac:dyDescent="0.3"/>
    <row r="38" ht="15" customHeight="1" x14ac:dyDescent="0.3"/>
    <row r="39" ht="15" customHeight="1" x14ac:dyDescent="0.3"/>
    <row r="40" ht="15" customHeight="1" x14ac:dyDescent="0.3"/>
    <row r="41" ht="15" customHeight="1" x14ac:dyDescent="0.3"/>
  </sheetData>
  <pageMargins left="0.7" right="0.7" top="0.75" bottom="0.75" header="0.3" footer="0.3"/>
  <pageSetup scale="50"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F625F-E4EC-489B-A43D-971DDDF980B7}">
  <sheetPr>
    <pageSetUpPr fitToPage="1"/>
  </sheetPr>
  <dimension ref="Z14:AB41"/>
  <sheetViews>
    <sheetView zoomScale="70" zoomScaleNormal="70" workbookViewId="0"/>
  </sheetViews>
  <sheetFormatPr defaultColWidth="9.109375" defaultRowHeight="14.4" x14ac:dyDescent="0.3"/>
  <cols>
    <col min="1" max="5" width="9.109375" style="1"/>
    <col min="6" max="6" width="12" style="1" customWidth="1"/>
    <col min="7" max="7" width="9.33203125" style="1" bestFit="1" customWidth="1"/>
    <col min="8" max="8" width="10" style="1" bestFit="1" customWidth="1"/>
    <col min="9" max="22" width="9.109375" style="1"/>
    <col min="23" max="23" width="11.6640625" style="1" bestFit="1" customWidth="1"/>
    <col min="24" max="24" width="10.6640625" style="1" bestFit="1" customWidth="1"/>
    <col min="25" max="25" width="11" style="1" bestFit="1" customWidth="1"/>
    <col min="26" max="16384" width="9.109375" style="1"/>
  </cols>
  <sheetData>
    <row r="14" ht="14.4" customHeight="1" x14ac:dyDescent="0.3"/>
    <row r="15" ht="14.4" customHeight="1" x14ac:dyDescent="0.3"/>
    <row r="18" spans="26:28" ht="15" customHeight="1" x14ac:dyDescent="0.3"/>
    <row r="19" spans="26:28" ht="15" customHeight="1" x14ac:dyDescent="0.3"/>
    <row r="21" spans="26:28" ht="26.25" customHeight="1" x14ac:dyDescent="0.3"/>
    <row r="22" spans="26:28" ht="33" customHeight="1" x14ac:dyDescent="0.3">
      <c r="Z22" s="178">
        <f>500000-15000</f>
        <v>485000</v>
      </c>
      <c r="AA22" s="179"/>
      <c r="AB22" s="180"/>
    </row>
    <row r="23" spans="26:28" ht="36.75" customHeight="1" x14ac:dyDescent="0.3"/>
    <row r="24" spans="26:28" ht="27" customHeight="1" x14ac:dyDescent="0.3"/>
    <row r="25" spans="26:28" ht="33" customHeight="1" x14ac:dyDescent="0.3">
      <c r="Z25" s="175">
        <f>485000/3</f>
        <v>161666.66666666666</v>
      </c>
      <c r="AA25" s="176"/>
      <c r="AB25" s="177"/>
    </row>
    <row r="26" spans="26:28" ht="15" customHeight="1" x14ac:dyDescent="0.3"/>
    <row r="27" spans="26:28" ht="37.200000000000003" customHeight="1" x14ac:dyDescent="0.3">
      <c r="Z27" s="175">
        <f>Z25/(365*24)</f>
        <v>18.455098934550989</v>
      </c>
      <c r="AA27" s="176"/>
      <c r="AB27" s="177"/>
    </row>
    <row r="28" spans="26:28" ht="15" customHeight="1" x14ac:dyDescent="0.3"/>
    <row r="29" spans="26:28" ht="15" customHeight="1" x14ac:dyDescent="0.3"/>
    <row r="30" spans="26:28" ht="15" customHeight="1" x14ac:dyDescent="0.3"/>
    <row r="31" spans="26:28" ht="15" customHeight="1" x14ac:dyDescent="0.3"/>
    <row r="32" spans="26:28" ht="15" customHeight="1" x14ac:dyDescent="0.3"/>
    <row r="35" ht="15" customHeight="1" x14ac:dyDescent="0.3"/>
    <row r="36" ht="15" customHeight="1" x14ac:dyDescent="0.3"/>
    <row r="37" ht="15" customHeight="1" x14ac:dyDescent="0.3"/>
    <row r="38" ht="15" customHeight="1" x14ac:dyDescent="0.3"/>
    <row r="39" ht="15" customHeight="1" x14ac:dyDescent="0.3"/>
    <row r="40" ht="15" customHeight="1" x14ac:dyDescent="0.3"/>
    <row r="41" ht="15" customHeight="1" x14ac:dyDescent="0.3"/>
  </sheetData>
  <mergeCells count="3">
    <mergeCell ref="Z25:AB25"/>
    <mergeCell ref="Z22:AB22"/>
    <mergeCell ref="Z27:AB27"/>
  </mergeCells>
  <pageMargins left="0.7" right="0.7" top="0.75" bottom="0.75" header="0.3" footer="0.3"/>
  <pageSetup scale="50"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2362B-6188-425A-9CC5-07C6E2F8F500}">
  <sheetPr>
    <pageSetUpPr fitToPage="1"/>
  </sheetPr>
  <dimension ref="A14:A41"/>
  <sheetViews>
    <sheetView zoomScale="70" zoomScaleNormal="70" workbookViewId="0"/>
  </sheetViews>
  <sheetFormatPr defaultColWidth="9.109375" defaultRowHeight="14.4" x14ac:dyDescent="0.3"/>
  <cols>
    <col min="1" max="5" width="9.109375" style="1"/>
    <col min="6" max="6" width="12" style="1" customWidth="1"/>
    <col min="7" max="7" width="9.33203125" style="1" bestFit="1" customWidth="1"/>
    <col min="8" max="8" width="10" style="1" bestFit="1" customWidth="1"/>
    <col min="9" max="22" width="9.109375" style="1"/>
    <col min="23" max="23" width="11.6640625" style="1" bestFit="1" customWidth="1"/>
    <col min="24" max="24" width="10.6640625" style="1" bestFit="1" customWidth="1"/>
    <col min="25" max="25" width="11" style="1" bestFit="1" customWidth="1"/>
    <col min="26" max="16384" width="9.109375" style="1"/>
  </cols>
  <sheetData>
    <row r="14" ht="14.4" customHeight="1" x14ac:dyDescent="0.3"/>
    <row r="15" ht="14.4" customHeight="1" x14ac:dyDescent="0.3"/>
    <row r="18" ht="15" customHeight="1" x14ac:dyDescent="0.3"/>
    <row r="19" ht="15" customHeight="1" x14ac:dyDescent="0.3"/>
    <row r="21" ht="26.25" customHeight="1" x14ac:dyDescent="0.3"/>
    <row r="22" ht="33" customHeight="1" x14ac:dyDescent="0.3"/>
    <row r="23" ht="24.75" customHeight="1" x14ac:dyDescent="0.3"/>
    <row r="24" ht="27" customHeight="1" x14ac:dyDescent="0.3"/>
    <row r="25" ht="33" customHeight="1" x14ac:dyDescent="0.3"/>
    <row r="26" ht="15" customHeight="1" x14ac:dyDescent="0.3"/>
    <row r="28" ht="15" customHeight="1" x14ac:dyDescent="0.3"/>
    <row r="29" ht="15" customHeight="1" x14ac:dyDescent="0.3"/>
    <row r="30" ht="15" customHeight="1" x14ac:dyDescent="0.3"/>
    <row r="31" ht="15" customHeight="1" x14ac:dyDescent="0.3"/>
    <row r="32" ht="15" customHeight="1" x14ac:dyDescent="0.3"/>
    <row r="35" ht="15" customHeight="1" x14ac:dyDescent="0.3"/>
    <row r="36" ht="15" customHeight="1" x14ac:dyDescent="0.3"/>
    <row r="37" ht="15" customHeight="1" x14ac:dyDescent="0.3"/>
    <row r="38" ht="15" customHeight="1" x14ac:dyDescent="0.3"/>
    <row r="39" ht="15" customHeight="1" x14ac:dyDescent="0.3"/>
    <row r="40" ht="15" customHeight="1" x14ac:dyDescent="0.3"/>
    <row r="41" ht="15" customHeight="1" x14ac:dyDescent="0.3"/>
  </sheetData>
  <pageMargins left="0.7" right="0.7" top="0.75" bottom="0.75" header="0.3" footer="0.3"/>
  <pageSetup scale="50"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3EF89-4E6A-421D-9044-007D06001463}">
  <sheetPr>
    <pageSetUpPr fitToPage="1"/>
  </sheetPr>
  <dimension ref="V14:W41"/>
  <sheetViews>
    <sheetView zoomScale="70" zoomScaleNormal="70" workbookViewId="0"/>
  </sheetViews>
  <sheetFormatPr defaultColWidth="9.109375" defaultRowHeight="14.4" x14ac:dyDescent="0.3"/>
  <cols>
    <col min="1" max="5" width="9.109375" style="1"/>
    <col min="6" max="6" width="12" style="1" customWidth="1"/>
    <col min="7" max="7" width="9.33203125" style="1" bestFit="1" customWidth="1"/>
    <col min="8" max="8" width="10" style="1" bestFit="1" customWidth="1"/>
    <col min="9" max="21" width="9.109375" style="1"/>
    <col min="22" max="22" width="10.6640625" style="1" bestFit="1" customWidth="1"/>
    <col min="23" max="23" width="11" style="1" bestFit="1" customWidth="1"/>
    <col min="24" max="16384" width="9.109375" style="1"/>
  </cols>
  <sheetData>
    <row r="14" spans="22:23" ht="14.4" customHeight="1" x14ac:dyDescent="0.3"/>
    <row r="15" spans="22:23" ht="14.4" customHeight="1" x14ac:dyDescent="0.3">
      <c r="V15" s="181">
        <f>EXP(-0.5)</f>
        <v>0.60653065971263342</v>
      </c>
      <c r="W15" s="182"/>
    </row>
    <row r="16" spans="22:23" x14ac:dyDescent="0.3">
      <c r="V16" s="183"/>
      <c r="W16" s="184"/>
    </row>
    <row r="17" spans="22:23" x14ac:dyDescent="0.3">
      <c r="V17" s="185"/>
      <c r="W17" s="186"/>
    </row>
    <row r="18" spans="22:23" ht="15" customHeight="1" x14ac:dyDescent="0.3"/>
    <row r="19" spans="22:23" ht="15" customHeight="1" x14ac:dyDescent="0.3"/>
    <row r="21" spans="22:23" ht="26.25" customHeight="1" x14ac:dyDescent="0.3"/>
    <row r="22" spans="22:23" ht="33" customHeight="1" x14ac:dyDescent="0.3"/>
    <row r="23" spans="22:23" ht="24.75" customHeight="1" x14ac:dyDescent="0.3"/>
    <row r="24" spans="22:23" ht="27" customHeight="1" x14ac:dyDescent="0.3"/>
    <row r="25" spans="22:23" ht="33" customHeight="1" x14ac:dyDescent="0.3"/>
    <row r="26" spans="22:23" ht="15" customHeight="1" x14ac:dyDescent="0.3"/>
    <row r="28" spans="22:23" ht="15" customHeight="1" x14ac:dyDescent="0.3"/>
    <row r="29" spans="22:23" ht="15" customHeight="1" x14ac:dyDescent="0.3"/>
    <row r="30" spans="22:23" ht="15" customHeight="1" x14ac:dyDescent="0.3"/>
    <row r="31" spans="22:23" ht="15" customHeight="1" x14ac:dyDescent="0.3"/>
    <row r="32" spans="22:23" ht="15" customHeight="1" x14ac:dyDescent="0.3"/>
    <row r="35" ht="15" customHeight="1" x14ac:dyDescent="0.3"/>
    <row r="36" ht="15" customHeight="1" x14ac:dyDescent="0.3"/>
    <row r="37" ht="15" customHeight="1" x14ac:dyDescent="0.3"/>
    <row r="38" ht="15" customHeight="1" x14ac:dyDescent="0.3"/>
    <row r="39" ht="15" customHeight="1" x14ac:dyDescent="0.3"/>
    <row r="40" ht="15" customHeight="1" x14ac:dyDescent="0.3"/>
    <row r="41" ht="15" customHeight="1" x14ac:dyDescent="0.3"/>
  </sheetData>
  <mergeCells count="1">
    <mergeCell ref="V15:W17"/>
  </mergeCells>
  <pageMargins left="0.7" right="0.7" top="0.75" bottom="0.75" header="0.3" footer="0.3"/>
  <pageSetup scale="50"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4:A41"/>
  <sheetViews>
    <sheetView zoomScale="70" zoomScaleNormal="70" workbookViewId="0"/>
  </sheetViews>
  <sheetFormatPr defaultColWidth="9.109375" defaultRowHeight="14.4" x14ac:dyDescent="0.3"/>
  <cols>
    <col min="1" max="5" width="9.109375" style="1"/>
    <col min="6" max="6" width="12" style="1" customWidth="1"/>
    <col min="7" max="7" width="9.33203125" style="1" bestFit="1" customWidth="1"/>
    <col min="8" max="8" width="10" style="1" bestFit="1" customWidth="1"/>
    <col min="9" max="22" width="9.109375" style="1"/>
    <col min="23" max="23" width="11.6640625" style="1" bestFit="1" customWidth="1"/>
    <col min="24" max="24" width="10.6640625" style="1" bestFit="1" customWidth="1"/>
    <col min="25" max="25" width="11" style="1" bestFit="1" customWidth="1"/>
    <col min="26" max="16384" width="9.109375" style="1"/>
  </cols>
  <sheetData>
    <row r="14" ht="14.4" customHeight="1" x14ac:dyDescent="0.3"/>
    <row r="15" ht="14.4" customHeight="1" x14ac:dyDescent="0.3"/>
    <row r="18" ht="15" customHeight="1" x14ac:dyDescent="0.3"/>
    <row r="19" ht="15" customHeight="1" x14ac:dyDescent="0.3"/>
    <row r="21" ht="26.25" customHeight="1" x14ac:dyDescent="0.3"/>
    <row r="22" ht="33" customHeight="1" x14ac:dyDescent="0.3"/>
    <row r="23" ht="24.75" customHeight="1" x14ac:dyDescent="0.3"/>
    <row r="24" ht="27" customHeight="1" x14ac:dyDescent="0.3"/>
    <row r="25" ht="33" customHeight="1" x14ac:dyDescent="0.3"/>
    <row r="26" ht="15" customHeight="1" x14ac:dyDescent="0.3"/>
    <row r="28" ht="15" customHeight="1" x14ac:dyDescent="0.3"/>
    <row r="29" ht="15" customHeight="1" x14ac:dyDescent="0.3"/>
    <row r="30" ht="15" customHeight="1" x14ac:dyDescent="0.3"/>
    <row r="31" ht="15" customHeight="1" x14ac:dyDescent="0.3"/>
    <row r="32" ht="15" customHeight="1" x14ac:dyDescent="0.3"/>
    <row r="35" ht="15" customHeight="1" x14ac:dyDescent="0.3"/>
    <row r="36" ht="15" customHeight="1" x14ac:dyDescent="0.3"/>
    <row r="37" ht="15" customHeight="1" x14ac:dyDescent="0.3"/>
    <row r="38" ht="15" customHeight="1" x14ac:dyDescent="0.3"/>
    <row r="39" ht="15" customHeight="1" x14ac:dyDescent="0.3"/>
    <row r="40" ht="15" customHeight="1" x14ac:dyDescent="0.3"/>
    <row r="41" ht="15" customHeight="1" x14ac:dyDescent="0.3"/>
  </sheetData>
  <pageMargins left="0.7" right="0.7" top="0.75" bottom="0.75" header="0.3" footer="0.3"/>
  <pageSetup scale="50"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O14:Z38"/>
  <sheetViews>
    <sheetView zoomScale="70" zoomScaleNormal="70" workbookViewId="0">
      <selection activeCell="L3" sqref="L3"/>
    </sheetView>
  </sheetViews>
  <sheetFormatPr defaultColWidth="9.109375" defaultRowHeight="14.4" x14ac:dyDescent="0.3"/>
  <cols>
    <col min="1" max="22" width="9.109375" style="1"/>
    <col min="23" max="23" width="11.6640625" style="1" bestFit="1" customWidth="1"/>
    <col min="24" max="24" width="10.6640625" style="1" bestFit="1" customWidth="1"/>
    <col min="25" max="25" width="11" style="1" bestFit="1" customWidth="1"/>
    <col min="26" max="16384" width="9.109375" style="1"/>
  </cols>
  <sheetData>
    <row r="14" spans="15:26" ht="14.4" customHeight="1" x14ac:dyDescent="0.3"/>
    <row r="15" spans="15:26" ht="14.4" customHeight="1" x14ac:dyDescent="0.3">
      <c r="O15"/>
      <c r="P15"/>
      <c r="Q15"/>
      <c r="R15"/>
      <c r="S15"/>
      <c r="T15"/>
      <c r="U15"/>
      <c r="V15"/>
      <c r="W15"/>
      <c r="X15"/>
      <c r="Y15"/>
      <c r="Z15"/>
    </row>
    <row r="16" spans="15:26" x14ac:dyDescent="0.3">
      <c r="O16"/>
      <c r="P16"/>
      <c r="Q16"/>
      <c r="R16"/>
      <c r="S16"/>
      <c r="T16"/>
      <c r="U16"/>
      <c r="V16"/>
      <c r="W16"/>
      <c r="X16"/>
      <c r="Y16"/>
      <c r="Z16"/>
    </row>
    <row r="17" spans="15:26" x14ac:dyDescent="0.3">
      <c r="O17"/>
      <c r="P17"/>
      <c r="Q17"/>
      <c r="R17"/>
      <c r="S17"/>
      <c r="T17"/>
      <c r="U17"/>
      <c r="V17"/>
      <c r="W17"/>
      <c r="X17"/>
      <c r="Y17"/>
      <c r="Z17"/>
    </row>
    <row r="18" spans="15:26" ht="15" customHeight="1" x14ac:dyDescent="0.3">
      <c r="O18"/>
      <c r="P18"/>
      <c r="Q18"/>
      <c r="R18"/>
      <c r="S18"/>
      <c r="T18"/>
      <c r="U18"/>
      <c r="V18"/>
      <c r="W18"/>
      <c r="X18"/>
      <c r="Y18"/>
      <c r="Z18"/>
    </row>
    <row r="19" spans="15:26" ht="15" customHeight="1" x14ac:dyDescent="0.3">
      <c r="O19"/>
      <c r="P19"/>
      <c r="Q19"/>
      <c r="R19"/>
      <c r="S19"/>
      <c r="T19"/>
      <c r="U19"/>
      <c r="V19"/>
      <c r="W19"/>
      <c r="X19"/>
      <c r="Y19"/>
      <c r="Z19"/>
    </row>
    <row r="20" spans="15:26" x14ac:dyDescent="0.3">
      <c r="O20"/>
      <c r="P20"/>
      <c r="Q20"/>
      <c r="R20"/>
      <c r="S20"/>
      <c r="T20"/>
      <c r="U20"/>
      <c r="V20"/>
      <c r="W20"/>
      <c r="X20"/>
      <c r="Y20"/>
      <c r="Z20"/>
    </row>
    <row r="21" spans="15:26" x14ac:dyDescent="0.3">
      <c r="O21"/>
      <c r="P21"/>
      <c r="Q21"/>
      <c r="R21"/>
      <c r="S21"/>
      <c r="T21"/>
      <c r="U21"/>
      <c r="V21"/>
      <c r="W21"/>
      <c r="X21"/>
      <c r="Y21"/>
      <c r="Z21"/>
    </row>
    <row r="22" spans="15:26" ht="15" customHeight="1" x14ac:dyDescent="0.3">
      <c r="O22"/>
      <c r="P22"/>
      <c r="Q22"/>
      <c r="R22"/>
      <c r="S22"/>
      <c r="T22"/>
      <c r="U22"/>
      <c r="V22"/>
      <c r="W22"/>
      <c r="X22"/>
      <c r="Y22"/>
      <c r="Z22"/>
    </row>
    <row r="23" spans="15:26" ht="15" customHeight="1" x14ac:dyDescent="0.3">
      <c r="O23"/>
      <c r="P23"/>
      <c r="Q23"/>
      <c r="R23"/>
      <c r="S23"/>
      <c r="T23"/>
      <c r="U23"/>
      <c r="V23"/>
      <c r="W23"/>
      <c r="X23"/>
      <c r="Y23"/>
      <c r="Z23"/>
    </row>
    <row r="24" spans="15:26" x14ac:dyDescent="0.3">
      <c r="O24"/>
      <c r="P24"/>
      <c r="Q24"/>
      <c r="R24"/>
      <c r="S24"/>
      <c r="T24"/>
      <c r="U24"/>
      <c r="V24"/>
      <c r="W24"/>
      <c r="X24"/>
      <c r="Y24"/>
      <c r="Z24"/>
    </row>
    <row r="25" spans="15:26" x14ac:dyDescent="0.3">
      <c r="O25"/>
      <c r="P25"/>
      <c r="Q25"/>
      <c r="R25"/>
      <c r="S25"/>
      <c r="T25"/>
      <c r="U25"/>
      <c r="V25"/>
      <c r="W25"/>
      <c r="X25"/>
      <c r="Y25"/>
      <c r="Z25"/>
    </row>
    <row r="26" spans="15:26" ht="15" customHeight="1" x14ac:dyDescent="0.3">
      <c r="O26"/>
      <c r="P26"/>
      <c r="Q26"/>
      <c r="R26"/>
      <c r="S26"/>
      <c r="T26"/>
      <c r="U26"/>
      <c r="V26"/>
      <c r="W26"/>
      <c r="X26"/>
      <c r="Y26"/>
      <c r="Z26"/>
    </row>
    <row r="27" spans="15:26" ht="15" customHeight="1" x14ac:dyDescent="0.3">
      <c r="O27"/>
      <c r="P27"/>
      <c r="Q27"/>
      <c r="R27"/>
      <c r="S27"/>
      <c r="T27"/>
      <c r="U27"/>
      <c r="V27"/>
      <c r="W27"/>
      <c r="X27"/>
      <c r="Y27"/>
      <c r="Z27"/>
    </row>
    <row r="28" spans="15:26" x14ac:dyDescent="0.3">
      <c r="O28"/>
      <c r="P28"/>
      <c r="Q28"/>
      <c r="R28"/>
      <c r="S28"/>
      <c r="T28"/>
      <c r="U28"/>
      <c r="V28"/>
      <c r="W28"/>
      <c r="X28"/>
      <c r="Y28"/>
      <c r="Z28"/>
    </row>
    <row r="29" spans="15:26" x14ac:dyDescent="0.3">
      <c r="O29"/>
      <c r="P29"/>
      <c r="Q29"/>
      <c r="R29"/>
      <c r="S29"/>
      <c r="T29"/>
      <c r="U29"/>
      <c r="V29"/>
      <c r="W29"/>
      <c r="X29"/>
      <c r="Y29"/>
      <c r="Z29"/>
    </row>
    <row r="30" spans="15:26" ht="15" customHeight="1" x14ac:dyDescent="0.3">
      <c r="O30"/>
      <c r="P30"/>
      <c r="Q30"/>
      <c r="R30"/>
      <c r="S30"/>
      <c r="T30"/>
      <c r="U30"/>
      <c r="V30"/>
      <c r="W30"/>
      <c r="X30"/>
      <c r="Y30"/>
      <c r="Z30"/>
    </row>
    <row r="31" spans="15:26" ht="15" customHeight="1" x14ac:dyDescent="0.3">
      <c r="O31"/>
      <c r="P31"/>
      <c r="Q31"/>
      <c r="R31"/>
      <c r="S31"/>
      <c r="T31"/>
      <c r="U31"/>
      <c r="V31"/>
      <c r="W31"/>
      <c r="X31"/>
      <c r="Y31"/>
      <c r="Z31"/>
    </row>
    <row r="32" spans="15:26" x14ac:dyDescent="0.3">
      <c r="O32"/>
      <c r="P32"/>
      <c r="Q32"/>
      <c r="R32"/>
      <c r="S32"/>
      <c r="T32"/>
      <c r="U32"/>
      <c r="V32"/>
      <c r="W32"/>
      <c r="X32"/>
      <c r="Y32"/>
      <c r="Z32"/>
    </row>
    <row r="33" spans="15:26" x14ac:dyDescent="0.3">
      <c r="O33"/>
      <c r="P33"/>
      <c r="Q33"/>
      <c r="R33"/>
      <c r="S33"/>
      <c r="T33"/>
      <c r="U33"/>
      <c r="V33"/>
      <c r="W33"/>
      <c r="X33"/>
      <c r="Y33"/>
      <c r="Z33"/>
    </row>
    <row r="34" spans="15:26" ht="15" customHeight="1" x14ac:dyDescent="0.3">
      <c r="O34"/>
      <c r="P34"/>
      <c r="Q34"/>
      <c r="R34"/>
      <c r="S34"/>
      <c r="T34"/>
      <c r="U34"/>
      <c r="V34"/>
      <c r="W34"/>
      <c r="X34"/>
      <c r="Y34"/>
      <c r="Z34"/>
    </row>
    <row r="35" spans="15:26" ht="15" customHeight="1" x14ac:dyDescent="0.3">
      <c r="O35"/>
      <c r="P35"/>
      <c r="Q35"/>
      <c r="R35"/>
      <c r="S35"/>
      <c r="T35"/>
      <c r="U35"/>
      <c r="V35"/>
      <c r="W35"/>
      <c r="X35"/>
      <c r="Y35"/>
      <c r="Z35"/>
    </row>
    <row r="36" spans="15:26" x14ac:dyDescent="0.3">
      <c r="O36"/>
      <c r="P36"/>
      <c r="Q36"/>
      <c r="R36"/>
      <c r="S36"/>
      <c r="T36"/>
      <c r="U36"/>
      <c r="V36"/>
      <c r="W36"/>
      <c r="X36"/>
      <c r="Y36"/>
      <c r="Z36"/>
    </row>
    <row r="37" spans="15:26" x14ac:dyDescent="0.3">
      <c r="O37"/>
      <c r="P37"/>
      <c r="Q37"/>
      <c r="R37"/>
      <c r="S37"/>
      <c r="T37"/>
      <c r="U37"/>
      <c r="V37"/>
      <c r="W37"/>
      <c r="X37"/>
      <c r="Y37"/>
      <c r="Z37"/>
    </row>
    <row r="38" spans="15:26" x14ac:dyDescent="0.3">
      <c r="O38"/>
      <c r="P38"/>
      <c r="Q38"/>
      <c r="R38"/>
      <c r="S38"/>
      <c r="T38"/>
      <c r="U38"/>
      <c r="V38"/>
      <c r="W38"/>
      <c r="X38"/>
      <c r="Y38"/>
      <c r="Z38"/>
    </row>
  </sheetData>
  <pageMargins left="0.7" right="0.7" top="0.75" bottom="0.75" header="0.3" footer="0.3"/>
  <pageSetup scale="50"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O14:Z38"/>
  <sheetViews>
    <sheetView zoomScale="70" zoomScaleNormal="70" workbookViewId="0"/>
  </sheetViews>
  <sheetFormatPr defaultColWidth="9.109375" defaultRowHeight="14.4" x14ac:dyDescent="0.3"/>
  <cols>
    <col min="1" max="22" width="9.109375" style="1"/>
    <col min="23" max="23" width="11.6640625" style="1" bestFit="1" customWidth="1"/>
    <col min="24" max="24" width="10.6640625" style="1" bestFit="1" customWidth="1"/>
    <col min="25" max="25" width="11" style="1" bestFit="1" customWidth="1"/>
    <col min="26" max="16384" width="9.109375" style="1"/>
  </cols>
  <sheetData>
    <row r="14" spans="15:26" ht="14.4" customHeight="1" x14ac:dyDescent="0.3"/>
    <row r="15" spans="15:26" ht="14.4" customHeight="1" x14ac:dyDescent="0.3">
      <c r="O15"/>
      <c r="P15"/>
      <c r="Q15"/>
      <c r="R15"/>
      <c r="S15"/>
      <c r="T15"/>
      <c r="U15"/>
      <c r="V15"/>
      <c r="W15"/>
      <c r="X15"/>
      <c r="Y15"/>
      <c r="Z15"/>
    </row>
    <row r="16" spans="15:26" x14ac:dyDescent="0.3">
      <c r="O16"/>
      <c r="P16"/>
      <c r="Q16"/>
      <c r="R16"/>
      <c r="S16"/>
      <c r="T16"/>
      <c r="U16"/>
      <c r="V16"/>
      <c r="W16"/>
      <c r="X16"/>
      <c r="Y16"/>
      <c r="Z16"/>
    </row>
    <row r="17" spans="15:26" x14ac:dyDescent="0.3">
      <c r="O17"/>
      <c r="P17"/>
      <c r="Q17"/>
      <c r="R17"/>
      <c r="S17"/>
      <c r="T17"/>
      <c r="U17"/>
      <c r="V17"/>
      <c r="W17"/>
      <c r="X17"/>
      <c r="Y17"/>
      <c r="Z17"/>
    </row>
    <row r="18" spans="15:26" ht="15" customHeight="1" x14ac:dyDescent="0.3">
      <c r="O18"/>
      <c r="P18"/>
      <c r="Q18"/>
      <c r="R18"/>
      <c r="S18"/>
      <c r="T18"/>
      <c r="U18"/>
      <c r="V18"/>
      <c r="W18"/>
      <c r="X18"/>
      <c r="Y18"/>
      <c r="Z18"/>
    </row>
    <row r="19" spans="15:26" ht="15" customHeight="1" x14ac:dyDescent="0.3">
      <c r="O19"/>
      <c r="P19"/>
      <c r="Q19"/>
      <c r="R19"/>
      <c r="S19"/>
      <c r="T19"/>
      <c r="U19"/>
      <c r="V19"/>
      <c r="W19"/>
      <c r="X19"/>
      <c r="Y19"/>
      <c r="Z19"/>
    </row>
    <row r="20" spans="15:26" x14ac:dyDescent="0.3">
      <c r="O20"/>
      <c r="P20"/>
      <c r="Q20"/>
      <c r="R20"/>
      <c r="S20"/>
      <c r="T20"/>
      <c r="U20"/>
      <c r="V20"/>
      <c r="W20"/>
      <c r="X20"/>
      <c r="Y20"/>
      <c r="Z20"/>
    </row>
    <row r="21" spans="15:26" x14ac:dyDescent="0.3">
      <c r="O21"/>
      <c r="P21"/>
      <c r="Q21"/>
      <c r="R21"/>
      <c r="S21"/>
      <c r="T21"/>
      <c r="U21"/>
      <c r="V21"/>
      <c r="W21"/>
      <c r="X21"/>
      <c r="Y21"/>
      <c r="Z21"/>
    </row>
    <row r="22" spans="15:26" ht="15" customHeight="1" x14ac:dyDescent="0.3">
      <c r="O22"/>
      <c r="P22"/>
      <c r="Q22"/>
      <c r="R22"/>
      <c r="S22"/>
      <c r="T22"/>
      <c r="U22"/>
      <c r="V22"/>
      <c r="W22"/>
      <c r="X22"/>
      <c r="Y22"/>
      <c r="Z22"/>
    </row>
    <row r="23" spans="15:26" ht="15" customHeight="1" x14ac:dyDescent="0.3">
      <c r="O23"/>
      <c r="P23"/>
      <c r="Q23"/>
      <c r="R23"/>
      <c r="S23"/>
      <c r="T23"/>
      <c r="U23"/>
      <c r="V23"/>
      <c r="W23"/>
      <c r="X23"/>
      <c r="Y23"/>
      <c r="Z23"/>
    </row>
    <row r="24" spans="15:26" x14ac:dyDescent="0.3">
      <c r="O24"/>
      <c r="P24"/>
      <c r="Q24"/>
      <c r="R24"/>
      <c r="S24"/>
      <c r="T24"/>
      <c r="U24"/>
      <c r="V24"/>
      <c r="W24"/>
      <c r="X24"/>
      <c r="Y24"/>
      <c r="Z24"/>
    </row>
    <row r="25" spans="15:26" x14ac:dyDescent="0.3">
      <c r="O25"/>
      <c r="P25"/>
      <c r="Q25"/>
      <c r="R25"/>
      <c r="S25"/>
      <c r="T25"/>
      <c r="U25"/>
      <c r="V25"/>
      <c r="W25"/>
      <c r="X25"/>
      <c r="Y25"/>
      <c r="Z25"/>
    </row>
    <row r="26" spans="15:26" ht="15" customHeight="1" x14ac:dyDescent="0.3">
      <c r="O26"/>
      <c r="P26"/>
      <c r="Q26"/>
      <c r="R26"/>
      <c r="S26"/>
      <c r="T26"/>
      <c r="U26"/>
      <c r="V26"/>
      <c r="W26"/>
      <c r="X26"/>
      <c r="Y26"/>
      <c r="Z26"/>
    </row>
    <row r="27" spans="15:26" ht="15" customHeight="1" x14ac:dyDescent="0.3">
      <c r="O27"/>
      <c r="P27"/>
      <c r="Q27"/>
      <c r="R27"/>
      <c r="S27"/>
      <c r="T27"/>
      <c r="U27"/>
      <c r="V27"/>
      <c r="W27"/>
      <c r="X27"/>
      <c r="Y27"/>
      <c r="Z27"/>
    </row>
    <row r="28" spans="15:26" x14ac:dyDescent="0.3">
      <c r="O28"/>
      <c r="P28"/>
      <c r="Q28"/>
      <c r="R28"/>
      <c r="S28"/>
      <c r="T28"/>
      <c r="U28"/>
      <c r="V28"/>
      <c r="W28"/>
      <c r="X28"/>
      <c r="Y28"/>
      <c r="Z28"/>
    </row>
    <row r="29" spans="15:26" x14ac:dyDescent="0.3">
      <c r="O29"/>
      <c r="P29"/>
      <c r="Q29"/>
      <c r="R29"/>
      <c r="S29"/>
      <c r="T29"/>
      <c r="U29"/>
      <c r="V29"/>
      <c r="W29"/>
      <c r="X29"/>
      <c r="Y29"/>
      <c r="Z29"/>
    </row>
    <row r="30" spans="15:26" ht="15" customHeight="1" x14ac:dyDescent="0.3">
      <c r="O30"/>
      <c r="P30"/>
      <c r="Q30"/>
      <c r="R30"/>
      <c r="S30"/>
      <c r="T30"/>
      <c r="U30"/>
      <c r="V30"/>
      <c r="W30"/>
      <c r="X30"/>
      <c r="Y30"/>
      <c r="Z30"/>
    </row>
    <row r="31" spans="15:26" ht="15" customHeight="1" x14ac:dyDescent="0.3">
      <c r="O31"/>
      <c r="P31"/>
      <c r="Q31"/>
      <c r="R31"/>
      <c r="S31"/>
      <c r="T31"/>
      <c r="U31"/>
      <c r="V31"/>
      <c r="W31"/>
      <c r="X31"/>
      <c r="Y31"/>
      <c r="Z31"/>
    </row>
    <row r="32" spans="15:26" x14ac:dyDescent="0.3">
      <c r="O32"/>
      <c r="P32"/>
      <c r="Q32"/>
      <c r="R32"/>
      <c r="S32"/>
      <c r="T32"/>
      <c r="U32"/>
      <c r="V32"/>
      <c r="W32"/>
      <c r="X32"/>
      <c r="Y32"/>
      <c r="Z32"/>
    </row>
    <row r="33" spans="15:26" x14ac:dyDescent="0.3">
      <c r="O33"/>
      <c r="P33"/>
      <c r="Q33"/>
      <c r="R33"/>
      <c r="S33"/>
      <c r="T33"/>
      <c r="U33"/>
      <c r="V33"/>
      <c r="W33"/>
      <c r="X33"/>
      <c r="Y33"/>
      <c r="Z33"/>
    </row>
    <row r="34" spans="15:26" ht="15" customHeight="1" x14ac:dyDescent="0.3">
      <c r="O34"/>
      <c r="P34"/>
      <c r="Q34"/>
      <c r="R34"/>
      <c r="S34"/>
      <c r="T34"/>
      <c r="U34"/>
      <c r="V34"/>
      <c r="W34"/>
      <c r="X34"/>
      <c r="Y34"/>
      <c r="Z34"/>
    </row>
    <row r="35" spans="15:26" ht="15" customHeight="1" x14ac:dyDescent="0.3">
      <c r="O35"/>
      <c r="P35"/>
      <c r="Q35"/>
      <c r="R35"/>
      <c r="S35"/>
      <c r="T35"/>
      <c r="U35"/>
      <c r="V35"/>
      <c r="W35"/>
      <c r="X35"/>
      <c r="Y35"/>
      <c r="Z35"/>
    </row>
    <row r="36" spans="15:26" x14ac:dyDescent="0.3">
      <c r="O36"/>
      <c r="P36"/>
      <c r="Q36"/>
      <c r="R36"/>
      <c r="S36"/>
      <c r="T36"/>
      <c r="U36"/>
      <c r="V36"/>
      <c r="W36"/>
      <c r="X36"/>
      <c r="Y36"/>
      <c r="Z36"/>
    </row>
    <row r="37" spans="15:26" x14ac:dyDescent="0.3">
      <c r="O37"/>
      <c r="P37"/>
      <c r="Q37"/>
      <c r="R37"/>
      <c r="S37"/>
      <c r="T37"/>
      <c r="U37"/>
      <c r="V37"/>
      <c r="W37"/>
      <c r="X37"/>
      <c r="Y37"/>
      <c r="Z37"/>
    </row>
    <row r="38" spans="15:26" x14ac:dyDescent="0.3">
      <c r="O38"/>
      <c r="P38"/>
      <c r="Q38"/>
      <c r="R38"/>
      <c r="S38"/>
      <c r="T38"/>
      <c r="U38"/>
      <c r="V38"/>
      <c r="W38"/>
      <c r="X38"/>
      <c r="Y38"/>
      <c r="Z38"/>
    </row>
  </sheetData>
  <pageMargins left="0.7" right="0.7" top="0.75" bottom="0.75" header="0.3" footer="0.3"/>
  <pageSetup scale="50"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E21:Q28"/>
  <sheetViews>
    <sheetView zoomScale="70" zoomScaleNormal="70" workbookViewId="0">
      <selection activeCell="D9" sqref="D9"/>
    </sheetView>
  </sheetViews>
  <sheetFormatPr defaultColWidth="9.109375" defaultRowHeight="14.4" x14ac:dyDescent="0.3"/>
  <cols>
    <col min="1" max="4" width="9.109375" style="1"/>
    <col min="5" max="5" width="21" style="1" customWidth="1"/>
    <col min="6" max="6" width="18.109375" style="1" customWidth="1"/>
    <col min="7" max="7" width="18.5546875" style="1" customWidth="1"/>
    <col min="8" max="8" width="13" style="1" customWidth="1"/>
    <col min="9" max="12" width="9.109375" style="1"/>
    <col min="13" max="13" width="21.33203125" style="1" customWidth="1"/>
    <col min="14" max="14" width="24.44140625" style="1" customWidth="1"/>
    <col min="15" max="15" width="10.33203125" style="1" customWidth="1"/>
    <col min="16" max="16" width="9.109375" style="1"/>
    <col min="17" max="17" width="10.6640625" style="1" bestFit="1" customWidth="1"/>
    <col min="18" max="16384" width="9.109375" style="1"/>
  </cols>
  <sheetData>
    <row r="21" spans="5:17" ht="14.4" customHeight="1" x14ac:dyDescent="0.3"/>
    <row r="22" spans="5:17" ht="14.4" customHeight="1" x14ac:dyDescent="0.3"/>
    <row r="23" spans="5:17" ht="23.4" x14ac:dyDescent="0.3">
      <c r="E23" s="7"/>
      <c r="F23" s="187" t="s">
        <v>8</v>
      </c>
      <c r="G23" s="188"/>
      <c r="M23" s="7"/>
      <c r="N23" s="187" t="s">
        <v>8</v>
      </c>
      <c r="O23" s="188"/>
    </row>
    <row r="24" spans="5:17" ht="23.4" x14ac:dyDescent="0.3">
      <c r="E24" s="9" t="s">
        <v>3</v>
      </c>
      <c r="F24" s="10" t="s">
        <v>7</v>
      </c>
      <c r="G24" s="10" t="s">
        <v>6</v>
      </c>
      <c r="M24" s="9" t="s">
        <v>3</v>
      </c>
      <c r="N24" s="10" t="s">
        <v>7</v>
      </c>
      <c r="O24" s="10" t="s">
        <v>6</v>
      </c>
    </row>
    <row r="25" spans="5:17" ht="23.4" x14ac:dyDescent="0.4">
      <c r="E25" s="5" t="s">
        <v>5</v>
      </c>
      <c r="F25" s="6">
        <v>10</v>
      </c>
      <c r="G25" s="6">
        <v>10</v>
      </c>
      <c r="M25" s="5" t="s">
        <v>5</v>
      </c>
      <c r="N25" s="6">
        <v>10</v>
      </c>
      <c r="O25" s="6">
        <v>10</v>
      </c>
      <c r="Q25" s="37">
        <f>F25*F28+G25*G28</f>
        <v>10</v>
      </c>
    </row>
    <row r="26" spans="5:17" ht="23.4" x14ac:dyDescent="0.4">
      <c r="E26" s="5" t="s">
        <v>11</v>
      </c>
      <c r="F26" s="6">
        <v>12</v>
      </c>
      <c r="G26" s="6">
        <v>7</v>
      </c>
      <c r="M26" s="5" t="s">
        <v>11</v>
      </c>
      <c r="N26" s="6">
        <v>12</v>
      </c>
      <c r="O26" s="6">
        <v>7</v>
      </c>
      <c r="Q26" s="36">
        <f>N26*N28+O26*O28</f>
        <v>10.499999999999998</v>
      </c>
    </row>
    <row r="27" spans="5:17" ht="23.4" x14ac:dyDescent="0.4">
      <c r="E27" s="5" t="s">
        <v>4</v>
      </c>
      <c r="F27" s="6">
        <v>2</v>
      </c>
      <c r="G27" s="6">
        <v>-4</v>
      </c>
      <c r="M27" s="5" t="s">
        <v>4</v>
      </c>
      <c r="N27" s="6">
        <v>2</v>
      </c>
      <c r="O27" s="6">
        <v>-4</v>
      </c>
      <c r="Q27" s="38">
        <f>F27*F28+G27*G28</f>
        <v>0.19999999999999996</v>
      </c>
    </row>
    <row r="28" spans="5:17" ht="23.4" x14ac:dyDescent="0.3">
      <c r="E28" s="11" t="s">
        <v>10</v>
      </c>
      <c r="F28" s="12">
        <v>0.7</v>
      </c>
      <c r="G28" s="12">
        <v>0.3</v>
      </c>
      <c r="M28" s="11" t="s">
        <v>10</v>
      </c>
      <c r="N28" s="12">
        <v>0.7</v>
      </c>
      <c r="O28" s="12">
        <v>0.3</v>
      </c>
    </row>
  </sheetData>
  <mergeCells count="2">
    <mergeCell ref="F23:G23"/>
    <mergeCell ref="N23:O23"/>
  </mergeCells>
  <pageMargins left="0.7" right="0.7" top="0.75" bottom="0.75" header="0.3" footer="0.3"/>
  <pageSetup scale="51"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F14:X50"/>
  <sheetViews>
    <sheetView zoomScale="70" zoomScaleNormal="70" workbookViewId="0"/>
  </sheetViews>
  <sheetFormatPr defaultColWidth="9.109375" defaultRowHeight="14.4" x14ac:dyDescent="0.3"/>
  <cols>
    <col min="1" max="4" width="9.109375" style="1"/>
    <col min="5" max="5" width="26.6640625" style="1" customWidth="1"/>
    <col min="6" max="6" width="18.109375" style="1" customWidth="1"/>
    <col min="7" max="7" width="26.5546875" style="1" customWidth="1"/>
    <col min="8" max="8" width="13" style="1" customWidth="1"/>
    <col min="9" max="14" width="9.109375" style="1"/>
    <col min="15" max="15" width="10.33203125" style="1" customWidth="1"/>
    <col min="16" max="16384" width="9.109375" style="1"/>
  </cols>
  <sheetData>
    <row r="14" spans="13:24" x14ac:dyDescent="0.3">
      <c r="M14"/>
      <c r="N14"/>
      <c r="O14"/>
      <c r="P14"/>
      <c r="Q14"/>
      <c r="R14"/>
      <c r="S14"/>
      <c r="T14"/>
      <c r="U14"/>
      <c r="V14"/>
      <c r="W14"/>
      <c r="X14"/>
    </row>
    <row r="15" spans="13:24" x14ac:dyDescent="0.3">
      <c r="M15"/>
      <c r="N15"/>
      <c r="O15"/>
      <c r="P15"/>
      <c r="Q15"/>
      <c r="R15"/>
      <c r="S15"/>
      <c r="T15"/>
      <c r="U15"/>
      <c r="V15"/>
      <c r="W15"/>
      <c r="X15"/>
    </row>
    <row r="16" spans="13:24" x14ac:dyDescent="0.3">
      <c r="M16"/>
      <c r="N16"/>
      <c r="O16"/>
      <c r="P16"/>
      <c r="Q16"/>
      <c r="R16"/>
      <c r="S16"/>
      <c r="T16"/>
      <c r="U16"/>
      <c r="V16"/>
      <c r="W16"/>
      <c r="X16"/>
    </row>
    <row r="17" spans="6:24" x14ac:dyDescent="0.3">
      <c r="M17"/>
      <c r="N17"/>
      <c r="O17"/>
      <c r="P17"/>
      <c r="Q17"/>
      <c r="R17"/>
      <c r="S17"/>
      <c r="T17"/>
      <c r="U17"/>
      <c r="V17"/>
      <c r="W17"/>
      <c r="X17"/>
    </row>
    <row r="18" spans="6:24" x14ac:dyDescent="0.3">
      <c r="M18"/>
      <c r="N18"/>
      <c r="O18"/>
      <c r="P18"/>
      <c r="Q18"/>
      <c r="R18"/>
      <c r="S18"/>
      <c r="T18"/>
      <c r="U18"/>
      <c r="V18"/>
      <c r="W18"/>
      <c r="X18"/>
    </row>
    <row r="19" spans="6:24" x14ac:dyDescent="0.3">
      <c r="M19"/>
      <c r="N19"/>
      <c r="O19"/>
      <c r="P19"/>
      <c r="Q19"/>
      <c r="R19"/>
      <c r="S19"/>
      <c r="T19"/>
      <c r="U19"/>
      <c r="V19"/>
      <c r="W19"/>
      <c r="X19"/>
    </row>
    <row r="20" spans="6:24" x14ac:dyDescent="0.3">
      <c r="M20"/>
      <c r="N20"/>
      <c r="O20"/>
      <c r="P20"/>
      <c r="Q20"/>
      <c r="R20"/>
      <c r="S20"/>
      <c r="T20"/>
      <c r="U20"/>
      <c r="V20"/>
      <c r="W20"/>
      <c r="X20"/>
    </row>
    <row r="21" spans="6:24" x14ac:dyDescent="0.3">
      <c r="M21"/>
      <c r="N21"/>
      <c r="O21"/>
      <c r="P21"/>
      <c r="Q21"/>
      <c r="R21"/>
      <c r="S21"/>
      <c r="T21"/>
      <c r="U21"/>
      <c r="V21"/>
      <c r="W21"/>
      <c r="X21"/>
    </row>
    <row r="22" spans="6:24" x14ac:dyDescent="0.3">
      <c r="M22"/>
      <c r="N22"/>
      <c r="O22"/>
      <c r="P22"/>
      <c r="Q22"/>
      <c r="R22"/>
      <c r="S22"/>
      <c r="T22"/>
      <c r="U22"/>
      <c r="V22"/>
      <c r="W22"/>
      <c r="X22"/>
    </row>
    <row r="23" spans="6:24" x14ac:dyDescent="0.3">
      <c r="M23"/>
      <c r="N23"/>
      <c r="O23"/>
      <c r="P23"/>
      <c r="Q23"/>
      <c r="R23"/>
      <c r="S23"/>
      <c r="T23"/>
      <c r="U23"/>
      <c r="V23"/>
      <c r="W23"/>
      <c r="X23"/>
    </row>
    <row r="24" spans="6:24" ht="17.399999999999999" x14ac:dyDescent="0.3">
      <c r="H24" s="67"/>
      <c r="I24" s="67"/>
    </row>
    <row r="25" spans="6:24" ht="20.399999999999999" x14ac:dyDescent="0.35">
      <c r="F25" s="69"/>
      <c r="H25" s="68"/>
      <c r="I25" s="67"/>
    </row>
    <row r="26" spans="6:24" ht="17.399999999999999" x14ac:dyDescent="0.3">
      <c r="H26" s="67"/>
      <c r="I26" s="67"/>
    </row>
    <row r="27" spans="6:24" ht="17.399999999999999" x14ac:dyDescent="0.3">
      <c r="H27" s="67"/>
      <c r="I27" s="67"/>
    </row>
    <row r="28" spans="6:24" ht="17.399999999999999" x14ac:dyDescent="0.3">
      <c r="H28" s="67"/>
      <c r="I28" s="67"/>
    </row>
    <row r="29" spans="6:24" ht="20.399999999999999" x14ac:dyDescent="0.35">
      <c r="F29" s="69"/>
      <c r="H29" s="68"/>
      <c r="I29" s="67"/>
    </row>
    <row r="30" spans="6:24" ht="17.399999999999999" x14ac:dyDescent="0.3">
      <c r="H30" s="67"/>
      <c r="I30" s="67"/>
    </row>
    <row r="31" spans="6:24" ht="17.399999999999999" x14ac:dyDescent="0.3">
      <c r="H31" s="67"/>
      <c r="I31" s="67"/>
    </row>
    <row r="32" spans="6:24" ht="17.399999999999999" x14ac:dyDescent="0.3">
      <c r="H32" s="67"/>
      <c r="I32" s="67"/>
    </row>
    <row r="33" spans="6:9" ht="17.399999999999999" x14ac:dyDescent="0.3">
      <c r="H33" s="67"/>
      <c r="I33" s="67"/>
    </row>
    <row r="34" spans="6:9" ht="20.399999999999999" x14ac:dyDescent="0.35">
      <c r="F34" s="69"/>
      <c r="H34" s="68"/>
      <c r="I34" s="67"/>
    </row>
    <row r="35" spans="6:9" ht="17.399999999999999" x14ac:dyDescent="0.3">
      <c r="H35" s="67"/>
      <c r="I35" s="67"/>
    </row>
    <row r="36" spans="6:9" ht="17.399999999999999" x14ac:dyDescent="0.3">
      <c r="H36" s="67"/>
      <c r="I36" s="67"/>
    </row>
    <row r="37" spans="6:9" ht="17.399999999999999" x14ac:dyDescent="0.3">
      <c r="H37" s="67"/>
      <c r="I37" s="67"/>
    </row>
    <row r="38" spans="6:9" ht="20.399999999999999" x14ac:dyDescent="0.35">
      <c r="F38" s="69"/>
      <c r="H38" s="68"/>
      <c r="I38" s="67"/>
    </row>
    <row r="39" spans="6:9" ht="17.399999999999999" x14ac:dyDescent="0.3">
      <c r="H39" s="67"/>
      <c r="I39" s="67"/>
    </row>
    <row r="40" spans="6:9" ht="17.399999999999999" x14ac:dyDescent="0.3">
      <c r="H40" s="67"/>
      <c r="I40" s="67"/>
    </row>
    <row r="41" spans="6:9" ht="17.399999999999999" x14ac:dyDescent="0.3">
      <c r="H41" s="67"/>
      <c r="I41" s="67"/>
    </row>
    <row r="42" spans="6:9" ht="17.399999999999999" x14ac:dyDescent="0.3">
      <c r="H42" s="67"/>
      <c r="I42" s="67"/>
    </row>
    <row r="43" spans="6:9" ht="20.399999999999999" x14ac:dyDescent="0.35">
      <c r="F43" s="69"/>
      <c r="H43" s="68"/>
      <c r="I43" s="67"/>
    </row>
    <row r="44" spans="6:9" ht="17.399999999999999" x14ac:dyDescent="0.3">
      <c r="H44" s="67"/>
      <c r="I44" s="67"/>
    </row>
    <row r="45" spans="6:9" ht="17.399999999999999" x14ac:dyDescent="0.3">
      <c r="H45" s="67"/>
      <c r="I45" s="67"/>
    </row>
    <row r="46" spans="6:9" ht="17.399999999999999" x14ac:dyDescent="0.3">
      <c r="H46" s="67"/>
      <c r="I46" s="67"/>
    </row>
    <row r="47" spans="6:9" ht="20.399999999999999" x14ac:dyDescent="0.35">
      <c r="F47" s="69"/>
      <c r="H47" s="68"/>
      <c r="I47" s="67"/>
    </row>
    <row r="48" spans="6:9" ht="17.399999999999999" x14ac:dyDescent="0.3">
      <c r="H48" s="67"/>
      <c r="I48" s="67"/>
    </row>
    <row r="49" spans="8:9" ht="17.399999999999999" x14ac:dyDescent="0.3">
      <c r="H49" s="67"/>
      <c r="I49" s="67"/>
    </row>
    <row r="50" spans="8:9" ht="17.399999999999999" x14ac:dyDescent="0.3">
      <c r="H50" s="67"/>
      <c r="I50" s="67"/>
    </row>
  </sheetData>
  <pageMargins left="0.7" right="0.7" top="0.75" bottom="0.75" header="0.3" footer="0.3"/>
  <pageSetup scale="45"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E17:Q32"/>
  <sheetViews>
    <sheetView zoomScale="70" zoomScaleNormal="70" workbookViewId="0">
      <selection activeCell="J5" sqref="J5"/>
    </sheetView>
  </sheetViews>
  <sheetFormatPr defaultColWidth="9.109375" defaultRowHeight="14.4" x14ac:dyDescent="0.3"/>
  <cols>
    <col min="1" max="4" width="9.109375" style="1"/>
    <col min="5" max="5" width="21" style="1" customWidth="1"/>
    <col min="6" max="6" width="18.109375" style="1" customWidth="1"/>
    <col min="7" max="7" width="18.5546875" style="1" customWidth="1"/>
    <col min="8" max="8" width="13" style="1" customWidth="1"/>
    <col min="9" max="13" width="9.109375" style="1"/>
    <col min="14" max="14" width="22.5546875" style="1" customWidth="1"/>
    <col min="15" max="15" width="24.109375" style="1" customWidth="1"/>
    <col min="16" max="16" width="15.88671875" style="1" customWidth="1"/>
    <col min="17" max="17" width="10.6640625" style="1" bestFit="1" customWidth="1"/>
    <col min="18" max="16384" width="9.109375" style="1"/>
  </cols>
  <sheetData>
    <row r="17" spans="5:17" ht="23.4" x14ac:dyDescent="0.3">
      <c r="N17" s="7"/>
      <c r="O17" s="187" t="s">
        <v>8</v>
      </c>
      <c r="P17" s="188"/>
    </row>
    <row r="18" spans="5:17" ht="23.4" x14ac:dyDescent="0.3">
      <c r="N18" s="9" t="s">
        <v>3</v>
      </c>
      <c r="O18" s="10" t="s">
        <v>7</v>
      </c>
      <c r="P18" s="10" t="s">
        <v>6</v>
      </c>
    </row>
    <row r="19" spans="5:17" ht="23.4" x14ac:dyDescent="0.35">
      <c r="N19" s="5" t="s">
        <v>12</v>
      </c>
      <c r="O19" s="6">
        <v>10</v>
      </c>
      <c r="P19" s="6">
        <v>5</v>
      </c>
      <c r="Q19" s="24">
        <f>O19*O22+P19*P22</f>
        <v>7.5</v>
      </c>
    </row>
    <row r="20" spans="5:17" ht="23.4" x14ac:dyDescent="0.35">
      <c r="N20" s="5" t="s">
        <v>13</v>
      </c>
      <c r="O20" s="6">
        <v>12</v>
      </c>
      <c r="P20" s="6">
        <v>7</v>
      </c>
      <c r="Q20" s="24">
        <f>O20*O22+P20*P22</f>
        <v>9.5</v>
      </c>
    </row>
    <row r="21" spans="5:17" ht="23.4" x14ac:dyDescent="0.3">
      <c r="N21" s="5" t="s">
        <v>14</v>
      </c>
      <c r="O21" s="6">
        <v>20</v>
      </c>
      <c r="P21" s="6">
        <v>10</v>
      </c>
      <c r="Q21" s="25">
        <f>O21*O22+P21*P22</f>
        <v>15</v>
      </c>
    </row>
    <row r="22" spans="5:17" ht="23.4" x14ac:dyDescent="0.3">
      <c r="O22" s="22">
        <v>0.5</v>
      </c>
      <c r="P22" s="22">
        <v>0.5</v>
      </c>
    </row>
    <row r="25" spans="5:17" ht="23.4" x14ac:dyDescent="0.3">
      <c r="N25" s="7"/>
      <c r="O25" s="187" t="s">
        <v>8</v>
      </c>
      <c r="P25" s="188"/>
    </row>
    <row r="26" spans="5:17" ht="21" customHeight="1" x14ac:dyDescent="0.3">
      <c r="N26" s="9" t="s">
        <v>3</v>
      </c>
      <c r="O26" s="10" t="s">
        <v>7</v>
      </c>
      <c r="P26" s="10" t="s">
        <v>6</v>
      </c>
    </row>
    <row r="27" spans="5:17" ht="21.75" customHeight="1" x14ac:dyDescent="0.3">
      <c r="N27" s="5" t="s">
        <v>12</v>
      </c>
      <c r="O27" s="6">
        <v>10</v>
      </c>
      <c r="P27" s="6">
        <v>5</v>
      </c>
      <c r="Q27" s="23">
        <f>O27*0.7+P27*0.3</f>
        <v>8.5</v>
      </c>
    </row>
    <row r="28" spans="5:17" ht="23.4" x14ac:dyDescent="0.3">
      <c r="E28" s="7"/>
      <c r="F28" s="187" t="s">
        <v>8</v>
      </c>
      <c r="G28" s="188"/>
      <c r="N28" s="5" t="s">
        <v>13</v>
      </c>
      <c r="O28" s="6">
        <v>12</v>
      </c>
      <c r="P28" s="6">
        <v>7</v>
      </c>
      <c r="Q28" s="23">
        <f>O28*0.7+P28*0.3</f>
        <v>10.499999999999998</v>
      </c>
    </row>
    <row r="29" spans="5:17" ht="23.4" x14ac:dyDescent="0.3">
      <c r="E29" s="9" t="s">
        <v>3</v>
      </c>
      <c r="F29" s="10" t="s">
        <v>7</v>
      </c>
      <c r="G29" s="10" t="s">
        <v>6</v>
      </c>
      <c r="N29" s="5" t="s">
        <v>14</v>
      </c>
      <c r="O29" s="6">
        <v>20</v>
      </c>
      <c r="P29" s="6">
        <v>10</v>
      </c>
      <c r="Q29" s="26">
        <f>O29*0.7+P29*0.3</f>
        <v>17</v>
      </c>
    </row>
    <row r="30" spans="5:17" ht="23.4" x14ac:dyDescent="0.3">
      <c r="E30" s="5" t="s">
        <v>12</v>
      </c>
      <c r="F30" s="6">
        <v>10</v>
      </c>
      <c r="G30" s="6">
        <v>5</v>
      </c>
      <c r="O30" s="22">
        <v>0.7</v>
      </c>
      <c r="P30" s="22">
        <v>0.3</v>
      </c>
    </row>
    <row r="31" spans="5:17" ht="23.4" x14ac:dyDescent="0.3">
      <c r="E31" s="5" t="s">
        <v>13</v>
      </c>
      <c r="F31" s="6">
        <v>12</v>
      </c>
      <c r="G31" s="6">
        <v>7</v>
      </c>
    </row>
    <row r="32" spans="5:17" ht="23.4" x14ac:dyDescent="0.3">
      <c r="E32" s="5" t="s">
        <v>14</v>
      </c>
      <c r="F32" s="6">
        <v>20</v>
      </c>
      <c r="G32" s="6">
        <v>10</v>
      </c>
    </row>
  </sheetData>
  <mergeCells count="3">
    <mergeCell ref="F28:G28"/>
    <mergeCell ref="O17:P17"/>
    <mergeCell ref="O25:P25"/>
  </mergeCells>
  <pageMargins left="0.7" right="0.7" top="0.75" bottom="0.75" header="0.3" footer="0.3"/>
  <pageSetup scale="5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N11:O32"/>
  <sheetViews>
    <sheetView zoomScale="70" zoomScaleNormal="70" workbookViewId="0">
      <selection activeCell="P24" sqref="P24"/>
    </sheetView>
  </sheetViews>
  <sheetFormatPr defaultColWidth="9.109375" defaultRowHeight="14.4" x14ac:dyDescent="0.3"/>
  <cols>
    <col min="1" max="22" width="9.109375" style="1"/>
    <col min="23" max="23" width="11.6640625" style="1" bestFit="1" customWidth="1"/>
    <col min="24" max="24" width="10.6640625" style="1" bestFit="1" customWidth="1"/>
    <col min="25" max="25" width="11" style="1" bestFit="1" customWidth="1"/>
    <col min="26" max="16384" width="9.109375" style="1"/>
  </cols>
  <sheetData>
    <row r="11" spans="14:15" ht="14.4" customHeight="1" x14ac:dyDescent="0.3"/>
    <row r="12" spans="14:15" ht="14.4" customHeight="1" x14ac:dyDescent="0.3"/>
    <row r="15" spans="14:15" ht="15" customHeight="1" x14ac:dyDescent="0.3">
      <c r="N15" s="82">
        <f>STANDARDIZE(275,250,25)</f>
        <v>1</v>
      </c>
      <c r="O15" s="83"/>
    </row>
    <row r="16" spans="14:15" ht="15" customHeight="1" x14ac:dyDescent="0.3">
      <c r="N16" s="84"/>
      <c r="O16" s="85"/>
    </row>
    <row r="19" ht="15" customHeight="1" x14ac:dyDescent="0.3"/>
    <row r="20" ht="15" customHeight="1" x14ac:dyDescent="0.3"/>
    <row r="23" ht="15" customHeight="1" x14ac:dyDescent="0.3"/>
    <row r="24" ht="15" customHeight="1" x14ac:dyDescent="0.3"/>
    <row r="27" ht="15" customHeight="1" x14ac:dyDescent="0.3"/>
    <row r="28" ht="15" customHeight="1" x14ac:dyDescent="0.3"/>
    <row r="31" ht="15" customHeight="1" x14ac:dyDescent="0.3"/>
    <row r="32" ht="15" customHeight="1" x14ac:dyDescent="0.3"/>
  </sheetData>
  <mergeCells count="1">
    <mergeCell ref="N15:O16"/>
  </mergeCells>
  <pageMargins left="0.7" right="0.7" top="0.75" bottom="0.75" header="0.3" footer="0.3"/>
  <pageSetup scale="70"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K16:V36"/>
  <sheetViews>
    <sheetView zoomScale="70" zoomScaleNormal="70" workbookViewId="0"/>
  </sheetViews>
  <sheetFormatPr defaultColWidth="9.109375" defaultRowHeight="14.4" x14ac:dyDescent="0.3"/>
  <cols>
    <col min="1" max="4" width="9.109375" style="1"/>
    <col min="5" max="5" width="26.88671875" style="1" customWidth="1"/>
    <col min="6" max="6" width="18.109375" style="1" customWidth="1"/>
    <col min="7" max="7" width="23.88671875" style="1" customWidth="1"/>
    <col min="8" max="8" width="22.44140625" style="1" customWidth="1"/>
    <col min="9" max="11" width="9.109375" style="1"/>
    <col min="12" max="12" width="10.33203125" style="1" customWidth="1"/>
    <col min="13" max="16384" width="9.109375" style="1"/>
  </cols>
  <sheetData>
    <row r="16" spans="11:22" x14ac:dyDescent="0.3">
      <c r="K16"/>
      <c r="L16"/>
      <c r="M16"/>
      <c r="N16"/>
      <c r="O16"/>
      <c r="P16"/>
      <c r="Q16"/>
      <c r="R16"/>
      <c r="S16"/>
      <c r="T16"/>
      <c r="U16"/>
      <c r="V16"/>
    </row>
    <row r="17" spans="11:22" x14ac:dyDescent="0.3">
      <c r="K17"/>
      <c r="L17"/>
      <c r="M17"/>
      <c r="N17"/>
      <c r="O17"/>
      <c r="P17"/>
      <c r="Q17"/>
      <c r="R17"/>
      <c r="S17"/>
      <c r="T17"/>
      <c r="U17"/>
      <c r="V17"/>
    </row>
    <row r="18" spans="11:22" x14ac:dyDescent="0.3">
      <c r="K18"/>
      <c r="L18"/>
      <c r="M18"/>
      <c r="N18"/>
      <c r="O18"/>
      <c r="P18"/>
      <c r="Q18"/>
      <c r="R18"/>
      <c r="S18"/>
      <c r="T18"/>
      <c r="U18"/>
      <c r="V18"/>
    </row>
    <row r="19" spans="11:22" x14ac:dyDescent="0.3">
      <c r="K19"/>
      <c r="L19"/>
      <c r="M19"/>
      <c r="N19"/>
      <c r="O19"/>
      <c r="P19"/>
      <c r="Q19"/>
      <c r="R19"/>
      <c r="S19"/>
      <c r="T19"/>
      <c r="U19"/>
      <c r="V19"/>
    </row>
    <row r="20" spans="11:22" x14ac:dyDescent="0.3">
      <c r="K20"/>
      <c r="L20"/>
      <c r="M20"/>
      <c r="N20"/>
      <c r="O20"/>
      <c r="P20"/>
      <c r="Q20"/>
      <c r="R20"/>
      <c r="S20"/>
      <c r="T20"/>
      <c r="U20"/>
      <c r="V20"/>
    </row>
    <row r="21" spans="11:22" x14ac:dyDescent="0.3">
      <c r="K21"/>
      <c r="L21"/>
      <c r="M21"/>
      <c r="N21"/>
      <c r="O21"/>
      <c r="P21"/>
      <c r="Q21"/>
      <c r="R21"/>
      <c r="S21"/>
      <c r="T21"/>
      <c r="U21"/>
      <c r="V21"/>
    </row>
    <row r="22" spans="11:22" x14ac:dyDescent="0.3">
      <c r="K22"/>
      <c r="L22"/>
      <c r="M22"/>
      <c r="N22"/>
      <c r="O22"/>
      <c r="P22"/>
      <c r="Q22"/>
      <c r="R22"/>
      <c r="S22"/>
      <c r="T22"/>
      <c r="U22"/>
      <c r="V22"/>
    </row>
    <row r="23" spans="11:22" x14ac:dyDescent="0.3">
      <c r="K23"/>
      <c r="L23"/>
      <c r="M23"/>
      <c r="N23"/>
      <c r="O23"/>
      <c r="P23"/>
      <c r="Q23"/>
      <c r="R23"/>
      <c r="S23"/>
      <c r="T23"/>
      <c r="U23"/>
      <c r="V23"/>
    </row>
    <row r="24" spans="11:22" x14ac:dyDescent="0.3">
      <c r="K24"/>
      <c r="L24"/>
      <c r="M24"/>
      <c r="N24"/>
      <c r="O24"/>
      <c r="P24"/>
      <c r="Q24"/>
      <c r="R24"/>
      <c r="S24"/>
      <c r="T24"/>
      <c r="U24"/>
      <c r="V24"/>
    </row>
    <row r="25" spans="11:22" x14ac:dyDescent="0.3">
      <c r="K25"/>
      <c r="L25"/>
      <c r="M25"/>
      <c r="N25"/>
      <c r="O25"/>
      <c r="P25"/>
      <c r="Q25"/>
      <c r="R25"/>
      <c r="S25"/>
      <c r="T25"/>
      <c r="U25"/>
      <c r="V25"/>
    </row>
    <row r="26" spans="11:22" ht="14.4" customHeight="1" x14ac:dyDescent="0.3">
      <c r="K26"/>
      <c r="L26"/>
      <c r="M26"/>
      <c r="N26"/>
      <c r="O26"/>
      <c r="P26"/>
      <c r="Q26"/>
      <c r="R26"/>
      <c r="S26"/>
      <c r="T26"/>
      <c r="U26"/>
      <c r="V26"/>
    </row>
    <row r="27" spans="11:22" ht="14.4" customHeight="1" x14ac:dyDescent="0.3">
      <c r="K27"/>
      <c r="L27"/>
      <c r="M27"/>
      <c r="N27"/>
      <c r="O27"/>
      <c r="P27"/>
      <c r="Q27"/>
      <c r="R27"/>
      <c r="S27"/>
      <c r="T27"/>
      <c r="U27"/>
      <c r="V27"/>
    </row>
    <row r="28" spans="11:22" x14ac:dyDescent="0.3">
      <c r="K28"/>
      <c r="L28"/>
      <c r="M28"/>
      <c r="N28"/>
      <c r="O28"/>
      <c r="P28"/>
      <c r="Q28"/>
      <c r="R28"/>
      <c r="S28"/>
      <c r="T28"/>
      <c r="U28"/>
      <c r="V28"/>
    </row>
    <row r="29" spans="11:22" x14ac:dyDescent="0.3">
      <c r="K29"/>
      <c r="L29"/>
      <c r="M29"/>
      <c r="N29"/>
      <c r="O29"/>
      <c r="P29"/>
      <c r="Q29"/>
      <c r="R29"/>
      <c r="S29"/>
      <c r="T29"/>
      <c r="U29"/>
      <c r="V29"/>
    </row>
    <row r="30" spans="11:22" x14ac:dyDescent="0.3">
      <c r="K30"/>
      <c r="L30"/>
      <c r="M30"/>
      <c r="N30"/>
      <c r="O30"/>
      <c r="P30"/>
      <c r="Q30"/>
      <c r="R30"/>
      <c r="S30"/>
      <c r="T30"/>
      <c r="U30"/>
      <c r="V30"/>
    </row>
    <row r="31" spans="11:22" x14ac:dyDescent="0.3">
      <c r="K31"/>
      <c r="L31"/>
      <c r="M31"/>
      <c r="N31"/>
      <c r="O31"/>
      <c r="P31"/>
      <c r="Q31"/>
      <c r="R31"/>
      <c r="S31"/>
      <c r="T31"/>
      <c r="U31"/>
      <c r="V31"/>
    </row>
    <row r="32" spans="11:22" x14ac:dyDescent="0.3">
      <c r="K32"/>
      <c r="L32"/>
      <c r="M32"/>
      <c r="N32"/>
      <c r="O32"/>
      <c r="P32"/>
      <c r="Q32"/>
      <c r="R32"/>
      <c r="S32"/>
      <c r="T32"/>
      <c r="U32"/>
      <c r="V32"/>
    </row>
    <row r="33" spans="11:22" x14ac:dyDescent="0.3">
      <c r="K33"/>
      <c r="L33"/>
      <c r="M33"/>
      <c r="N33"/>
      <c r="O33"/>
      <c r="P33"/>
      <c r="Q33"/>
      <c r="R33"/>
      <c r="S33"/>
      <c r="T33"/>
      <c r="U33"/>
      <c r="V33"/>
    </row>
    <row r="34" spans="11:22" x14ac:dyDescent="0.3">
      <c r="K34"/>
      <c r="L34"/>
      <c r="M34"/>
      <c r="N34"/>
      <c r="O34"/>
      <c r="P34"/>
      <c r="Q34"/>
      <c r="R34"/>
      <c r="S34"/>
      <c r="T34"/>
      <c r="U34"/>
      <c r="V34"/>
    </row>
    <row r="35" spans="11:22" x14ac:dyDescent="0.3">
      <c r="K35"/>
      <c r="L35"/>
      <c r="M35"/>
      <c r="N35"/>
      <c r="O35"/>
      <c r="P35"/>
      <c r="Q35"/>
      <c r="R35"/>
      <c r="S35"/>
      <c r="T35"/>
      <c r="U35"/>
      <c r="V35"/>
    </row>
    <row r="36" spans="11:22" x14ac:dyDescent="0.3">
      <c r="K36"/>
      <c r="L36"/>
      <c r="M36"/>
      <c r="N36"/>
      <c r="O36"/>
      <c r="P36"/>
      <c r="Q36"/>
      <c r="R36"/>
      <c r="S36"/>
      <c r="T36"/>
      <c r="U36"/>
      <c r="V36"/>
    </row>
  </sheetData>
  <pageMargins left="0.7" right="0.7" top="0.75" bottom="0.75" header="0.3" footer="0.3"/>
  <pageSetup scale="60" orientation="landscape"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K16:V36"/>
  <sheetViews>
    <sheetView zoomScale="70" zoomScaleNormal="70" workbookViewId="0"/>
  </sheetViews>
  <sheetFormatPr defaultColWidth="9.109375" defaultRowHeight="14.4" x14ac:dyDescent="0.3"/>
  <cols>
    <col min="1" max="4" width="9.109375" style="1"/>
    <col min="5" max="5" width="26.88671875" style="1" customWidth="1"/>
    <col min="6" max="6" width="18.109375" style="1" customWidth="1"/>
    <col min="7" max="7" width="23.88671875" style="1" customWidth="1"/>
    <col min="8" max="8" width="22.44140625" style="1" customWidth="1"/>
    <col min="9" max="11" width="9.109375" style="1"/>
    <col min="12" max="12" width="10.33203125" style="1" customWidth="1"/>
    <col min="13" max="16384" width="9.109375" style="1"/>
  </cols>
  <sheetData>
    <row r="16" spans="11:22" x14ac:dyDescent="0.3">
      <c r="K16"/>
      <c r="L16"/>
      <c r="M16"/>
      <c r="N16"/>
      <c r="O16"/>
      <c r="P16"/>
      <c r="Q16"/>
      <c r="R16"/>
      <c r="S16"/>
      <c r="T16"/>
      <c r="U16"/>
      <c r="V16"/>
    </row>
    <row r="17" spans="11:22" x14ac:dyDescent="0.3">
      <c r="K17"/>
      <c r="L17"/>
      <c r="M17"/>
      <c r="N17"/>
      <c r="O17"/>
      <c r="P17"/>
      <c r="Q17"/>
      <c r="R17"/>
      <c r="S17"/>
      <c r="T17"/>
      <c r="U17"/>
      <c r="V17"/>
    </row>
    <row r="18" spans="11:22" x14ac:dyDescent="0.3">
      <c r="K18"/>
      <c r="L18"/>
      <c r="M18"/>
      <c r="N18"/>
      <c r="O18"/>
      <c r="P18"/>
      <c r="Q18"/>
      <c r="R18"/>
      <c r="S18"/>
      <c r="T18"/>
      <c r="U18"/>
      <c r="V18"/>
    </row>
    <row r="19" spans="11:22" x14ac:dyDescent="0.3">
      <c r="K19"/>
      <c r="L19"/>
      <c r="M19"/>
      <c r="N19"/>
      <c r="O19"/>
      <c r="P19"/>
      <c r="Q19"/>
      <c r="R19"/>
      <c r="S19"/>
      <c r="T19"/>
      <c r="U19"/>
      <c r="V19"/>
    </row>
    <row r="20" spans="11:22" x14ac:dyDescent="0.3">
      <c r="K20"/>
      <c r="L20"/>
      <c r="M20"/>
      <c r="N20"/>
      <c r="O20"/>
      <c r="P20"/>
      <c r="Q20"/>
      <c r="R20"/>
      <c r="S20"/>
      <c r="T20"/>
      <c r="U20"/>
      <c r="V20"/>
    </row>
    <row r="21" spans="11:22" x14ac:dyDescent="0.3">
      <c r="K21"/>
      <c r="L21"/>
      <c r="M21"/>
      <c r="N21"/>
      <c r="O21"/>
      <c r="P21"/>
      <c r="Q21"/>
      <c r="R21"/>
      <c r="S21"/>
      <c r="T21"/>
      <c r="U21"/>
      <c r="V21"/>
    </row>
    <row r="22" spans="11:22" x14ac:dyDescent="0.3">
      <c r="K22"/>
      <c r="L22"/>
      <c r="M22"/>
      <c r="N22"/>
      <c r="O22"/>
      <c r="P22"/>
      <c r="Q22"/>
      <c r="R22"/>
      <c r="S22"/>
      <c r="T22"/>
      <c r="U22"/>
      <c r="V22"/>
    </row>
    <row r="23" spans="11:22" x14ac:dyDescent="0.3">
      <c r="K23"/>
      <c r="L23"/>
      <c r="M23"/>
      <c r="N23"/>
      <c r="O23"/>
      <c r="P23"/>
      <c r="Q23"/>
      <c r="R23"/>
      <c r="S23"/>
      <c r="T23"/>
      <c r="U23"/>
      <c r="V23"/>
    </row>
    <row r="24" spans="11:22" x14ac:dyDescent="0.3">
      <c r="K24"/>
      <c r="L24"/>
      <c r="M24"/>
      <c r="N24"/>
      <c r="O24"/>
      <c r="P24"/>
      <c r="Q24"/>
      <c r="R24"/>
      <c r="S24"/>
      <c r="T24"/>
      <c r="U24"/>
      <c r="V24"/>
    </row>
    <row r="25" spans="11:22" x14ac:dyDescent="0.3">
      <c r="K25"/>
      <c r="L25"/>
      <c r="M25"/>
      <c r="N25"/>
      <c r="O25"/>
      <c r="P25"/>
      <c r="Q25"/>
      <c r="R25"/>
      <c r="S25"/>
      <c r="T25"/>
      <c r="U25"/>
      <c r="V25"/>
    </row>
    <row r="26" spans="11:22" ht="14.4" customHeight="1" x14ac:dyDescent="0.3">
      <c r="K26"/>
      <c r="L26"/>
      <c r="M26"/>
      <c r="N26"/>
      <c r="O26"/>
      <c r="P26"/>
      <c r="Q26"/>
      <c r="R26"/>
      <c r="S26"/>
      <c r="T26"/>
      <c r="U26"/>
      <c r="V26"/>
    </row>
    <row r="27" spans="11:22" ht="14.4" customHeight="1" x14ac:dyDescent="0.3">
      <c r="K27"/>
      <c r="L27"/>
      <c r="M27"/>
      <c r="N27"/>
      <c r="O27"/>
      <c r="P27"/>
      <c r="Q27"/>
      <c r="R27"/>
      <c r="S27"/>
      <c r="T27"/>
      <c r="U27"/>
      <c r="V27"/>
    </row>
    <row r="28" spans="11:22" x14ac:dyDescent="0.3">
      <c r="K28"/>
      <c r="L28"/>
      <c r="M28"/>
      <c r="N28"/>
      <c r="O28"/>
      <c r="P28"/>
      <c r="Q28"/>
      <c r="R28"/>
      <c r="S28"/>
      <c r="T28"/>
      <c r="U28"/>
      <c r="V28"/>
    </row>
    <row r="29" spans="11:22" x14ac:dyDescent="0.3">
      <c r="K29"/>
      <c r="L29"/>
      <c r="M29"/>
      <c r="N29"/>
      <c r="O29"/>
      <c r="P29"/>
      <c r="Q29"/>
      <c r="R29"/>
      <c r="S29"/>
      <c r="T29"/>
      <c r="U29"/>
      <c r="V29"/>
    </row>
    <row r="30" spans="11:22" x14ac:dyDescent="0.3">
      <c r="K30"/>
      <c r="L30"/>
      <c r="M30"/>
      <c r="N30"/>
      <c r="O30"/>
      <c r="P30"/>
      <c r="Q30"/>
      <c r="R30"/>
      <c r="S30"/>
      <c r="T30"/>
      <c r="U30"/>
      <c r="V30"/>
    </row>
    <row r="31" spans="11:22" x14ac:dyDescent="0.3">
      <c r="K31"/>
      <c r="L31"/>
      <c r="M31"/>
      <c r="N31"/>
      <c r="O31"/>
      <c r="P31"/>
      <c r="Q31"/>
      <c r="R31"/>
      <c r="S31"/>
      <c r="T31"/>
      <c r="U31"/>
      <c r="V31"/>
    </row>
    <row r="32" spans="11:22" x14ac:dyDescent="0.3">
      <c r="K32"/>
      <c r="L32"/>
      <c r="M32"/>
      <c r="N32"/>
      <c r="O32"/>
      <c r="P32"/>
      <c r="Q32"/>
      <c r="R32"/>
      <c r="S32"/>
      <c r="T32"/>
      <c r="U32"/>
      <c r="V32"/>
    </row>
    <row r="33" spans="11:22" x14ac:dyDescent="0.3">
      <c r="K33"/>
      <c r="L33"/>
      <c r="M33"/>
      <c r="N33"/>
      <c r="O33"/>
      <c r="P33"/>
      <c r="Q33"/>
      <c r="R33"/>
      <c r="S33"/>
      <c r="T33"/>
      <c r="U33"/>
      <c r="V33"/>
    </row>
    <row r="34" spans="11:22" x14ac:dyDescent="0.3">
      <c r="K34"/>
      <c r="L34"/>
      <c r="M34"/>
      <c r="N34"/>
      <c r="O34"/>
      <c r="P34"/>
      <c r="Q34"/>
      <c r="R34"/>
      <c r="S34"/>
      <c r="T34"/>
      <c r="U34"/>
      <c r="V34"/>
    </row>
    <row r="35" spans="11:22" x14ac:dyDescent="0.3">
      <c r="K35"/>
      <c r="L35"/>
      <c r="M35"/>
      <c r="N35"/>
      <c r="O35"/>
      <c r="P35"/>
      <c r="Q35"/>
      <c r="R35"/>
      <c r="S35"/>
      <c r="T35"/>
      <c r="U35"/>
      <c r="V35"/>
    </row>
    <row r="36" spans="11:22" x14ac:dyDescent="0.3">
      <c r="K36"/>
      <c r="L36"/>
      <c r="M36"/>
      <c r="N36"/>
      <c r="O36"/>
      <c r="P36"/>
      <c r="Q36"/>
      <c r="R36"/>
      <c r="S36"/>
      <c r="T36"/>
      <c r="U36"/>
      <c r="V36"/>
    </row>
  </sheetData>
  <pageMargins left="0.7" right="0.7" top="0.75" bottom="0.75" header="0.3" footer="0.3"/>
  <pageSetup scale="60" orientation="landscape"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D17:T29"/>
  <sheetViews>
    <sheetView zoomScale="70" zoomScaleNormal="70" workbookViewId="0">
      <selection activeCell="G29" sqref="G29"/>
    </sheetView>
  </sheetViews>
  <sheetFormatPr defaultColWidth="9.109375" defaultRowHeight="14.4" x14ac:dyDescent="0.3"/>
  <cols>
    <col min="1" max="3" width="9.109375" style="1"/>
    <col min="4" max="4" width="21.44140625" style="1" customWidth="1"/>
    <col min="5" max="5" width="19.88671875" style="1" customWidth="1"/>
    <col min="6" max="6" width="19.6640625" style="1" customWidth="1"/>
    <col min="7" max="7" width="22.44140625" style="1" customWidth="1"/>
    <col min="8" max="8" width="9.109375" style="1"/>
    <col min="9" max="9" width="9" style="1" customWidth="1"/>
    <col min="10" max="10" width="8.6640625" style="1" customWidth="1"/>
    <col min="11" max="11" width="9.44140625" style="1" customWidth="1"/>
    <col min="12" max="12" width="10.44140625" style="1" customWidth="1"/>
    <col min="13" max="13" width="8.6640625" style="1" customWidth="1"/>
    <col min="14" max="16384" width="9.109375" style="1"/>
  </cols>
  <sheetData>
    <row r="17" spans="4:20" ht="15" customHeight="1" x14ac:dyDescent="0.3">
      <c r="R17" s="59"/>
      <c r="S17" s="60"/>
      <c r="T17" s="60"/>
    </row>
    <row r="18" spans="4:20" ht="15" customHeight="1" x14ac:dyDescent="0.3">
      <c r="R18" s="60"/>
      <c r="S18" s="61"/>
      <c r="T18" s="61"/>
    </row>
    <row r="24" spans="4:20" ht="25.8" x14ac:dyDescent="0.3">
      <c r="D24" s="62"/>
      <c r="E24" s="62"/>
    </row>
    <row r="25" spans="4:20" ht="25.8" x14ac:dyDescent="0.3">
      <c r="D25" s="62"/>
      <c r="E25" s="62"/>
    </row>
    <row r="26" spans="4:20" ht="25.8" x14ac:dyDescent="0.3">
      <c r="D26" s="62"/>
      <c r="E26" s="62"/>
    </row>
    <row r="27" spans="4:20" ht="25.8" x14ac:dyDescent="0.3">
      <c r="D27" s="62"/>
      <c r="E27" s="62"/>
    </row>
    <row r="28" spans="4:20" ht="25.8" x14ac:dyDescent="0.3">
      <c r="D28" s="62"/>
      <c r="E28" s="62"/>
    </row>
    <row r="29" spans="4:20" ht="25.8" x14ac:dyDescent="0.3">
      <c r="D29" s="62"/>
      <c r="E29" s="62"/>
    </row>
  </sheetData>
  <pageMargins left="0.7" right="0.7" top="0.75" bottom="0.75" header="0.3" footer="0.3"/>
  <pageSetup scale="63" orientation="landscape"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D17:T29"/>
  <sheetViews>
    <sheetView zoomScale="70" zoomScaleNormal="70" workbookViewId="0">
      <selection activeCell="P22" sqref="P22"/>
    </sheetView>
  </sheetViews>
  <sheetFormatPr defaultColWidth="9.109375" defaultRowHeight="14.4" x14ac:dyDescent="0.3"/>
  <cols>
    <col min="1" max="3" width="9.109375" style="1"/>
    <col min="4" max="4" width="21.44140625" style="1" customWidth="1"/>
    <col min="5" max="5" width="19.88671875" style="1" customWidth="1"/>
    <col min="6" max="6" width="19.6640625" style="1" customWidth="1"/>
    <col min="7" max="7" width="22.44140625" style="1" customWidth="1"/>
    <col min="8" max="8" width="9.109375" style="1"/>
    <col min="9" max="9" width="9" style="1" customWidth="1"/>
    <col min="10" max="10" width="8.6640625" style="1" customWidth="1"/>
    <col min="11" max="11" width="9.44140625" style="1" customWidth="1"/>
    <col min="12" max="12" width="10.44140625" style="1" customWidth="1"/>
    <col min="13" max="13" width="8.6640625" style="1" customWidth="1"/>
    <col min="14" max="16384" width="9.109375" style="1"/>
  </cols>
  <sheetData>
    <row r="17" spans="4:20" ht="15" customHeight="1" x14ac:dyDescent="0.3">
      <c r="R17" s="59"/>
      <c r="S17" s="60"/>
      <c r="T17" s="60"/>
    </row>
    <row r="18" spans="4:20" ht="15" customHeight="1" x14ac:dyDescent="0.3">
      <c r="R18" s="60"/>
      <c r="S18" s="61"/>
      <c r="T18" s="61"/>
    </row>
    <row r="24" spans="4:20" ht="25.8" x14ac:dyDescent="0.3">
      <c r="D24" s="62"/>
      <c r="E24" s="62"/>
    </row>
    <row r="25" spans="4:20" ht="25.8" x14ac:dyDescent="0.3">
      <c r="D25" s="62"/>
      <c r="E25" s="62"/>
    </row>
    <row r="26" spans="4:20" ht="25.8" x14ac:dyDescent="0.3">
      <c r="D26" s="62"/>
      <c r="E26" s="62"/>
    </row>
    <row r="27" spans="4:20" ht="25.8" x14ac:dyDescent="0.3">
      <c r="D27" s="62"/>
      <c r="E27" s="62"/>
    </row>
    <row r="28" spans="4:20" ht="25.8" x14ac:dyDescent="0.3">
      <c r="D28" s="62"/>
      <c r="E28" s="62"/>
    </row>
    <row r="29" spans="4:20" ht="25.8" x14ac:dyDescent="0.3">
      <c r="D29" s="62"/>
      <c r="E29" s="62"/>
    </row>
  </sheetData>
  <pageMargins left="0.7" right="0.7" top="0.75" bottom="0.75" header="0.3" footer="0.3"/>
  <pageSetup scale="53" orientation="landscape"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D17:T29"/>
  <sheetViews>
    <sheetView zoomScale="70" zoomScaleNormal="70" workbookViewId="0"/>
  </sheetViews>
  <sheetFormatPr defaultColWidth="9.109375" defaultRowHeight="14.4" x14ac:dyDescent="0.3"/>
  <cols>
    <col min="1" max="3" width="9.109375" style="1"/>
    <col min="4" max="4" width="21.44140625" style="1" customWidth="1"/>
    <col min="5" max="5" width="19.88671875" style="1" customWidth="1"/>
    <col min="6" max="6" width="19.6640625" style="1" customWidth="1"/>
    <col min="7" max="7" width="22.44140625" style="1" customWidth="1"/>
    <col min="8" max="8" width="9.109375" style="1"/>
    <col min="9" max="9" width="9" style="1" customWidth="1"/>
    <col min="10" max="10" width="8.6640625" style="1" customWidth="1"/>
    <col min="11" max="11" width="9.44140625" style="1" customWidth="1"/>
    <col min="12" max="12" width="10.44140625" style="1" customWidth="1"/>
    <col min="13" max="13" width="8.6640625" style="1" customWidth="1"/>
    <col min="14" max="16384" width="9.109375" style="1"/>
  </cols>
  <sheetData>
    <row r="17" spans="4:20" ht="15" customHeight="1" x14ac:dyDescent="0.3">
      <c r="R17" s="59"/>
      <c r="S17" s="60"/>
      <c r="T17" s="60"/>
    </row>
    <row r="18" spans="4:20" ht="15" customHeight="1" x14ac:dyDescent="0.3">
      <c r="R18" s="60"/>
      <c r="S18" s="61"/>
      <c r="T18" s="61"/>
    </row>
    <row r="24" spans="4:20" ht="25.8" x14ac:dyDescent="0.3">
      <c r="D24" s="62"/>
      <c r="E24" s="62"/>
    </row>
    <row r="25" spans="4:20" ht="25.8" x14ac:dyDescent="0.3">
      <c r="D25" s="62"/>
      <c r="E25" s="62"/>
    </row>
    <row r="26" spans="4:20" ht="25.8" x14ac:dyDescent="0.3">
      <c r="D26" s="62"/>
      <c r="E26" s="62"/>
    </row>
    <row r="27" spans="4:20" ht="25.8" x14ac:dyDescent="0.3">
      <c r="D27" s="62"/>
      <c r="E27" s="62"/>
    </row>
    <row r="28" spans="4:20" ht="25.8" x14ac:dyDescent="0.3">
      <c r="D28" s="62"/>
      <c r="E28" s="62"/>
    </row>
    <row r="29" spans="4:20" ht="25.8" x14ac:dyDescent="0.3">
      <c r="D29" s="62"/>
      <c r="E29" s="62"/>
    </row>
  </sheetData>
  <pageMargins left="0.7" right="0.7" top="0.75" bottom="0.75" header="0.3" footer="0.3"/>
  <pageSetup scale="53" orientation="landscape"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18:Y51"/>
  <sheetViews>
    <sheetView zoomScale="70" zoomScaleNormal="70" workbookViewId="0">
      <selection activeCell="J30" sqref="J30"/>
    </sheetView>
  </sheetViews>
  <sheetFormatPr defaultColWidth="9.109375" defaultRowHeight="14.4" x14ac:dyDescent="0.3"/>
  <cols>
    <col min="1" max="6" width="9.109375" style="1"/>
    <col min="7" max="7" width="10.109375" style="1" bestFit="1" customWidth="1"/>
    <col min="8" max="11" width="9.109375" style="1"/>
    <col min="12" max="12" width="13.6640625" style="1" customWidth="1"/>
    <col min="13" max="13" width="6.44140625" style="1" customWidth="1"/>
    <col min="14" max="14" width="6.6640625" style="1" customWidth="1"/>
    <col min="15" max="15" width="5.6640625" style="1" customWidth="1"/>
    <col min="16" max="16" width="7.44140625" style="1" customWidth="1"/>
    <col min="17" max="17" width="6.6640625" style="1" customWidth="1"/>
    <col min="18" max="18" width="7" style="1" customWidth="1"/>
    <col min="19" max="19" width="7.6640625" style="1" customWidth="1"/>
    <col min="20" max="20" width="7" style="1" customWidth="1"/>
    <col min="21" max="21" width="5.6640625" style="1" customWidth="1"/>
    <col min="22" max="22" width="6.109375" style="1" customWidth="1"/>
    <col min="23" max="23" width="6.44140625" style="1" customWidth="1"/>
    <col min="24" max="24" width="6.109375" style="1" customWidth="1"/>
    <col min="25" max="16384" width="9.109375" style="1"/>
  </cols>
  <sheetData>
    <row r="18" spans="2:25" x14ac:dyDescent="0.3">
      <c r="M18"/>
      <c r="N18"/>
      <c r="O18"/>
      <c r="P18"/>
      <c r="Q18"/>
      <c r="R18"/>
      <c r="S18"/>
      <c r="T18"/>
      <c r="U18"/>
      <c r="V18"/>
      <c r="W18"/>
      <c r="X18"/>
      <c r="Y18"/>
    </row>
    <row r="19" spans="2:25" x14ac:dyDescent="0.3">
      <c r="M19"/>
      <c r="N19"/>
      <c r="O19"/>
      <c r="P19"/>
      <c r="Q19"/>
      <c r="R19"/>
      <c r="S19"/>
      <c r="T19"/>
      <c r="U19"/>
      <c r="V19"/>
      <c r="W19"/>
      <c r="X19"/>
      <c r="Y19"/>
    </row>
    <row r="20" spans="2:25" x14ac:dyDescent="0.3">
      <c r="M20"/>
      <c r="N20"/>
      <c r="O20"/>
      <c r="P20"/>
      <c r="Q20"/>
      <c r="R20"/>
      <c r="S20"/>
      <c r="T20"/>
      <c r="U20"/>
      <c r="V20"/>
      <c r="W20"/>
      <c r="X20"/>
      <c r="Y20"/>
    </row>
    <row r="21" spans="2:25" ht="23.25" customHeight="1" x14ac:dyDescent="0.3">
      <c r="M21"/>
      <c r="N21"/>
      <c r="O21"/>
      <c r="P21"/>
      <c r="Q21"/>
      <c r="R21"/>
      <c r="S21"/>
      <c r="T21"/>
      <c r="U21"/>
      <c r="V21"/>
      <c r="W21"/>
      <c r="X21"/>
      <c r="Y21"/>
    </row>
    <row r="22" spans="2:25" x14ac:dyDescent="0.3">
      <c r="M22"/>
      <c r="N22"/>
      <c r="O22"/>
      <c r="P22"/>
      <c r="Q22"/>
      <c r="R22"/>
      <c r="S22"/>
      <c r="T22"/>
      <c r="U22"/>
      <c r="V22"/>
      <c r="W22"/>
      <c r="X22"/>
      <c r="Y22"/>
    </row>
    <row r="23" spans="2:25" x14ac:dyDescent="0.3">
      <c r="M23"/>
      <c r="N23"/>
      <c r="O23"/>
      <c r="P23"/>
      <c r="Q23"/>
      <c r="R23"/>
      <c r="S23"/>
      <c r="T23"/>
      <c r="U23"/>
      <c r="V23"/>
      <c r="W23"/>
      <c r="X23"/>
      <c r="Y23"/>
    </row>
    <row r="24" spans="2:25" x14ac:dyDescent="0.3">
      <c r="M24"/>
      <c r="N24"/>
      <c r="O24"/>
      <c r="P24"/>
      <c r="Q24"/>
      <c r="R24"/>
      <c r="S24"/>
      <c r="T24"/>
      <c r="U24"/>
      <c r="V24"/>
      <c r="W24"/>
      <c r="X24"/>
      <c r="Y24"/>
    </row>
    <row r="25" spans="2:25" x14ac:dyDescent="0.3">
      <c r="M25"/>
      <c r="N25"/>
      <c r="O25"/>
      <c r="P25"/>
      <c r="Q25"/>
      <c r="R25"/>
      <c r="S25"/>
      <c r="T25"/>
      <c r="U25"/>
      <c r="V25"/>
      <c r="W25"/>
      <c r="X25"/>
      <c r="Y25"/>
    </row>
    <row r="26" spans="2:25" x14ac:dyDescent="0.3">
      <c r="M26"/>
      <c r="N26"/>
      <c r="O26"/>
      <c r="P26"/>
      <c r="Q26"/>
      <c r="R26"/>
      <c r="S26"/>
      <c r="T26"/>
      <c r="U26"/>
      <c r="V26"/>
      <c r="W26"/>
      <c r="X26"/>
      <c r="Y26"/>
    </row>
    <row r="27" spans="2:25" x14ac:dyDescent="0.3">
      <c r="M27"/>
      <c r="N27"/>
      <c r="O27"/>
      <c r="P27"/>
      <c r="Q27"/>
      <c r="R27"/>
      <c r="S27"/>
      <c r="T27"/>
      <c r="U27"/>
      <c r="V27"/>
      <c r="W27"/>
      <c r="X27"/>
      <c r="Y27"/>
    </row>
    <row r="28" spans="2:25" x14ac:dyDescent="0.3">
      <c r="B28" s="50"/>
      <c r="C28" s="50"/>
      <c r="D28" s="50"/>
      <c r="E28" s="50"/>
      <c r="F28" s="50"/>
      <c r="M28"/>
      <c r="N28"/>
      <c r="O28"/>
      <c r="P28"/>
      <c r="Q28"/>
      <c r="R28"/>
      <c r="S28"/>
      <c r="T28"/>
      <c r="U28"/>
      <c r="V28"/>
      <c r="W28"/>
      <c r="X28"/>
      <c r="Y28"/>
    </row>
    <row r="29" spans="2:25" x14ac:dyDescent="0.3">
      <c r="B29" s="50"/>
      <c r="C29" s="50"/>
      <c r="D29" s="50"/>
      <c r="E29" s="50"/>
      <c r="F29" s="50"/>
      <c r="I29" s="50"/>
      <c r="J29" s="50"/>
      <c r="K29" s="50"/>
      <c r="L29" s="50"/>
      <c r="M29"/>
      <c r="N29"/>
      <c r="O29"/>
      <c r="P29"/>
      <c r="Q29"/>
      <c r="R29"/>
      <c r="S29"/>
      <c r="T29"/>
      <c r="U29"/>
      <c r="V29"/>
      <c r="W29"/>
      <c r="X29"/>
      <c r="Y29"/>
    </row>
    <row r="30" spans="2:25" ht="15" customHeight="1" x14ac:dyDescent="0.3">
      <c r="B30" s="50"/>
      <c r="C30" s="50"/>
      <c r="D30" s="50"/>
      <c r="E30" s="50"/>
      <c r="F30" s="50"/>
      <c r="I30" s="50"/>
      <c r="J30" s="50"/>
      <c r="K30" s="50"/>
      <c r="L30" s="50"/>
    </row>
    <row r="31" spans="2:25" ht="15" customHeight="1" x14ac:dyDescent="0.3">
      <c r="B31" s="50"/>
      <c r="C31" s="50"/>
      <c r="D31" s="50"/>
      <c r="E31" s="50"/>
      <c r="F31" s="50"/>
      <c r="G31" s="50"/>
      <c r="H31" s="50"/>
      <c r="I31" s="50"/>
      <c r="J31" s="50"/>
      <c r="K31" s="50"/>
      <c r="L31" s="50"/>
    </row>
    <row r="32" spans="2:25" ht="15" customHeight="1" x14ac:dyDescent="0.3">
      <c r="B32" s="50"/>
      <c r="C32" s="50"/>
      <c r="D32" s="50"/>
      <c r="E32" s="50"/>
      <c r="F32" s="50"/>
      <c r="G32" s="50"/>
      <c r="H32" s="50"/>
      <c r="I32" s="50"/>
      <c r="J32" s="50"/>
      <c r="K32" s="50"/>
      <c r="L32" s="50"/>
    </row>
    <row r="33" spans="2:19" ht="15" customHeight="1" x14ac:dyDescent="0.3">
      <c r="B33" s="50"/>
      <c r="C33" s="50"/>
      <c r="D33" s="50"/>
      <c r="E33" s="50"/>
      <c r="F33" s="50"/>
      <c r="G33" s="51">
        <v>121</v>
      </c>
      <c r="H33" s="52"/>
      <c r="I33" s="50"/>
      <c r="J33" s="50"/>
      <c r="K33" s="50"/>
      <c r="L33" s="50"/>
    </row>
    <row r="34" spans="2:19" x14ac:dyDescent="0.3">
      <c r="B34" s="50"/>
      <c r="C34" s="50"/>
      <c r="D34" s="50"/>
      <c r="E34" s="50"/>
      <c r="F34" s="50"/>
      <c r="I34" s="50"/>
      <c r="J34" s="50"/>
      <c r="K34" s="50"/>
      <c r="L34" s="50"/>
    </row>
    <row r="35" spans="2:19" ht="23.4" x14ac:dyDescent="0.3">
      <c r="C35" s="53"/>
      <c r="D35" s="53"/>
      <c r="E35" s="53"/>
      <c r="F35" s="53"/>
      <c r="G35" s="50"/>
      <c r="H35" s="50"/>
      <c r="I35" s="50">
        <v>2000</v>
      </c>
      <c r="J35" s="54"/>
      <c r="K35" s="50"/>
      <c r="L35" s="50"/>
      <c r="M35" s="50"/>
    </row>
    <row r="36" spans="2:19" x14ac:dyDescent="0.3">
      <c r="C36" s="50"/>
      <c r="D36" s="50"/>
      <c r="E36" s="50"/>
      <c r="F36" s="50"/>
      <c r="G36" s="50"/>
      <c r="H36" s="50">
        <v>1</v>
      </c>
      <c r="I36" s="50"/>
      <c r="J36" s="50"/>
      <c r="K36" s="50"/>
      <c r="L36" s="50"/>
      <c r="M36" s="50"/>
    </row>
    <row r="37" spans="2:19" x14ac:dyDescent="0.3">
      <c r="C37" s="50"/>
      <c r="D37" s="50"/>
      <c r="E37" s="50"/>
      <c r="F37" s="50"/>
      <c r="G37" s="50"/>
      <c r="H37" s="50"/>
      <c r="I37" s="50"/>
      <c r="J37" s="50"/>
      <c r="K37" s="50"/>
      <c r="L37" s="50"/>
      <c r="M37" s="50"/>
    </row>
    <row r="38" spans="2:19" x14ac:dyDescent="0.3">
      <c r="C38" s="50"/>
      <c r="D38" s="50"/>
      <c r="E38" s="50"/>
      <c r="F38" s="50"/>
      <c r="G38" s="50"/>
      <c r="H38" s="50"/>
      <c r="I38" s="50"/>
      <c r="J38" s="50"/>
      <c r="K38" s="189"/>
      <c r="L38" s="50"/>
      <c r="M38" s="50"/>
    </row>
    <row r="39" spans="2:19" x14ac:dyDescent="0.3">
      <c r="C39" s="50"/>
      <c r="D39" s="50"/>
      <c r="E39" s="50"/>
      <c r="F39" s="50"/>
      <c r="G39" s="50"/>
      <c r="H39" s="50"/>
      <c r="I39" s="50"/>
      <c r="J39" s="50"/>
      <c r="K39" s="189"/>
      <c r="L39" s="50"/>
      <c r="M39" s="50"/>
    </row>
    <row r="40" spans="2:19" x14ac:dyDescent="0.3">
      <c r="C40" s="50"/>
      <c r="D40" s="50"/>
      <c r="E40" s="190"/>
      <c r="F40" s="190"/>
      <c r="G40" s="190"/>
      <c r="H40" s="190"/>
      <c r="I40" s="50"/>
      <c r="J40" s="50"/>
      <c r="K40" s="50"/>
      <c r="L40" s="50"/>
      <c r="M40" s="50"/>
    </row>
    <row r="41" spans="2:19" x14ac:dyDescent="0.3">
      <c r="C41" s="50"/>
      <c r="D41" s="50"/>
      <c r="E41" s="190"/>
      <c r="F41" s="190"/>
      <c r="G41" s="190"/>
      <c r="H41" s="190"/>
      <c r="I41" s="50"/>
      <c r="J41" s="50"/>
      <c r="K41" s="50"/>
      <c r="L41" s="50"/>
      <c r="M41" s="50"/>
    </row>
    <row r="42" spans="2:19" ht="15" customHeight="1" x14ac:dyDescent="0.3">
      <c r="C42" s="50"/>
      <c r="D42" s="50"/>
      <c r="E42" s="50"/>
      <c r="F42" s="50"/>
      <c r="G42" s="50"/>
      <c r="H42" s="50"/>
      <c r="I42" s="50"/>
      <c r="J42" s="50"/>
      <c r="K42" s="50"/>
      <c r="L42" s="50"/>
      <c r="M42" s="55"/>
      <c r="N42" s="56">
        <v>75</v>
      </c>
      <c r="O42" s="56"/>
      <c r="P42" s="56">
        <v>98</v>
      </c>
      <c r="Q42" s="55"/>
      <c r="R42" s="55"/>
      <c r="S42" s="50"/>
    </row>
    <row r="43" spans="2:19" x14ac:dyDescent="0.3">
      <c r="M43" s="55"/>
      <c r="N43" s="56">
        <v>45</v>
      </c>
      <c r="O43" s="56"/>
      <c r="P43" s="56">
        <v>37</v>
      </c>
      <c r="Q43" s="55"/>
      <c r="R43" s="55"/>
    </row>
    <row r="44" spans="2:19" x14ac:dyDescent="0.3">
      <c r="M44" s="55"/>
      <c r="N44" s="56">
        <v>25</v>
      </c>
      <c r="O44" s="56"/>
      <c r="P44" s="56">
        <v>43</v>
      </c>
      <c r="Q44" s="55"/>
      <c r="R44" s="55"/>
    </row>
    <row r="45" spans="2:19" x14ac:dyDescent="0.3">
      <c r="M45" s="55"/>
      <c r="N45" s="56">
        <v>100</v>
      </c>
      <c r="O45" s="56"/>
      <c r="P45" s="56">
        <v>61</v>
      </c>
      <c r="Q45" s="55"/>
      <c r="R45" s="55"/>
    </row>
    <row r="46" spans="2:19" x14ac:dyDescent="0.3">
      <c r="M46" s="55"/>
      <c r="N46" s="56">
        <v>100</v>
      </c>
      <c r="O46" s="56"/>
      <c r="P46" s="56">
        <v>30</v>
      </c>
      <c r="Q46" s="55"/>
      <c r="R46" s="55"/>
    </row>
    <row r="47" spans="2:19" x14ac:dyDescent="0.3">
      <c r="M47" s="55"/>
      <c r="N47" s="57"/>
      <c r="O47" s="57"/>
      <c r="P47" s="55"/>
      <c r="Q47" s="55"/>
      <c r="R47" s="55"/>
    </row>
    <row r="48" spans="2:19" x14ac:dyDescent="0.3">
      <c r="M48" s="55"/>
      <c r="N48" s="57"/>
      <c r="O48" s="57"/>
      <c r="P48" s="55"/>
      <c r="Q48" s="55"/>
      <c r="R48" s="55"/>
    </row>
    <row r="51" spans="20:20" x14ac:dyDescent="0.3">
      <c r="T51" s="58"/>
    </row>
  </sheetData>
  <mergeCells count="3">
    <mergeCell ref="K38:K39"/>
    <mergeCell ref="E40:F41"/>
    <mergeCell ref="G40:H41"/>
  </mergeCells>
  <pageMargins left="0.7" right="0.7" top="0.75" bottom="0.75" header="0.3" footer="0.3"/>
  <pageSetup scale="64"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B18:Y51"/>
  <sheetViews>
    <sheetView zoomScale="70" zoomScaleNormal="70" workbookViewId="0"/>
  </sheetViews>
  <sheetFormatPr defaultColWidth="9.109375" defaultRowHeight="14.4" x14ac:dyDescent="0.3"/>
  <cols>
    <col min="1" max="6" width="9.109375" style="1"/>
    <col min="7" max="7" width="10.109375" style="1" bestFit="1" customWidth="1"/>
    <col min="8" max="11" width="9.109375" style="1"/>
    <col min="12" max="12" width="13.6640625" style="1" customWidth="1"/>
    <col min="13" max="13" width="6.44140625" style="1" customWidth="1"/>
    <col min="14" max="14" width="6.6640625" style="1" customWidth="1"/>
    <col min="15" max="15" width="5.6640625" style="1" customWidth="1"/>
    <col min="16" max="16" width="7.44140625" style="1" customWidth="1"/>
    <col min="17" max="17" width="6.6640625" style="1" customWidth="1"/>
    <col min="18" max="18" width="7" style="1" customWidth="1"/>
    <col min="19" max="19" width="7.6640625" style="1" customWidth="1"/>
    <col min="20" max="20" width="7" style="1" customWidth="1"/>
    <col min="21" max="21" width="5.6640625" style="1" customWidth="1"/>
    <col min="22" max="22" width="6.109375" style="1" customWidth="1"/>
    <col min="23" max="23" width="6.44140625" style="1" customWidth="1"/>
    <col min="24" max="24" width="6.109375" style="1" customWidth="1"/>
    <col min="25" max="16384" width="9.109375" style="1"/>
  </cols>
  <sheetData>
    <row r="18" spans="2:25" x14ac:dyDescent="0.3">
      <c r="M18"/>
      <c r="N18"/>
      <c r="O18"/>
      <c r="P18"/>
      <c r="Q18"/>
      <c r="R18"/>
      <c r="S18"/>
      <c r="T18"/>
      <c r="U18"/>
      <c r="V18"/>
      <c r="W18"/>
      <c r="X18"/>
      <c r="Y18"/>
    </row>
    <row r="19" spans="2:25" x14ac:dyDescent="0.3">
      <c r="M19"/>
      <c r="N19"/>
      <c r="O19"/>
      <c r="P19"/>
      <c r="Q19"/>
      <c r="R19"/>
      <c r="S19"/>
      <c r="T19"/>
      <c r="U19"/>
      <c r="V19"/>
      <c r="W19"/>
      <c r="X19"/>
      <c r="Y19"/>
    </row>
    <row r="20" spans="2:25" x14ac:dyDescent="0.3">
      <c r="M20"/>
      <c r="N20"/>
      <c r="O20"/>
      <c r="P20"/>
      <c r="Q20"/>
      <c r="R20"/>
      <c r="S20"/>
      <c r="T20"/>
      <c r="U20"/>
      <c r="V20"/>
      <c r="W20"/>
      <c r="X20"/>
      <c r="Y20"/>
    </row>
    <row r="21" spans="2:25" ht="23.25" customHeight="1" x14ac:dyDescent="0.3">
      <c r="M21"/>
      <c r="N21"/>
      <c r="O21"/>
      <c r="P21"/>
      <c r="Q21"/>
      <c r="R21"/>
      <c r="S21"/>
      <c r="T21"/>
      <c r="U21"/>
      <c r="V21"/>
      <c r="W21"/>
      <c r="X21"/>
      <c r="Y21"/>
    </row>
    <row r="22" spans="2:25" x14ac:dyDescent="0.3">
      <c r="M22"/>
      <c r="N22"/>
      <c r="O22"/>
      <c r="P22"/>
      <c r="Q22"/>
      <c r="R22"/>
      <c r="S22"/>
      <c r="T22"/>
      <c r="U22"/>
      <c r="V22"/>
      <c r="W22"/>
      <c r="X22"/>
      <c r="Y22"/>
    </row>
    <row r="23" spans="2:25" x14ac:dyDescent="0.3">
      <c r="M23"/>
      <c r="N23"/>
      <c r="O23"/>
      <c r="P23"/>
      <c r="Q23"/>
      <c r="R23"/>
      <c r="S23"/>
      <c r="T23"/>
      <c r="U23"/>
      <c r="V23"/>
      <c r="W23"/>
      <c r="X23"/>
      <c r="Y23"/>
    </row>
    <row r="24" spans="2:25" x14ac:dyDescent="0.3">
      <c r="M24"/>
      <c r="N24"/>
      <c r="O24"/>
      <c r="P24"/>
      <c r="Q24"/>
      <c r="R24"/>
      <c r="S24"/>
      <c r="T24"/>
      <c r="U24"/>
      <c r="V24"/>
      <c r="W24"/>
      <c r="X24"/>
      <c r="Y24"/>
    </row>
    <row r="25" spans="2:25" x14ac:dyDescent="0.3">
      <c r="M25"/>
      <c r="N25"/>
      <c r="O25"/>
      <c r="P25"/>
      <c r="Q25"/>
      <c r="R25"/>
      <c r="S25"/>
      <c r="T25"/>
      <c r="U25"/>
      <c r="V25"/>
      <c r="W25"/>
      <c r="X25"/>
      <c r="Y25"/>
    </row>
    <row r="26" spans="2:25" x14ac:dyDescent="0.3">
      <c r="M26"/>
      <c r="N26"/>
      <c r="O26"/>
      <c r="P26"/>
      <c r="Q26"/>
      <c r="R26"/>
      <c r="S26"/>
      <c r="T26"/>
      <c r="U26"/>
      <c r="V26"/>
      <c r="W26"/>
      <c r="X26"/>
      <c r="Y26"/>
    </row>
    <row r="27" spans="2:25" x14ac:dyDescent="0.3">
      <c r="M27"/>
      <c r="N27"/>
      <c r="O27"/>
      <c r="P27"/>
      <c r="Q27"/>
      <c r="R27"/>
      <c r="S27"/>
      <c r="T27"/>
      <c r="U27"/>
      <c r="V27"/>
      <c r="W27"/>
      <c r="X27"/>
      <c r="Y27"/>
    </row>
    <row r="28" spans="2:25" x14ac:dyDescent="0.3">
      <c r="B28" s="50"/>
      <c r="C28" s="50"/>
      <c r="D28" s="50"/>
      <c r="E28" s="50"/>
      <c r="F28" s="50"/>
      <c r="M28"/>
      <c r="N28"/>
      <c r="O28"/>
      <c r="P28"/>
      <c r="Q28"/>
      <c r="R28"/>
      <c r="S28"/>
      <c r="T28"/>
      <c r="U28"/>
      <c r="V28"/>
      <c r="W28"/>
      <c r="X28"/>
      <c r="Y28"/>
    </row>
    <row r="29" spans="2:25" x14ac:dyDescent="0.3">
      <c r="B29" s="50"/>
      <c r="C29" s="50"/>
      <c r="D29" s="50"/>
      <c r="E29" s="50"/>
      <c r="F29" s="50"/>
      <c r="I29" s="50"/>
      <c r="J29" s="50"/>
      <c r="K29" s="50"/>
      <c r="L29" s="50"/>
      <c r="M29"/>
      <c r="N29"/>
      <c r="O29"/>
      <c r="P29"/>
      <c r="Q29"/>
      <c r="R29"/>
      <c r="S29"/>
      <c r="T29"/>
      <c r="U29"/>
      <c r="V29"/>
      <c r="W29"/>
      <c r="X29"/>
      <c r="Y29"/>
    </row>
    <row r="30" spans="2:25" ht="15" customHeight="1" x14ac:dyDescent="0.3">
      <c r="B30" s="50"/>
      <c r="C30" s="50"/>
      <c r="D30" s="50"/>
      <c r="E30" s="50"/>
      <c r="F30" s="50"/>
      <c r="I30" s="50"/>
      <c r="J30" s="50"/>
      <c r="K30" s="50"/>
      <c r="L30" s="50"/>
    </row>
    <row r="31" spans="2:25" ht="15" customHeight="1" x14ac:dyDescent="0.3">
      <c r="B31" s="50"/>
      <c r="C31" s="50"/>
      <c r="D31" s="50"/>
      <c r="E31" s="50"/>
      <c r="F31" s="50"/>
      <c r="G31" s="50"/>
      <c r="H31" s="50"/>
      <c r="I31" s="50"/>
      <c r="J31" s="50"/>
      <c r="K31" s="50"/>
      <c r="L31" s="50"/>
    </row>
    <row r="32" spans="2:25" ht="15" customHeight="1" x14ac:dyDescent="0.3">
      <c r="B32" s="50"/>
      <c r="C32" s="50"/>
      <c r="D32" s="50"/>
      <c r="E32" s="50"/>
      <c r="F32" s="50"/>
      <c r="G32" s="50"/>
      <c r="H32" s="50"/>
      <c r="I32" s="50"/>
      <c r="J32" s="50"/>
      <c r="K32" s="50"/>
      <c r="L32" s="50"/>
    </row>
    <row r="33" spans="2:19" ht="15" customHeight="1" x14ac:dyDescent="0.3">
      <c r="B33" s="50"/>
      <c r="C33" s="50"/>
      <c r="D33" s="50"/>
      <c r="E33" s="50"/>
      <c r="F33" s="50"/>
      <c r="G33" s="51">
        <v>121</v>
      </c>
      <c r="H33" s="52"/>
      <c r="I33" s="50"/>
      <c r="J33" s="50"/>
      <c r="K33" s="50"/>
      <c r="L33" s="50"/>
    </row>
    <row r="34" spans="2:19" x14ac:dyDescent="0.3">
      <c r="B34" s="50"/>
      <c r="C34" s="50"/>
      <c r="D34" s="50"/>
      <c r="E34" s="50"/>
      <c r="F34" s="50"/>
      <c r="I34" s="50"/>
      <c r="J34" s="50"/>
      <c r="K34" s="50"/>
      <c r="L34" s="50"/>
    </row>
    <row r="35" spans="2:19" ht="23.4" x14ac:dyDescent="0.3">
      <c r="C35" s="53"/>
      <c r="D35" s="53"/>
      <c r="E35" s="53"/>
      <c r="F35" s="53"/>
      <c r="G35" s="50"/>
      <c r="H35" s="50"/>
      <c r="I35" s="50">
        <v>2000</v>
      </c>
      <c r="J35" s="54"/>
      <c r="K35" s="50"/>
      <c r="L35" s="50"/>
      <c r="M35" s="50"/>
    </row>
    <row r="36" spans="2:19" x14ac:dyDescent="0.3">
      <c r="C36" s="50"/>
      <c r="D36" s="50"/>
      <c r="E36" s="50"/>
      <c r="F36" s="50"/>
      <c r="G36" s="50"/>
      <c r="H36" s="50">
        <v>1</v>
      </c>
      <c r="I36" s="50"/>
      <c r="J36" s="50"/>
      <c r="K36" s="50"/>
      <c r="L36" s="50"/>
      <c r="M36" s="50"/>
    </row>
    <row r="37" spans="2:19" x14ac:dyDescent="0.3">
      <c r="C37" s="50"/>
      <c r="D37" s="50"/>
      <c r="E37" s="50"/>
      <c r="F37" s="50"/>
      <c r="G37" s="50"/>
      <c r="H37" s="50"/>
      <c r="I37" s="50"/>
      <c r="J37" s="50"/>
      <c r="K37" s="50"/>
      <c r="L37" s="50"/>
      <c r="M37" s="50"/>
    </row>
    <row r="38" spans="2:19" x14ac:dyDescent="0.3">
      <c r="C38" s="50"/>
      <c r="D38" s="50"/>
      <c r="E38" s="50"/>
      <c r="F38" s="50"/>
      <c r="G38" s="50"/>
      <c r="H38" s="50"/>
      <c r="I38" s="50"/>
      <c r="J38" s="50"/>
      <c r="K38" s="189"/>
      <c r="L38" s="50"/>
      <c r="M38" s="50"/>
    </row>
    <row r="39" spans="2:19" x14ac:dyDescent="0.3">
      <c r="C39" s="50"/>
      <c r="D39" s="50"/>
      <c r="E39" s="50"/>
      <c r="F39" s="50"/>
      <c r="G39" s="50"/>
      <c r="H39" s="50"/>
      <c r="I39" s="50"/>
      <c r="J39" s="50"/>
      <c r="K39" s="189"/>
      <c r="L39" s="50"/>
      <c r="M39" s="50"/>
    </row>
    <row r="40" spans="2:19" x14ac:dyDescent="0.3">
      <c r="C40" s="50"/>
      <c r="D40" s="50"/>
      <c r="E40" s="190"/>
      <c r="F40" s="190"/>
      <c r="G40" s="190"/>
      <c r="H40" s="190"/>
      <c r="I40" s="50"/>
      <c r="J40" s="50"/>
      <c r="K40" s="50"/>
      <c r="L40" s="50"/>
      <c r="M40" s="50"/>
    </row>
    <row r="41" spans="2:19" x14ac:dyDescent="0.3">
      <c r="C41" s="50"/>
      <c r="D41" s="50"/>
      <c r="E41" s="190"/>
      <c r="F41" s="190"/>
      <c r="G41" s="190"/>
      <c r="H41" s="190"/>
      <c r="I41" s="50"/>
      <c r="J41" s="50"/>
      <c r="K41" s="50"/>
      <c r="L41" s="50"/>
      <c r="M41" s="50"/>
    </row>
    <row r="42" spans="2:19" ht="15" customHeight="1" x14ac:dyDescent="0.3">
      <c r="C42" s="50"/>
      <c r="D42" s="50"/>
      <c r="E42" s="50"/>
      <c r="F42" s="50"/>
      <c r="G42" s="50"/>
      <c r="H42" s="50"/>
      <c r="I42" s="50"/>
      <c r="J42" s="50"/>
      <c r="K42" s="50"/>
      <c r="L42" s="50"/>
      <c r="M42" s="55"/>
      <c r="N42" s="56">
        <v>75</v>
      </c>
      <c r="O42" s="56"/>
      <c r="P42" s="56">
        <v>98</v>
      </c>
      <c r="Q42" s="55"/>
      <c r="R42" s="55"/>
      <c r="S42" s="50"/>
    </row>
    <row r="43" spans="2:19" x14ac:dyDescent="0.3">
      <c r="M43" s="55"/>
      <c r="N43" s="56">
        <v>45</v>
      </c>
      <c r="O43" s="56"/>
      <c r="P43" s="56">
        <v>37</v>
      </c>
      <c r="Q43" s="55"/>
      <c r="R43" s="55"/>
    </row>
    <row r="44" spans="2:19" x14ac:dyDescent="0.3">
      <c r="M44" s="55"/>
      <c r="N44" s="56">
        <v>25</v>
      </c>
      <c r="O44" s="56"/>
      <c r="P44" s="56">
        <v>43</v>
      </c>
      <c r="Q44" s="55"/>
      <c r="R44" s="55"/>
    </row>
    <row r="45" spans="2:19" x14ac:dyDescent="0.3">
      <c r="M45" s="55"/>
      <c r="N45" s="56">
        <v>100</v>
      </c>
      <c r="O45" s="56"/>
      <c r="P45" s="56">
        <v>61</v>
      </c>
      <c r="Q45" s="55"/>
      <c r="R45" s="55"/>
    </row>
    <row r="46" spans="2:19" x14ac:dyDescent="0.3">
      <c r="M46" s="55"/>
      <c r="N46" s="56">
        <v>100</v>
      </c>
      <c r="O46" s="56"/>
      <c r="P46" s="56">
        <v>30</v>
      </c>
      <c r="Q46" s="55"/>
      <c r="R46" s="55"/>
    </row>
    <row r="47" spans="2:19" x14ac:dyDescent="0.3">
      <c r="M47" s="55"/>
      <c r="N47" s="57"/>
      <c r="O47" s="57"/>
      <c r="P47" s="55"/>
      <c r="Q47" s="55"/>
      <c r="R47" s="55"/>
    </row>
    <row r="48" spans="2:19" x14ac:dyDescent="0.3">
      <c r="M48" s="55"/>
      <c r="N48" s="57"/>
      <c r="O48" s="57"/>
      <c r="P48" s="55"/>
      <c r="Q48" s="55"/>
      <c r="R48" s="55"/>
    </row>
    <row r="51" spans="20:20" x14ac:dyDescent="0.3">
      <c r="T51" s="58"/>
    </row>
  </sheetData>
  <mergeCells count="3">
    <mergeCell ref="K38:K39"/>
    <mergeCell ref="E40:F41"/>
    <mergeCell ref="G40:H41"/>
  </mergeCells>
  <pageMargins left="0.7" right="0.7" top="0.75" bottom="0.75" header="0.3" footer="0.3"/>
  <pageSetup scale="60" orientation="landscape"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B18:Y51"/>
  <sheetViews>
    <sheetView zoomScale="70" zoomScaleNormal="70" workbookViewId="0">
      <selection activeCell="A8" sqref="A8"/>
    </sheetView>
  </sheetViews>
  <sheetFormatPr defaultColWidth="9.109375" defaultRowHeight="14.4" x14ac:dyDescent="0.3"/>
  <cols>
    <col min="1" max="6" width="9.109375" style="1"/>
    <col min="7" max="7" width="10.109375" style="1" bestFit="1" customWidth="1"/>
    <col min="8" max="11" width="9.109375" style="1"/>
    <col min="12" max="12" width="13.6640625" style="1" customWidth="1"/>
    <col min="13" max="13" width="6.44140625" style="1" customWidth="1"/>
    <col min="14" max="14" width="6.6640625" style="1" customWidth="1"/>
    <col min="15" max="15" width="5.6640625" style="1" customWidth="1"/>
    <col min="16" max="16" width="7.44140625" style="1" customWidth="1"/>
    <col min="17" max="17" width="6.6640625" style="1" customWidth="1"/>
    <col min="18" max="18" width="7" style="1" customWidth="1"/>
    <col min="19" max="19" width="7.6640625" style="1" customWidth="1"/>
    <col min="20" max="20" width="7" style="1" customWidth="1"/>
    <col min="21" max="21" width="5.6640625" style="1" customWidth="1"/>
    <col min="22" max="22" width="6.109375" style="1" customWidth="1"/>
    <col min="23" max="23" width="6.44140625" style="1" customWidth="1"/>
    <col min="24" max="24" width="6.109375" style="1" customWidth="1"/>
    <col min="25" max="16384" width="9.109375" style="1"/>
  </cols>
  <sheetData>
    <row r="18" spans="2:25" x14ac:dyDescent="0.3">
      <c r="M18"/>
      <c r="N18"/>
      <c r="O18"/>
      <c r="P18"/>
      <c r="Q18"/>
      <c r="R18"/>
      <c r="S18"/>
      <c r="T18"/>
      <c r="U18"/>
      <c r="V18"/>
      <c r="W18"/>
      <c r="X18"/>
      <c r="Y18"/>
    </row>
    <row r="19" spans="2:25" x14ac:dyDescent="0.3">
      <c r="M19"/>
      <c r="N19"/>
      <c r="O19"/>
      <c r="P19"/>
      <c r="Q19"/>
      <c r="R19"/>
      <c r="S19"/>
      <c r="T19"/>
      <c r="U19"/>
      <c r="V19"/>
      <c r="W19"/>
      <c r="X19"/>
      <c r="Y19"/>
    </row>
    <row r="20" spans="2:25" x14ac:dyDescent="0.3">
      <c r="M20"/>
      <c r="N20"/>
      <c r="O20"/>
      <c r="P20"/>
      <c r="Q20"/>
      <c r="R20"/>
      <c r="S20"/>
      <c r="T20"/>
      <c r="U20"/>
      <c r="V20"/>
      <c r="W20"/>
      <c r="X20"/>
      <c r="Y20"/>
    </row>
    <row r="21" spans="2:25" ht="23.25" customHeight="1" x14ac:dyDescent="0.3">
      <c r="M21"/>
      <c r="N21"/>
      <c r="O21"/>
      <c r="P21"/>
      <c r="Q21"/>
      <c r="R21"/>
      <c r="S21"/>
      <c r="T21"/>
      <c r="U21"/>
      <c r="V21"/>
      <c r="W21"/>
      <c r="X21"/>
      <c r="Y21"/>
    </row>
    <row r="22" spans="2:25" x14ac:dyDescent="0.3">
      <c r="M22"/>
      <c r="N22"/>
      <c r="O22"/>
      <c r="P22"/>
      <c r="Q22"/>
      <c r="R22"/>
      <c r="S22"/>
      <c r="T22"/>
      <c r="U22"/>
      <c r="V22"/>
      <c r="W22"/>
      <c r="X22"/>
      <c r="Y22"/>
    </row>
    <row r="23" spans="2:25" x14ac:dyDescent="0.3">
      <c r="M23"/>
      <c r="N23"/>
      <c r="O23"/>
      <c r="P23"/>
      <c r="Q23"/>
      <c r="R23"/>
      <c r="S23"/>
      <c r="T23"/>
      <c r="U23"/>
      <c r="V23"/>
      <c r="W23"/>
      <c r="X23"/>
      <c r="Y23"/>
    </row>
    <row r="24" spans="2:25" x14ac:dyDescent="0.3">
      <c r="M24"/>
      <c r="N24"/>
      <c r="O24"/>
      <c r="P24"/>
      <c r="Q24"/>
      <c r="R24"/>
      <c r="S24"/>
      <c r="T24"/>
      <c r="U24"/>
      <c r="V24"/>
      <c r="W24"/>
      <c r="X24"/>
      <c r="Y24"/>
    </row>
    <row r="25" spans="2:25" x14ac:dyDescent="0.3">
      <c r="M25"/>
      <c r="N25"/>
      <c r="O25"/>
      <c r="P25"/>
      <c r="Q25"/>
      <c r="R25"/>
      <c r="S25"/>
      <c r="T25"/>
      <c r="U25"/>
      <c r="V25"/>
      <c r="W25"/>
      <c r="X25"/>
      <c r="Y25"/>
    </row>
    <row r="26" spans="2:25" x14ac:dyDescent="0.3">
      <c r="M26"/>
      <c r="N26"/>
      <c r="O26"/>
      <c r="P26"/>
      <c r="Q26"/>
      <c r="R26"/>
      <c r="S26"/>
      <c r="T26"/>
      <c r="U26"/>
      <c r="V26"/>
      <c r="W26"/>
      <c r="X26"/>
      <c r="Y26"/>
    </row>
    <row r="27" spans="2:25" x14ac:dyDescent="0.3">
      <c r="M27"/>
      <c r="N27"/>
      <c r="O27"/>
      <c r="P27"/>
      <c r="Q27"/>
      <c r="R27"/>
      <c r="S27"/>
      <c r="T27"/>
      <c r="U27"/>
      <c r="V27"/>
      <c r="W27"/>
      <c r="X27"/>
      <c r="Y27"/>
    </row>
    <row r="28" spans="2:25" x14ac:dyDescent="0.3">
      <c r="B28" s="50"/>
      <c r="C28" s="50"/>
      <c r="D28" s="50"/>
      <c r="E28" s="50"/>
      <c r="F28" s="50"/>
      <c r="M28"/>
      <c r="N28"/>
      <c r="O28"/>
      <c r="P28"/>
      <c r="Q28"/>
      <c r="R28"/>
      <c r="S28"/>
      <c r="T28"/>
      <c r="U28"/>
      <c r="V28"/>
      <c r="W28"/>
      <c r="X28"/>
      <c r="Y28"/>
    </row>
    <row r="29" spans="2:25" x14ac:dyDescent="0.3">
      <c r="B29" s="50"/>
      <c r="C29" s="50"/>
      <c r="D29" s="50"/>
      <c r="E29" s="50"/>
      <c r="F29" s="50"/>
      <c r="I29" s="50"/>
      <c r="J29" s="50"/>
      <c r="K29" s="50"/>
      <c r="L29" s="50"/>
      <c r="M29"/>
      <c r="N29"/>
      <c r="O29"/>
      <c r="P29"/>
      <c r="Q29"/>
      <c r="R29"/>
      <c r="S29"/>
      <c r="T29"/>
      <c r="U29"/>
      <c r="V29"/>
      <c r="W29"/>
      <c r="X29"/>
      <c r="Y29"/>
    </row>
    <row r="30" spans="2:25" ht="15" customHeight="1" x14ac:dyDescent="0.3">
      <c r="B30" s="50"/>
      <c r="C30" s="50"/>
      <c r="D30" s="50"/>
      <c r="E30" s="50"/>
      <c r="F30" s="50"/>
      <c r="I30" s="50"/>
      <c r="J30" s="50"/>
      <c r="K30" s="50"/>
      <c r="L30" s="50"/>
    </row>
    <row r="31" spans="2:25" ht="15" customHeight="1" x14ac:dyDescent="0.3">
      <c r="B31" s="50"/>
      <c r="C31" s="50"/>
      <c r="D31" s="50"/>
      <c r="E31" s="50"/>
      <c r="F31" s="50"/>
      <c r="G31" s="50"/>
      <c r="H31" s="50"/>
      <c r="I31" s="50"/>
      <c r="J31" s="50"/>
      <c r="K31" s="50"/>
      <c r="L31" s="50"/>
    </row>
    <row r="32" spans="2:25" ht="15" customHeight="1" x14ac:dyDescent="0.3">
      <c r="B32" s="50"/>
      <c r="C32" s="50"/>
      <c r="D32" s="50"/>
      <c r="E32" s="50"/>
      <c r="F32" s="50"/>
      <c r="G32" s="50"/>
      <c r="H32" s="50"/>
      <c r="I32" s="50"/>
      <c r="J32" s="50"/>
      <c r="K32" s="50"/>
      <c r="L32" s="50"/>
    </row>
    <row r="33" spans="2:19" ht="15" customHeight="1" x14ac:dyDescent="0.3">
      <c r="B33" s="50"/>
      <c r="C33" s="50"/>
      <c r="D33" s="50"/>
      <c r="E33" s="50"/>
      <c r="F33" s="50"/>
      <c r="G33" s="51">
        <v>121</v>
      </c>
      <c r="H33" s="52"/>
      <c r="I33" s="50"/>
      <c r="J33" s="50"/>
      <c r="K33" s="50"/>
      <c r="L33" s="50"/>
    </row>
    <row r="34" spans="2:19" x14ac:dyDescent="0.3">
      <c r="B34" s="50"/>
      <c r="C34" s="50"/>
      <c r="D34" s="50"/>
      <c r="E34" s="50"/>
      <c r="F34" s="50"/>
      <c r="I34" s="50"/>
      <c r="J34" s="50"/>
      <c r="K34" s="50"/>
      <c r="L34" s="50"/>
    </row>
    <row r="35" spans="2:19" ht="23.4" x14ac:dyDescent="0.3">
      <c r="C35" s="53"/>
      <c r="D35" s="53"/>
      <c r="E35" s="53"/>
      <c r="F35" s="53"/>
      <c r="G35" s="50"/>
      <c r="H35" s="50"/>
      <c r="I35" s="50">
        <v>2000</v>
      </c>
      <c r="J35" s="54"/>
      <c r="K35" s="50"/>
      <c r="L35" s="50"/>
      <c r="M35" s="50"/>
    </row>
    <row r="36" spans="2:19" x14ac:dyDescent="0.3">
      <c r="C36" s="50"/>
      <c r="D36" s="50"/>
      <c r="E36" s="50"/>
      <c r="F36" s="50"/>
      <c r="G36" s="50"/>
      <c r="H36" s="50">
        <v>1</v>
      </c>
      <c r="I36" s="50"/>
      <c r="J36" s="50"/>
      <c r="K36" s="50"/>
      <c r="L36" s="50"/>
      <c r="M36" s="50"/>
    </row>
    <row r="37" spans="2:19" x14ac:dyDescent="0.3">
      <c r="C37" s="50"/>
      <c r="D37" s="50"/>
      <c r="E37" s="50"/>
      <c r="F37" s="50"/>
      <c r="G37" s="50"/>
      <c r="H37" s="50"/>
      <c r="I37" s="50"/>
      <c r="J37" s="50"/>
      <c r="K37" s="50"/>
      <c r="L37" s="50"/>
      <c r="M37" s="50"/>
    </row>
    <row r="38" spans="2:19" x14ac:dyDescent="0.3">
      <c r="C38" s="50"/>
      <c r="D38" s="50"/>
      <c r="E38" s="50"/>
      <c r="F38" s="50"/>
      <c r="G38" s="50"/>
      <c r="H38" s="50"/>
      <c r="I38" s="50"/>
      <c r="J38" s="50"/>
      <c r="K38" s="189"/>
      <c r="L38" s="50"/>
      <c r="M38" s="50"/>
    </row>
    <row r="39" spans="2:19" x14ac:dyDescent="0.3">
      <c r="C39" s="50"/>
      <c r="D39" s="50"/>
      <c r="E39" s="50"/>
      <c r="F39" s="50"/>
      <c r="G39" s="50"/>
      <c r="H39" s="50"/>
      <c r="I39" s="50"/>
      <c r="J39" s="50"/>
      <c r="K39" s="189"/>
      <c r="L39" s="50"/>
      <c r="M39" s="50"/>
    </row>
    <row r="40" spans="2:19" x14ac:dyDescent="0.3">
      <c r="C40" s="50"/>
      <c r="D40" s="50"/>
      <c r="E40" s="190"/>
      <c r="F40" s="190"/>
      <c r="G40" s="190"/>
      <c r="H40" s="190"/>
      <c r="I40" s="50"/>
      <c r="J40" s="50"/>
      <c r="K40" s="50"/>
      <c r="L40" s="50"/>
      <c r="M40" s="50"/>
    </row>
    <row r="41" spans="2:19" x14ac:dyDescent="0.3">
      <c r="C41" s="50"/>
      <c r="D41" s="50"/>
      <c r="E41" s="190"/>
      <c r="F41" s="190"/>
      <c r="G41" s="190"/>
      <c r="H41" s="190"/>
      <c r="I41" s="50"/>
      <c r="J41" s="50"/>
      <c r="K41" s="50"/>
      <c r="L41" s="50"/>
      <c r="M41" s="50"/>
    </row>
    <row r="42" spans="2:19" ht="15" customHeight="1" x14ac:dyDescent="0.3">
      <c r="C42" s="50"/>
      <c r="D42" s="50"/>
      <c r="E42" s="50"/>
      <c r="F42" s="50"/>
      <c r="G42" s="50"/>
      <c r="H42" s="50"/>
      <c r="I42" s="50"/>
      <c r="J42" s="50"/>
      <c r="K42" s="50"/>
      <c r="L42" s="50"/>
      <c r="M42" s="55"/>
      <c r="N42" s="56">
        <v>75</v>
      </c>
      <c r="O42" s="56"/>
      <c r="P42" s="56">
        <v>98</v>
      </c>
      <c r="Q42" s="55"/>
      <c r="R42" s="55"/>
      <c r="S42" s="50"/>
    </row>
    <row r="43" spans="2:19" x14ac:dyDescent="0.3">
      <c r="M43" s="55"/>
      <c r="N43" s="56">
        <v>45</v>
      </c>
      <c r="O43" s="56"/>
      <c r="P43" s="56">
        <v>37</v>
      </c>
      <c r="Q43" s="55"/>
      <c r="R43" s="55"/>
    </row>
    <row r="44" spans="2:19" x14ac:dyDescent="0.3">
      <c r="M44" s="55"/>
      <c r="N44" s="56">
        <v>25</v>
      </c>
      <c r="O44" s="56"/>
      <c r="P44" s="56">
        <v>43</v>
      </c>
      <c r="Q44" s="55"/>
      <c r="R44" s="55"/>
    </row>
    <row r="45" spans="2:19" x14ac:dyDescent="0.3">
      <c r="M45" s="55"/>
      <c r="N45" s="56">
        <v>100</v>
      </c>
      <c r="O45" s="56"/>
      <c r="P45" s="56">
        <v>61</v>
      </c>
      <c r="Q45" s="55"/>
      <c r="R45" s="55"/>
    </row>
    <row r="46" spans="2:19" x14ac:dyDescent="0.3">
      <c r="M46" s="55"/>
      <c r="N46" s="56">
        <v>100</v>
      </c>
      <c r="O46" s="56"/>
      <c r="P46" s="56">
        <v>30</v>
      </c>
      <c r="Q46" s="55"/>
      <c r="R46" s="55"/>
    </row>
    <row r="47" spans="2:19" x14ac:dyDescent="0.3">
      <c r="M47" s="55"/>
      <c r="N47" s="57"/>
      <c r="O47" s="57"/>
      <c r="P47" s="55"/>
      <c r="Q47" s="55"/>
      <c r="R47" s="55"/>
    </row>
    <row r="48" spans="2:19" x14ac:dyDescent="0.3">
      <c r="M48" s="55"/>
      <c r="N48" s="57"/>
      <c r="O48" s="57"/>
      <c r="P48" s="55"/>
      <c r="Q48" s="55"/>
      <c r="R48" s="55"/>
    </row>
    <row r="51" spans="20:20" x14ac:dyDescent="0.3">
      <c r="T51" s="58"/>
    </row>
  </sheetData>
  <mergeCells count="3">
    <mergeCell ref="K38:K39"/>
    <mergeCell ref="E40:F41"/>
    <mergeCell ref="G40:H41"/>
  </mergeCells>
  <pageMargins left="0.7" right="0.7" top="0.75" bottom="0.75" header="0.3" footer="0.3"/>
  <pageSetup scale="60" orientation="landscape"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B18:Y51"/>
  <sheetViews>
    <sheetView zoomScale="70" zoomScaleNormal="70" workbookViewId="0">
      <selection activeCell="AA34" sqref="AA34"/>
    </sheetView>
  </sheetViews>
  <sheetFormatPr defaultColWidth="9.109375" defaultRowHeight="14.4" x14ac:dyDescent="0.3"/>
  <cols>
    <col min="1" max="6" width="9.109375" style="1"/>
    <col min="7" max="7" width="10.109375" style="1" bestFit="1" customWidth="1"/>
    <col min="8" max="11" width="9.109375" style="1"/>
    <col min="12" max="12" width="13.6640625" style="1" customWidth="1"/>
    <col min="13" max="13" width="6.44140625" style="1" customWidth="1"/>
    <col min="14" max="14" width="6.6640625" style="1" customWidth="1"/>
    <col min="15" max="15" width="5.6640625" style="1" customWidth="1"/>
    <col min="16" max="16" width="7.44140625" style="1" customWidth="1"/>
    <col min="17" max="17" width="6.6640625" style="1" customWidth="1"/>
    <col min="18" max="18" width="7" style="1" customWidth="1"/>
    <col min="19" max="19" width="7.6640625" style="1" customWidth="1"/>
    <col min="20" max="20" width="7" style="1" customWidth="1"/>
    <col min="21" max="21" width="5.6640625" style="1" customWidth="1"/>
    <col min="22" max="22" width="6.109375" style="1" customWidth="1"/>
    <col min="23" max="23" width="6.44140625" style="1" customWidth="1"/>
    <col min="24" max="24" width="6.109375" style="1" customWidth="1"/>
    <col min="25" max="16384" width="9.109375" style="1"/>
  </cols>
  <sheetData>
    <row r="18" spans="2:25" x14ac:dyDescent="0.3">
      <c r="M18"/>
      <c r="N18"/>
      <c r="O18"/>
      <c r="P18"/>
      <c r="Q18"/>
      <c r="R18"/>
      <c r="S18"/>
      <c r="T18"/>
      <c r="U18"/>
      <c r="V18"/>
      <c r="W18"/>
      <c r="X18"/>
      <c r="Y18"/>
    </row>
    <row r="19" spans="2:25" x14ac:dyDescent="0.3">
      <c r="M19"/>
      <c r="N19"/>
      <c r="O19"/>
      <c r="P19"/>
      <c r="Q19"/>
      <c r="R19"/>
      <c r="S19"/>
      <c r="T19"/>
      <c r="U19"/>
      <c r="V19"/>
      <c r="W19"/>
      <c r="X19"/>
      <c r="Y19"/>
    </row>
    <row r="20" spans="2:25" x14ac:dyDescent="0.3">
      <c r="M20"/>
      <c r="N20"/>
      <c r="O20"/>
      <c r="P20"/>
      <c r="Q20"/>
      <c r="R20"/>
      <c r="S20"/>
      <c r="T20"/>
      <c r="U20"/>
      <c r="V20"/>
      <c r="W20"/>
      <c r="X20"/>
      <c r="Y20"/>
    </row>
    <row r="21" spans="2:25" ht="23.25" customHeight="1" x14ac:dyDescent="0.3">
      <c r="M21"/>
      <c r="N21"/>
      <c r="O21"/>
      <c r="P21"/>
      <c r="Q21"/>
      <c r="R21"/>
      <c r="S21"/>
      <c r="T21"/>
      <c r="U21"/>
      <c r="V21"/>
      <c r="W21"/>
      <c r="X21"/>
      <c r="Y21"/>
    </row>
    <row r="22" spans="2:25" x14ac:dyDescent="0.3">
      <c r="M22"/>
      <c r="N22"/>
      <c r="O22"/>
      <c r="P22"/>
      <c r="Q22"/>
      <c r="R22"/>
      <c r="S22"/>
      <c r="T22"/>
      <c r="U22"/>
      <c r="V22"/>
      <c r="W22"/>
      <c r="X22"/>
      <c r="Y22"/>
    </row>
    <row r="23" spans="2:25" x14ac:dyDescent="0.3">
      <c r="M23"/>
      <c r="N23"/>
      <c r="O23"/>
      <c r="P23"/>
      <c r="Q23"/>
      <c r="R23"/>
      <c r="S23"/>
      <c r="T23"/>
      <c r="U23"/>
      <c r="V23"/>
      <c r="W23"/>
      <c r="X23"/>
      <c r="Y23"/>
    </row>
    <row r="24" spans="2:25" x14ac:dyDescent="0.3">
      <c r="M24"/>
      <c r="N24"/>
      <c r="O24"/>
      <c r="P24"/>
      <c r="Q24"/>
      <c r="R24"/>
      <c r="S24"/>
      <c r="T24"/>
      <c r="U24"/>
      <c r="V24"/>
      <c r="W24"/>
      <c r="X24"/>
      <c r="Y24"/>
    </row>
    <row r="25" spans="2:25" x14ac:dyDescent="0.3">
      <c r="M25"/>
      <c r="N25"/>
      <c r="O25"/>
      <c r="P25"/>
      <c r="Q25"/>
      <c r="R25"/>
      <c r="S25"/>
      <c r="T25"/>
      <c r="U25"/>
      <c r="V25"/>
      <c r="W25"/>
      <c r="X25"/>
      <c r="Y25"/>
    </row>
    <row r="26" spans="2:25" x14ac:dyDescent="0.3">
      <c r="M26"/>
      <c r="N26"/>
      <c r="O26"/>
      <c r="P26"/>
      <c r="Q26"/>
      <c r="R26"/>
      <c r="S26"/>
      <c r="T26"/>
      <c r="U26"/>
      <c r="V26"/>
      <c r="W26"/>
      <c r="X26"/>
      <c r="Y26"/>
    </row>
    <row r="27" spans="2:25" x14ac:dyDescent="0.3">
      <c r="M27"/>
      <c r="N27"/>
      <c r="O27"/>
      <c r="P27"/>
      <c r="Q27"/>
      <c r="R27"/>
      <c r="S27"/>
      <c r="T27"/>
      <c r="U27"/>
      <c r="V27"/>
      <c r="W27"/>
      <c r="X27"/>
      <c r="Y27"/>
    </row>
    <row r="28" spans="2:25" x14ac:dyDescent="0.3">
      <c r="B28" s="50"/>
      <c r="C28" s="50"/>
      <c r="D28" s="50"/>
      <c r="E28" s="50"/>
      <c r="F28" s="50"/>
      <c r="M28"/>
      <c r="N28"/>
      <c r="O28"/>
      <c r="P28"/>
      <c r="Q28"/>
      <c r="R28"/>
      <c r="S28"/>
      <c r="T28"/>
      <c r="U28"/>
      <c r="V28"/>
      <c r="W28"/>
      <c r="X28"/>
      <c r="Y28"/>
    </row>
    <row r="29" spans="2:25" x14ac:dyDescent="0.3">
      <c r="B29" s="50"/>
      <c r="C29" s="50"/>
      <c r="D29" s="50"/>
      <c r="E29" s="50"/>
      <c r="F29" s="50"/>
      <c r="I29" s="50"/>
      <c r="J29" s="50"/>
      <c r="K29" s="50"/>
      <c r="L29" s="50"/>
      <c r="M29"/>
      <c r="N29"/>
      <c r="O29"/>
      <c r="P29"/>
      <c r="Q29"/>
      <c r="R29"/>
      <c r="S29"/>
      <c r="T29"/>
      <c r="U29"/>
      <c r="V29"/>
      <c r="W29"/>
      <c r="X29"/>
      <c r="Y29"/>
    </row>
    <row r="30" spans="2:25" ht="15" customHeight="1" x14ac:dyDescent="0.3">
      <c r="B30" s="50"/>
      <c r="C30" s="50"/>
      <c r="D30" s="50"/>
      <c r="E30" s="50"/>
      <c r="F30" s="50"/>
      <c r="I30" s="50"/>
      <c r="J30" s="50"/>
      <c r="K30" s="50"/>
      <c r="L30" s="50"/>
    </row>
    <row r="31" spans="2:25" ht="15" customHeight="1" x14ac:dyDescent="0.3">
      <c r="B31" s="50"/>
      <c r="C31" s="50"/>
      <c r="D31" s="50"/>
      <c r="E31" s="50"/>
      <c r="F31" s="50"/>
      <c r="G31" s="50"/>
      <c r="H31" s="50"/>
      <c r="I31" s="50"/>
      <c r="J31" s="50"/>
      <c r="K31" s="50"/>
      <c r="L31" s="50"/>
    </row>
    <row r="32" spans="2:25" ht="15" customHeight="1" x14ac:dyDescent="0.3">
      <c r="B32" s="50"/>
      <c r="C32" s="50"/>
      <c r="D32" s="50"/>
      <c r="E32" s="50"/>
      <c r="F32" s="50"/>
      <c r="G32" s="50"/>
      <c r="H32" s="50"/>
      <c r="I32" s="50"/>
      <c r="J32" s="50"/>
      <c r="K32" s="50"/>
      <c r="L32" s="50"/>
    </row>
    <row r="33" spans="2:19" ht="15" customHeight="1" x14ac:dyDescent="0.3">
      <c r="B33" s="50"/>
      <c r="C33" s="50"/>
      <c r="D33" s="50"/>
      <c r="E33" s="50"/>
      <c r="F33" s="50"/>
      <c r="G33" s="51">
        <v>121</v>
      </c>
      <c r="H33" s="52"/>
      <c r="I33" s="50"/>
      <c r="J33" s="50"/>
      <c r="K33" s="50"/>
      <c r="L33" s="50"/>
    </row>
    <row r="34" spans="2:19" x14ac:dyDescent="0.3">
      <c r="B34" s="50"/>
      <c r="C34" s="50"/>
      <c r="D34" s="50"/>
      <c r="E34" s="50"/>
      <c r="F34" s="50"/>
      <c r="I34" s="50"/>
      <c r="J34" s="50"/>
      <c r="K34" s="50"/>
      <c r="L34" s="50"/>
    </row>
    <row r="35" spans="2:19" ht="23.4" x14ac:dyDescent="0.3">
      <c r="C35" s="53"/>
      <c r="D35" s="53"/>
      <c r="E35" s="53"/>
      <c r="F35" s="53"/>
      <c r="G35" s="50"/>
      <c r="H35" s="50"/>
      <c r="I35" s="50">
        <v>2000</v>
      </c>
      <c r="J35" s="54"/>
      <c r="K35" s="50"/>
      <c r="L35" s="50"/>
      <c r="M35" s="50"/>
    </row>
    <row r="36" spans="2:19" x14ac:dyDescent="0.3">
      <c r="C36" s="50"/>
      <c r="D36" s="50"/>
      <c r="E36" s="50"/>
      <c r="F36" s="50"/>
      <c r="G36" s="50"/>
      <c r="H36" s="50">
        <v>1</v>
      </c>
      <c r="I36" s="50"/>
      <c r="J36" s="50"/>
      <c r="K36" s="50"/>
      <c r="L36" s="50"/>
      <c r="M36" s="50"/>
    </row>
    <row r="37" spans="2:19" x14ac:dyDescent="0.3">
      <c r="C37" s="50"/>
      <c r="D37" s="50"/>
      <c r="E37" s="50"/>
      <c r="F37" s="50"/>
      <c r="G37" s="50"/>
      <c r="H37" s="50"/>
      <c r="I37" s="50"/>
      <c r="J37" s="50"/>
      <c r="K37" s="50"/>
      <c r="L37" s="50"/>
      <c r="M37" s="50"/>
    </row>
    <row r="38" spans="2:19" x14ac:dyDescent="0.3">
      <c r="C38" s="50"/>
      <c r="D38" s="50"/>
      <c r="E38" s="50"/>
      <c r="F38" s="50"/>
      <c r="G38" s="50"/>
      <c r="H38" s="50"/>
      <c r="I38" s="50"/>
      <c r="J38" s="50"/>
      <c r="K38" s="189"/>
      <c r="L38" s="50"/>
      <c r="M38" s="50"/>
    </row>
    <row r="39" spans="2:19" x14ac:dyDescent="0.3">
      <c r="C39" s="50"/>
      <c r="D39" s="50"/>
      <c r="E39" s="50"/>
      <c r="F39" s="50"/>
      <c r="G39" s="50"/>
      <c r="H39" s="50"/>
      <c r="I39" s="50"/>
      <c r="J39" s="50"/>
      <c r="K39" s="189"/>
      <c r="L39" s="50"/>
      <c r="M39" s="50"/>
    </row>
    <row r="40" spans="2:19" x14ac:dyDescent="0.3">
      <c r="C40" s="50"/>
      <c r="D40" s="50"/>
      <c r="E40" s="190"/>
      <c r="F40" s="190"/>
      <c r="G40" s="190"/>
      <c r="H40" s="190"/>
      <c r="I40" s="50"/>
      <c r="J40" s="50"/>
      <c r="K40" s="50"/>
      <c r="L40" s="50"/>
      <c r="M40" s="50"/>
    </row>
    <row r="41" spans="2:19" x14ac:dyDescent="0.3">
      <c r="C41" s="50"/>
      <c r="D41" s="50"/>
      <c r="E41" s="190"/>
      <c r="F41" s="190"/>
      <c r="G41" s="190"/>
      <c r="H41" s="190"/>
      <c r="I41" s="50"/>
      <c r="J41" s="50"/>
      <c r="K41" s="50"/>
      <c r="L41" s="50"/>
      <c r="M41" s="50"/>
    </row>
    <row r="42" spans="2:19" ht="15" customHeight="1" x14ac:dyDescent="0.3">
      <c r="C42" s="50"/>
      <c r="D42" s="50"/>
      <c r="E42" s="50"/>
      <c r="F42" s="50"/>
      <c r="G42" s="50"/>
      <c r="H42" s="50"/>
      <c r="I42" s="50"/>
      <c r="J42" s="50"/>
      <c r="K42" s="50"/>
      <c r="L42" s="50"/>
      <c r="M42" s="55"/>
      <c r="N42" s="56">
        <v>75</v>
      </c>
      <c r="O42" s="56"/>
      <c r="P42" s="56">
        <v>98</v>
      </c>
      <c r="Q42" s="55"/>
      <c r="R42" s="55"/>
      <c r="S42" s="50"/>
    </row>
    <row r="43" spans="2:19" x14ac:dyDescent="0.3">
      <c r="M43" s="55"/>
      <c r="N43" s="56">
        <v>45</v>
      </c>
      <c r="O43" s="56"/>
      <c r="P43" s="56">
        <v>37</v>
      </c>
      <c r="Q43" s="55"/>
      <c r="R43" s="55"/>
    </row>
    <row r="44" spans="2:19" x14ac:dyDescent="0.3">
      <c r="M44" s="55"/>
      <c r="N44" s="56">
        <v>25</v>
      </c>
      <c r="O44" s="56"/>
      <c r="P44" s="56">
        <v>43</v>
      </c>
      <c r="Q44" s="55"/>
      <c r="R44" s="55"/>
    </row>
    <row r="45" spans="2:19" x14ac:dyDescent="0.3">
      <c r="M45" s="55"/>
      <c r="N45" s="56">
        <v>100</v>
      </c>
      <c r="O45" s="56"/>
      <c r="P45" s="56">
        <v>61</v>
      </c>
      <c r="Q45" s="55"/>
      <c r="R45" s="55"/>
    </row>
    <row r="46" spans="2:19" x14ac:dyDescent="0.3">
      <c r="M46" s="55"/>
      <c r="N46" s="56">
        <v>100</v>
      </c>
      <c r="O46" s="56"/>
      <c r="P46" s="56">
        <v>30</v>
      </c>
      <c r="Q46" s="55"/>
      <c r="R46" s="55"/>
    </row>
    <row r="47" spans="2:19" x14ac:dyDescent="0.3">
      <c r="M47" s="55"/>
      <c r="N47" s="57"/>
      <c r="O47" s="57"/>
      <c r="P47" s="55"/>
      <c r="Q47" s="55"/>
      <c r="R47" s="55"/>
    </row>
    <row r="48" spans="2:19" x14ac:dyDescent="0.3">
      <c r="M48" s="55"/>
      <c r="N48" s="57"/>
      <c r="O48" s="57"/>
      <c r="P48" s="55"/>
      <c r="Q48" s="55"/>
      <c r="R48" s="55"/>
    </row>
    <row r="51" spans="20:20" x14ac:dyDescent="0.3">
      <c r="T51" s="58"/>
    </row>
  </sheetData>
  <mergeCells count="3">
    <mergeCell ref="K38:K39"/>
    <mergeCell ref="E40:F41"/>
    <mergeCell ref="G40:H41"/>
  </mergeCells>
  <pageMargins left="0.7" right="0.7" top="0.75" bottom="0.75" header="0.3" footer="0.3"/>
  <pageSetup scale="20" orientation="landscape"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B18:Y51"/>
  <sheetViews>
    <sheetView zoomScale="70" zoomScaleNormal="70" workbookViewId="0">
      <selection activeCell="P39" sqref="P39"/>
    </sheetView>
  </sheetViews>
  <sheetFormatPr defaultColWidth="9.109375" defaultRowHeight="14.4" x14ac:dyDescent="0.3"/>
  <cols>
    <col min="1" max="6" width="9.109375" style="1"/>
    <col min="7" max="7" width="10.109375" style="1" bestFit="1" customWidth="1"/>
    <col min="8" max="11" width="9.109375" style="1"/>
    <col min="12" max="12" width="13.6640625" style="1" customWidth="1"/>
    <col min="13" max="13" width="6.44140625" style="1" customWidth="1"/>
    <col min="14" max="14" width="6.6640625" style="1" customWidth="1"/>
    <col min="15" max="15" width="5.6640625" style="1" customWidth="1"/>
    <col min="16" max="16" width="7.44140625" style="1" customWidth="1"/>
    <col min="17" max="17" width="6.6640625" style="1" customWidth="1"/>
    <col min="18" max="18" width="7" style="1" customWidth="1"/>
    <col min="19" max="19" width="7.6640625" style="1" customWidth="1"/>
    <col min="20" max="20" width="7" style="1" customWidth="1"/>
    <col min="21" max="21" width="5.6640625" style="1" customWidth="1"/>
    <col min="22" max="22" width="6.109375" style="1" customWidth="1"/>
    <col min="23" max="23" width="6.44140625" style="1" customWidth="1"/>
    <col min="24" max="24" width="6.109375" style="1" customWidth="1"/>
    <col min="25" max="16384" width="9.109375" style="1"/>
  </cols>
  <sheetData>
    <row r="18" spans="2:25" x14ac:dyDescent="0.3">
      <c r="M18"/>
      <c r="N18"/>
      <c r="O18"/>
      <c r="P18"/>
      <c r="Q18"/>
      <c r="R18"/>
      <c r="S18"/>
      <c r="T18"/>
      <c r="U18"/>
      <c r="V18"/>
      <c r="W18"/>
      <c r="X18"/>
      <c r="Y18"/>
    </row>
    <row r="19" spans="2:25" x14ac:dyDescent="0.3">
      <c r="M19"/>
      <c r="N19"/>
      <c r="O19"/>
      <c r="P19"/>
      <c r="Q19"/>
      <c r="R19"/>
      <c r="S19"/>
      <c r="T19"/>
      <c r="U19"/>
      <c r="V19"/>
      <c r="W19"/>
      <c r="X19"/>
      <c r="Y19"/>
    </row>
    <row r="20" spans="2:25" x14ac:dyDescent="0.3">
      <c r="M20"/>
      <c r="N20"/>
      <c r="O20"/>
      <c r="P20"/>
      <c r="Q20"/>
      <c r="R20"/>
      <c r="S20"/>
      <c r="T20"/>
      <c r="U20"/>
      <c r="V20"/>
      <c r="W20"/>
      <c r="X20"/>
      <c r="Y20"/>
    </row>
    <row r="21" spans="2:25" ht="23.25" customHeight="1" x14ac:dyDescent="0.3">
      <c r="M21"/>
      <c r="N21"/>
      <c r="O21"/>
      <c r="P21"/>
      <c r="Q21"/>
      <c r="R21"/>
      <c r="S21"/>
      <c r="T21"/>
      <c r="U21"/>
      <c r="V21"/>
      <c r="W21"/>
      <c r="X21"/>
      <c r="Y21"/>
    </row>
    <row r="22" spans="2:25" x14ac:dyDescent="0.3">
      <c r="M22"/>
      <c r="N22"/>
      <c r="O22"/>
      <c r="P22"/>
      <c r="Q22"/>
      <c r="R22"/>
      <c r="S22"/>
      <c r="T22"/>
      <c r="U22"/>
      <c r="V22"/>
      <c r="W22"/>
      <c r="X22"/>
      <c r="Y22"/>
    </row>
    <row r="23" spans="2:25" x14ac:dyDescent="0.3">
      <c r="M23"/>
      <c r="N23"/>
      <c r="O23"/>
      <c r="P23"/>
      <c r="Q23"/>
      <c r="R23"/>
      <c r="S23"/>
      <c r="T23"/>
      <c r="U23"/>
      <c r="V23"/>
      <c r="W23"/>
      <c r="X23"/>
      <c r="Y23"/>
    </row>
    <row r="24" spans="2:25" x14ac:dyDescent="0.3">
      <c r="M24"/>
      <c r="N24"/>
      <c r="O24"/>
      <c r="P24"/>
      <c r="Q24"/>
      <c r="R24"/>
      <c r="S24"/>
      <c r="T24"/>
      <c r="U24"/>
      <c r="V24"/>
      <c r="W24"/>
      <c r="X24"/>
      <c r="Y24"/>
    </row>
    <row r="25" spans="2:25" x14ac:dyDescent="0.3">
      <c r="M25"/>
      <c r="N25"/>
      <c r="O25"/>
      <c r="P25"/>
      <c r="Q25"/>
      <c r="R25"/>
      <c r="S25"/>
      <c r="T25"/>
      <c r="U25"/>
      <c r="V25"/>
      <c r="W25"/>
      <c r="X25"/>
      <c r="Y25"/>
    </row>
    <row r="26" spans="2:25" x14ac:dyDescent="0.3">
      <c r="M26"/>
      <c r="N26"/>
      <c r="O26"/>
      <c r="P26"/>
      <c r="Q26"/>
      <c r="R26"/>
      <c r="S26"/>
      <c r="T26"/>
      <c r="U26"/>
      <c r="V26"/>
      <c r="W26"/>
      <c r="X26"/>
      <c r="Y26"/>
    </row>
    <row r="27" spans="2:25" x14ac:dyDescent="0.3">
      <c r="M27"/>
      <c r="N27"/>
      <c r="O27"/>
      <c r="P27"/>
      <c r="Q27"/>
      <c r="R27"/>
      <c r="S27"/>
      <c r="T27"/>
      <c r="U27"/>
      <c r="V27"/>
      <c r="W27"/>
      <c r="X27"/>
      <c r="Y27"/>
    </row>
    <row r="28" spans="2:25" x14ac:dyDescent="0.3">
      <c r="B28" s="50"/>
      <c r="C28" s="50"/>
      <c r="D28" s="50"/>
      <c r="E28" s="50"/>
      <c r="F28" s="50"/>
      <c r="M28"/>
      <c r="N28"/>
      <c r="O28"/>
      <c r="P28"/>
      <c r="Q28"/>
      <c r="R28"/>
      <c r="S28"/>
      <c r="T28"/>
      <c r="U28"/>
      <c r="V28"/>
      <c r="W28"/>
      <c r="X28"/>
      <c r="Y28"/>
    </row>
    <row r="29" spans="2:25" x14ac:dyDescent="0.3">
      <c r="B29" s="50"/>
      <c r="C29" s="50"/>
      <c r="D29" s="50"/>
      <c r="E29" s="50"/>
      <c r="F29" s="50"/>
      <c r="I29" s="50"/>
      <c r="J29" s="50"/>
      <c r="K29" s="50"/>
      <c r="L29" s="50"/>
      <c r="M29"/>
      <c r="N29"/>
      <c r="O29"/>
      <c r="P29"/>
      <c r="Q29"/>
      <c r="R29"/>
      <c r="S29"/>
      <c r="T29"/>
      <c r="U29"/>
      <c r="V29"/>
      <c r="W29"/>
      <c r="X29"/>
      <c r="Y29"/>
    </row>
    <row r="30" spans="2:25" ht="15" customHeight="1" x14ac:dyDescent="0.3">
      <c r="B30" s="50"/>
      <c r="C30" s="50"/>
      <c r="D30" s="50"/>
      <c r="E30" s="50"/>
      <c r="F30" s="50"/>
      <c r="I30" s="50"/>
      <c r="J30" s="50"/>
      <c r="K30" s="50"/>
      <c r="L30" s="50"/>
    </row>
    <row r="31" spans="2:25" ht="15" customHeight="1" x14ac:dyDescent="0.3">
      <c r="B31" s="50"/>
      <c r="C31" s="50"/>
      <c r="D31" s="50"/>
      <c r="E31" s="50"/>
      <c r="F31" s="50"/>
      <c r="G31" s="50"/>
      <c r="H31" s="50"/>
      <c r="I31" s="50"/>
      <c r="J31" s="50"/>
      <c r="K31" s="50"/>
      <c r="L31" s="50"/>
    </row>
    <row r="32" spans="2:25" ht="15" customHeight="1" x14ac:dyDescent="0.3">
      <c r="B32" s="50"/>
      <c r="C32" s="50"/>
      <c r="D32" s="50"/>
      <c r="E32" s="50"/>
      <c r="F32" s="50"/>
      <c r="G32" s="50"/>
      <c r="H32" s="50"/>
      <c r="I32" s="50"/>
      <c r="J32" s="50"/>
      <c r="K32" s="50"/>
      <c r="L32" s="50"/>
    </row>
    <row r="33" spans="2:19" ht="15" customHeight="1" x14ac:dyDescent="0.3">
      <c r="B33" s="50"/>
      <c r="C33" s="50"/>
      <c r="D33" s="50"/>
      <c r="E33" s="50"/>
      <c r="F33" s="50"/>
      <c r="G33" s="51">
        <v>121</v>
      </c>
      <c r="H33" s="52"/>
      <c r="I33" s="50"/>
      <c r="J33" s="50"/>
      <c r="K33" s="50"/>
      <c r="L33" s="50"/>
    </row>
    <row r="34" spans="2:19" x14ac:dyDescent="0.3">
      <c r="B34" s="50"/>
      <c r="C34" s="50"/>
      <c r="D34" s="50"/>
      <c r="E34" s="50"/>
      <c r="F34" s="50"/>
      <c r="I34" s="50"/>
      <c r="J34" s="50"/>
      <c r="K34" s="50"/>
      <c r="L34" s="50"/>
    </row>
    <row r="35" spans="2:19" ht="23.4" x14ac:dyDescent="0.3">
      <c r="C35" s="53"/>
      <c r="D35" s="53"/>
      <c r="E35" s="53"/>
      <c r="F35" s="53"/>
      <c r="G35" s="50"/>
      <c r="H35" s="50"/>
      <c r="I35" s="50">
        <v>2000</v>
      </c>
      <c r="J35" s="54"/>
      <c r="K35" s="50"/>
      <c r="L35" s="50"/>
      <c r="M35" s="50"/>
    </row>
    <row r="36" spans="2:19" x14ac:dyDescent="0.3">
      <c r="C36" s="50"/>
      <c r="D36" s="50"/>
      <c r="E36" s="50"/>
      <c r="F36" s="50"/>
      <c r="G36" s="50"/>
      <c r="H36" s="50">
        <v>1</v>
      </c>
      <c r="I36" s="50"/>
      <c r="J36" s="50"/>
      <c r="K36" s="50"/>
      <c r="L36" s="50"/>
      <c r="M36" s="50"/>
    </row>
    <row r="37" spans="2:19" x14ac:dyDescent="0.3">
      <c r="C37" s="50"/>
      <c r="D37" s="50"/>
      <c r="E37" s="50"/>
      <c r="F37" s="50"/>
      <c r="G37" s="50"/>
      <c r="H37" s="50"/>
      <c r="I37" s="50"/>
      <c r="J37" s="50"/>
      <c r="K37" s="50"/>
      <c r="L37" s="50"/>
      <c r="M37" s="50"/>
    </row>
    <row r="38" spans="2:19" x14ac:dyDescent="0.3">
      <c r="C38" s="50"/>
      <c r="D38" s="50"/>
      <c r="E38" s="50"/>
      <c r="F38" s="50"/>
      <c r="G38" s="50"/>
      <c r="H38" s="50"/>
      <c r="I38" s="50"/>
      <c r="J38" s="50"/>
      <c r="K38" s="189"/>
      <c r="L38" s="50"/>
      <c r="M38" s="50"/>
    </row>
    <row r="39" spans="2:19" x14ac:dyDescent="0.3">
      <c r="C39" s="50"/>
      <c r="D39" s="50"/>
      <c r="E39" s="50"/>
      <c r="F39" s="50"/>
      <c r="G39" s="50"/>
      <c r="H39" s="50"/>
      <c r="I39" s="50"/>
      <c r="J39" s="50"/>
      <c r="K39" s="189"/>
      <c r="L39" s="50"/>
      <c r="M39" s="50"/>
    </row>
    <row r="40" spans="2:19" x14ac:dyDescent="0.3">
      <c r="C40" s="50"/>
      <c r="D40" s="50"/>
      <c r="E40" s="190"/>
      <c r="F40" s="190"/>
      <c r="G40" s="190"/>
      <c r="H40" s="190"/>
      <c r="I40" s="50"/>
      <c r="J40" s="50"/>
      <c r="K40" s="50"/>
      <c r="L40" s="50"/>
      <c r="M40" s="50"/>
    </row>
    <row r="41" spans="2:19" x14ac:dyDescent="0.3">
      <c r="C41" s="50"/>
      <c r="D41" s="50"/>
      <c r="E41" s="190"/>
      <c r="F41" s="190"/>
      <c r="G41" s="190"/>
      <c r="H41" s="190"/>
      <c r="I41" s="50"/>
      <c r="J41" s="50"/>
      <c r="K41" s="50"/>
      <c r="L41" s="50"/>
      <c r="M41" s="50"/>
    </row>
    <row r="42" spans="2:19" ht="15" customHeight="1" x14ac:dyDescent="0.3">
      <c r="C42" s="50"/>
      <c r="D42" s="50"/>
      <c r="E42" s="50"/>
      <c r="F42" s="50"/>
      <c r="G42" s="50"/>
      <c r="H42" s="50"/>
      <c r="I42" s="50"/>
      <c r="J42" s="50"/>
      <c r="K42" s="50"/>
      <c r="L42" s="50"/>
      <c r="M42" s="55"/>
      <c r="N42" s="56">
        <v>75</v>
      </c>
      <c r="O42" s="56"/>
      <c r="P42" s="56">
        <v>98</v>
      </c>
      <c r="Q42" s="55"/>
      <c r="R42" s="55"/>
      <c r="S42" s="50"/>
    </row>
    <row r="43" spans="2:19" x14ac:dyDescent="0.3">
      <c r="M43" s="55"/>
      <c r="N43" s="56">
        <v>45</v>
      </c>
      <c r="O43" s="56"/>
      <c r="P43" s="56">
        <v>37</v>
      </c>
      <c r="Q43" s="55"/>
      <c r="R43" s="55"/>
    </row>
    <row r="44" spans="2:19" x14ac:dyDescent="0.3">
      <c r="M44" s="55"/>
      <c r="N44" s="56">
        <v>25</v>
      </c>
      <c r="O44" s="56"/>
      <c r="P44" s="56">
        <v>43</v>
      </c>
      <c r="Q44" s="55"/>
      <c r="R44" s="55"/>
    </row>
    <row r="45" spans="2:19" x14ac:dyDescent="0.3">
      <c r="M45" s="55"/>
      <c r="N45" s="56">
        <v>100</v>
      </c>
      <c r="O45" s="56"/>
      <c r="P45" s="56">
        <v>61</v>
      </c>
      <c r="Q45" s="55"/>
      <c r="R45" s="55"/>
    </row>
    <row r="46" spans="2:19" x14ac:dyDescent="0.3">
      <c r="M46" s="55"/>
      <c r="N46" s="56">
        <v>100</v>
      </c>
      <c r="O46" s="56"/>
      <c r="P46" s="56">
        <v>30</v>
      </c>
      <c r="Q46" s="55"/>
      <c r="R46" s="55"/>
    </row>
    <row r="47" spans="2:19" x14ac:dyDescent="0.3">
      <c r="M47" s="55"/>
      <c r="N47" s="57"/>
      <c r="O47" s="57"/>
      <c r="P47" s="55"/>
      <c r="Q47" s="55"/>
      <c r="R47" s="55"/>
    </row>
    <row r="48" spans="2:19" x14ac:dyDescent="0.3">
      <c r="M48" s="55"/>
      <c r="N48" s="57"/>
      <c r="O48" s="57"/>
      <c r="P48" s="55"/>
      <c r="Q48" s="55"/>
      <c r="R48" s="55"/>
    </row>
    <row r="51" spans="20:20" x14ac:dyDescent="0.3">
      <c r="T51" s="58"/>
    </row>
  </sheetData>
  <mergeCells count="3">
    <mergeCell ref="K38:K39"/>
    <mergeCell ref="E40:F41"/>
    <mergeCell ref="G40:H41"/>
  </mergeCells>
  <pageMargins left="0.7" right="0.7" top="0.75" bottom="0.75" header="0.3" footer="0.3"/>
  <pageSetup scale="6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D14:AM58"/>
  <sheetViews>
    <sheetView topLeftCell="A16" zoomScale="70" zoomScaleNormal="70" workbookViewId="0">
      <selection activeCell="V6" sqref="V6"/>
    </sheetView>
  </sheetViews>
  <sheetFormatPr defaultColWidth="9.109375" defaultRowHeight="14.4" x14ac:dyDescent="0.3"/>
  <cols>
    <col min="1" max="5" width="9.109375" style="1"/>
    <col min="6" max="6" width="12" style="1" customWidth="1"/>
    <col min="7" max="7" width="9.33203125" style="1" bestFit="1" customWidth="1"/>
    <col min="8" max="8" width="10" style="1" bestFit="1" customWidth="1"/>
    <col min="9" max="22" width="9.109375" style="1"/>
    <col min="23" max="23" width="11.6640625" style="1" bestFit="1" customWidth="1"/>
    <col min="24" max="24" width="10.6640625" style="1" bestFit="1" customWidth="1"/>
    <col min="25" max="25" width="11" style="1" bestFit="1" customWidth="1"/>
    <col min="26" max="16384" width="9.109375" style="1"/>
  </cols>
  <sheetData>
    <row r="14" ht="14.4" customHeight="1" x14ac:dyDescent="0.3"/>
    <row r="15" ht="14.4" customHeight="1" x14ac:dyDescent="0.3"/>
    <row r="18" spans="4:35" ht="15" customHeight="1" x14ac:dyDescent="0.3"/>
    <row r="19" spans="4:35" ht="15" customHeight="1" x14ac:dyDescent="0.3"/>
    <row r="21" spans="4:35" ht="25.8" x14ac:dyDescent="0.5">
      <c r="D21" s="92" t="s">
        <v>43</v>
      </c>
      <c r="E21" s="93"/>
      <c r="F21" s="90" t="s">
        <v>44</v>
      </c>
      <c r="G21" s="96"/>
      <c r="H21" s="91"/>
    </row>
    <row r="22" spans="4:35" ht="33" customHeight="1" x14ac:dyDescent="0.3">
      <c r="D22" s="94"/>
      <c r="E22" s="95"/>
      <c r="F22" s="70" t="s">
        <v>40</v>
      </c>
      <c r="G22" s="70" t="s">
        <v>41</v>
      </c>
      <c r="H22" s="70" t="s">
        <v>42</v>
      </c>
    </row>
    <row r="23" spans="4:35" ht="24.75" customHeight="1" x14ac:dyDescent="0.5">
      <c r="D23" s="90" t="s">
        <v>40</v>
      </c>
      <c r="E23" s="91"/>
      <c r="F23" s="71">
        <v>38</v>
      </c>
      <c r="G23" s="70">
        <v>42</v>
      </c>
      <c r="H23" s="71">
        <f>F23+G23</f>
        <v>80</v>
      </c>
    </row>
    <row r="24" spans="4:35" ht="27" customHeight="1" x14ac:dyDescent="0.5">
      <c r="D24" s="90" t="s">
        <v>41</v>
      </c>
      <c r="E24" s="91"/>
      <c r="F24" s="70">
        <v>70</v>
      </c>
      <c r="G24" s="70">
        <v>150</v>
      </c>
      <c r="H24" s="70">
        <f>F24+G24</f>
        <v>220</v>
      </c>
      <c r="P24" s="86">
        <f>(38/300)/(80/300)</f>
        <v>0.47500000000000003</v>
      </c>
      <c r="Q24" s="86"/>
      <c r="R24" s="86"/>
      <c r="T24" s="87">
        <f>P24</f>
        <v>0.47500000000000003</v>
      </c>
      <c r="U24" s="87"/>
      <c r="V24" s="87"/>
    </row>
    <row r="25" spans="4:35" ht="33" customHeight="1" x14ac:dyDescent="0.5">
      <c r="D25" s="90" t="s">
        <v>42</v>
      </c>
      <c r="E25" s="91"/>
      <c r="F25" s="70">
        <f>F23+F24</f>
        <v>108</v>
      </c>
      <c r="G25" s="70">
        <f>G23+G24</f>
        <v>192</v>
      </c>
      <c r="H25" s="70">
        <f>H23+H24</f>
        <v>300</v>
      </c>
      <c r="P25" s="72"/>
      <c r="Q25" s="72"/>
      <c r="R25" s="72"/>
      <c r="T25" s="73"/>
      <c r="U25" s="73"/>
      <c r="V25" s="73"/>
    </row>
    <row r="26" spans="4:35" ht="15" customHeight="1" x14ac:dyDescent="0.3"/>
    <row r="27" spans="4:35" ht="15" customHeight="1" x14ac:dyDescent="0.3"/>
    <row r="28" spans="4:35" ht="29.4" x14ac:dyDescent="0.3">
      <c r="U28" s="87">
        <f>80/300</f>
        <v>0.26666666666666666</v>
      </c>
      <c r="V28" s="87"/>
      <c r="W28" s="87"/>
    </row>
    <row r="29" spans="4:35" ht="15" customHeight="1" x14ac:dyDescent="0.3">
      <c r="AG29" s="86">
        <f>(38/300)</f>
        <v>0.12666666666666668</v>
      </c>
      <c r="AH29" s="86"/>
      <c r="AI29" s="86"/>
    </row>
    <row r="30" spans="4:35" ht="15" customHeight="1" x14ac:dyDescent="0.3">
      <c r="AG30" s="86"/>
      <c r="AH30" s="86"/>
      <c r="AI30" s="86"/>
    </row>
    <row r="31" spans="4:35" ht="15" customHeight="1" x14ac:dyDescent="0.3">
      <c r="AG31" s="86"/>
      <c r="AH31" s="86"/>
      <c r="AI31" s="86"/>
    </row>
    <row r="34" spans="33:39" ht="15" customHeight="1" x14ac:dyDescent="0.3"/>
    <row r="35" spans="33:39" ht="15" customHeight="1" x14ac:dyDescent="0.3"/>
    <row r="37" spans="33:39" x14ac:dyDescent="0.3">
      <c r="AG37" s="86">
        <f>(42/300)</f>
        <v>0.14000000000000001</v>
      </c>
      <c r="AH37" s="86"/>
      <c r="AI37" s="86"/>
    </row>
    <row r="38" spans="33:39" x14ac:dyDescent="0.3">
      <c r="AG38" s="86"/>
      <c r="AH38" s="86"/>
      <c r="AI38" s="86"/>
    </row>
    <row r="39" spans="33:39" x14ac:dyDescent="0.3">
      <c r="AG39" s="86"/>
      <c r="AH39" s="86"/>
      <c r="AI39" s="86"/>
    </row>
    <row r="41" spans="33:39" ht="29.4" x14ac:dyDescent="0.3">
      <c r="AK41" s="89">
        <f>AG29+AG37+AG44+AG52</f>
        <v>1</v>
      </c>
      <c r="AL41" s="89"/>
      <c r="AM41" s="89"/>
    </row>
    <row r="44" spans="33:39" x14ac:dyDescent="0.3">
      <c r="AG44" s="86">
        <f>(70/300)</f>
        <v>0.23333333333333334</v>
      </c>
      <c r="AH44" s="86"/>
      <c r="AI44" s="86"/>
    </row>
    <row r="45" spans="33:39" x14ac:dyDescent="0.3">
      <c r="AG45" s="86"/>
      <c r="AH45" s="86"/>
      <c r="AI45" s="86"/>
    </row>
    <row r="46" spans="33:39" x14ac:dyDescent="0.3">
      <c r="AG46" s="86"/>
      <c r="AH46" s="86"/>
      <c r="AI46" s="86"/>
    </row>
    <row r="52" spans="21:35" x14ac:dyDescent="0.3">
      <c r="AG52" s="86">
        <f>(150/300)</f>
        <v>0.5</v>
      </c>
      <c r="AH52" s="86"/>
      <c r="AI52" s="86"/>
    </row>
    <row r="53" spans="21:35" x14ac:dyDescent="0.3">
      <c r="AG53" s="86"/>
      <c r="AH53" s="86"/>
      <c r="AI53" s="86"/>
    </row>
    <row r="54" spans="21:35" x14ac:dyDescent="0.3">
      <c r="AG54" s="86"/>
      <c r="AH54" s="86"/>
      <c r="AI54" s="86"/>
    </row>
    <row r="55" spans="21:35" ht="29.4" x14ac:dyDescent="0.3">
      <c r="U55" s="87">
        <f>220/300</f>
        <v>0.73333333333333328</v>
      </c>
      <c r="V55" s="87"/>
      <c r="W55" s="87"/>
    </row>
    <row r="56" spans="21:35" ht="29.4" x14ac:dyDescent="0.3">
      <c r="U56" s="88"/>
      <c r="V56" s="88"/>
      <c r="W56" s="88"/>
    </row>
    <row r="58" spans="21:35" ht="29.4" x14ac:dyDescent="0.3">
      <c r="U58" s="89">
        <f>U28+U55</f>
        <v>1</v>
      </c>
      <c r="V58" s="89"/>
      <c r="W58" s="89"/>
    </row>
  </sheetData>
  <mergeCells count="16">
    <mergeCell ref="AK41:AM41"/>
    <mergeCell ref="AG44:AI46"/>
    <mergeCell ref="D21:E22"/>
    <mergeCell ref="F21:H21"/>
    <mergeCell ref="D23:E23"/>
    <mergeCell ref="D24:E24"/>
    <mergeCell ref="P24:R24"/>
    <mergeCell ref="T24:V24"/>
    <mergeCell ref="AG52:AI54"/>
    <mergeCell ref="U55:W55"/>
    <mergeCell ref="U56:W56"/>
    <mergeCell ref="U58:W58"/>
    <mergeCell ref="D25:E25"/>
    <mergeCell ref="U28:W28"/>
    <mergeCell ref="AG29:AI31"/>
    <mergeCell ref="AG37:AI39"/>
  </mergeCells>
  <pageMargins left="0.7" right="0.7" top="0.75" bottom="0.75" header="0.3" footer="0.3"/>
  <pageSetup scale="50"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B18:Y51"/>
  <sheetViews>
    <sheetView zoomScale="70" zoomScaleNormal="70" workbookViewId="0">
      <selection activeCell="A2" sqref="A2"/>
    </sheetView>
  </sheetViews>
  <sheetFormatPr defaultColWidth="9.109375" defaultRowHeight="14.4" x14ac:dyDescent="0.3"/>
  <cols>
    <col min="1" max="6" width="9.109375" style="1"/>
    <col min="7" max="7" width="10.109375" style="1" bestFit="1" customWidth="1"/>
    <col min="8" max="11" width="9.109375" style="1"/>
    <col min="12" max="12" width="13.6640625" style="1" customWidth="1"/>
    <col min="13" max="13" width="6.44140625" style="1" customWidth="1"/>
    <col min="14" max="14" width="6.6640625" style="1" customWidth="1"/>
    <col min="15" max="15" width="5.6640625" style="1" customWidth="1"/>
    <col min="16" max="16" width="7.44140625" style="1" customWidth="1"/>
    <col min="17" max="17" width="6.6640625" style="1" customWidth="1"/>
    <col min="18" max="18" width="7" style="1" customWidth="1"/>
    <col min="19" max="19" width="7.6640625" style="1" customWidth="1"/>
    <col min="20" max="20" width="7" style="1" customWidth="1"/>
    <col min="21" max="21" width="5.6640625" style="1" customWidth="1"/>
    <col min="22" max="22" width="6.109375" style="1" customWidth="1"/>
    <col min="23" max="23" width="6.44140625" style="1" customWidth="1"/>
    <col min="24" max="24" width="6.109375" style="1" customWidth="1"/>
    <col min="25" max="16384" width="9.109375" style="1"/>
  </cols>
  <sheetData>
    <row r="18" spans="2:25" x14ac:dyDescent="0.3">
      <c r="M18"/>
      <c r="N18"/>
      <c r="O18"/>
      <c r="P18"/>
      <c r="Q18"/>
      <c r="R18"/>
      <c r="S18"/>
      <c r="T18"/>
      <c r="U18"/>
      <c r="V18"/>
      <c r="W18"/>
      <c r="X18"/>
      <c r="Y18"/>
    </row>
    <row r="19" spans="2:25" x14ac:dyDescent="0.3">
      <c r="M19"/>
      <c r="N19"/>
      <c r="O19"/>
      <c r="P19"/>
      <c r="Q19"/>
      <c r="R19"/>
      <c r="S19"/>
      <c r="T19"/>
      <c r="U19"/>
      <c r="V19"/>
      <c r="W19"/>
      <c r="X19"/>
      <c r="Y19"/>
    </row>
    <row r="20" spans="2:25" x14ac:dyDescent="0.3">
      <c r="M20"/>
      <c r="N20"/>
      <c r="O20"/>
      <c r="P20"/>
      <c r="Q20"/>
      <c r="R20"/>
      <c r="S20"/>
      <c r="T20"/>
      <c r="U20"/>
      <c r="V20"/>
      <c r="W20"/>
      <c r="X20"/>
      <c r="Y20"/>
    </row>
    <row r="21" spans="2:25" ht="23.25" customHeight="1" x14ac:dyDescent="0.3">
      <c r="M21"/>
      <c r="N21"/>
      <c r="O21"/>
      <c r="P21"/>
      <c r="Q21"/>
      <c r="R21"/>
      <c r="S21"/>
      <c r="T21"/>
      <c r="U21"/>
      <c r="V21"/>
      <c r="W21"/>
      <c r="X21"/>
      <c r="Y21"/>
    </row>
    <row r="22" spans="2:25" x14ac:dyDescent="0.3">
      <c r="M22"/>
      <c r="N22"/>
      <c r="O22"/>
      <c r="P22"/>
      <c r="Q22"/>
      <c r="R22"/>
      <c r="S22"/>
      <c r="T22"/>
      <c r="U22"/>
      <c r="V22"/>
      <c r="W22"/>
      <c r="X22"/>
      <c r="Y22"/>
    </row>
    <row r="23" spans="2:25" x14ac:dyDescent="0.3">
      <c r="M23"/>
      <c r="N23"/>
      <c r="O23"/>
      <c r="P23"/>
      <c r="Q23"/>
      <c r="R23"/>
      <c r="S23"/>
      <c r="T23"/>
      <c r="U23"/>
      <c r="V23"/>
      <c r="W23"/>
      <c r="X23"/>
      <c r="Y23"/>
    </row>
    <row r="24" spans="2:25" x14ac:dyDescent="0.3">
      <c r="M24"/>
      <c r="N24"/>
      <c r="O24"/>
      <c r="P24"/>
      <c r="Q24"/>
      <c r="R24"/>
      <c r="S24"/>
      <c r="T24"/>
      <c r="U24"/>
      <c r="V24"/>
      <c r="W24"/>
      <c r="X24"/>
      <c r="Y24"/>
    </row>
    <row r="25" spans="2:25" x14ac:dyDescent="0.3">
      <c r="M25"/>
      <c r="N25"/>
      <c r="O25"/>
      <c r="P25"/>
      <c r="Q25"/>
      <c r="R25"/>
      <c r="S25"/>
      <c r="T25"/>
      <c r="U25"/>
      <c r="V25"/>
      <c r="W25"/>
      <c r="X25"/>
      <c r="Y25"/>
    </row>
    <row r="26" spans="2:25" x14ac:dyDescent="0.3">
      <c r="M26"/>
      <c r="N26"/>
      <c r="O26"/>
      <c r="P26"/>
      <c r="Q26"/>
      <c r="R26"/>
      <c r="S26"/>
      <c r="T26"/>
      <c r="U26"/>
      <c r="V26"/>
      <c r="W26"/>
      <c r="X26"/>
      <c r="Y26"/>
    </row>
    <row r="27" spans="2:25" x14ac:dyDescent="0.3">
      <c r="M27"/>
      <c r="N27"/>
      <c r="O27"/>
      <c r="P27"/>
      <c r="Q27"/>
      <c r="R27"/>
      <c r="S27"/>
      <c r="T27"/>
      <c r="U27"/>
      <c r="V27"/>
      <c r="W27"/>
      <c r="X27"/>
      <c r="Y27"/>
    </row>
    <row r="28" spans="2:25" x14ac:dyDescent="0.3">
      <c r="B28" s="50"/>
      <c r="C28" s="50"/>
      <c r="D28" s="50"/>
      <c r="E28" s="50"/>
      <c r="F28" s="50"/>
      <c r="M28"/>
      <c r="N28"/>
      <c r="O28"/>
      <c r="P28"/>
      <c r="Q28"/>
      <c r="R28"/>
      <c r="S28"/>
      <c r="T28"/>
      <c r="U28"/>
      <c r="V28"/>
      <c r="W28"/>
      <c r="X28"/>
      <c r="Y28"/>
    </row>
    <row r="29" spans="2:25" x14ac:dyDescent="0.3">
      <c r="B29" s="50"/>
      <c r="C29" s="50"/>
      <c r="D29" s="50"/>
      <c r="E29" s="50"/>
      <c r="F29" s="50"/>
      <c r="I29" s="50"/>
      <c r="J29" s="50"/>
      <c r="K29" s="50"/>
      <c r="L29" s="50"/>
      <c r="M29"/>
      <c r="N29"/>
      <c r="O29"/>
      <c r="P29"/>
      <c r="Q29"/>
      <c r="R29"/>
      <c r="S29"/>
      <c r="T29"/>
      <c r="U29"/>
      <c r="V29"/>
      <c r="W29"/>
      <c r="X29"/>
      <c r="Y29"/>
    </row>
    <row r="30" spans="2:25" ht="15" customHeight="1" x14ac:dyDescent="0.3">
      <c r="B30" s="50"/>
      <c r="C30" s="50"/>
      <c r="D30" s="50"/>
      <c r="E30" s="50"/>
      <c r="F30" s="50"/>
      <c r="I30" s="50"/>
      <c r="J30" s="50"/>
      <c r="K30" s="50"/>
      <c r="L30" s="50"/>
    </row>
    <row r="31" spans="2:25" ht="15" customHeight="1" x14ac:dyDescent="0.3">
      <c r="B31" s="50"/>
      <c r="C31" s="50"/>
      <c r="D31" s="50"/>
      <c r="E31" s="50"/>
      <c r="F31" s="50"/>
      <c r="G31" s="50"/>
      <c r="H31" s="50"/>
      <c r="I31" s="50"/>
      <c r="J31" s="50"/>
      <c r="K31" s="50"/>
      <c r="L31" s="50"/>
    </row>
    <row r="32" spans="2:25" ht="15" customHeight="1" x14ac:dyDescent="0.3">
      <c r="B32" s="50"/>
      <c r="C32" s="50"/>
      <c r="D32" s="50"/>
      <c r="E32" s="50"/>
      <c r="F32" s="50"/>
      <c r="G32" s="50"/>
      <c r="H32" s="50"/>
      <c r="I32" s="50"/>
      <c r="J32" s="50"/>
      <c r="K32" s="50"/>
      <c r="L32" s="50"/>
    </row>
    <row r="33" spans="2:19" ht="15" customHeight="1" x14ac:dyDescent="0.3">
      <c r="B33" s="50"/>
      <c r="C33" s="50"/>
      <c r="D33" s="50"/>
      <c r="E33" s="50"/>
      <c r="F33" s="50"/>
      <c r="G33" s="51">
        <v>121</v>
      </c>
      <c r="H33" s="52"/>
      <c r="I33" s="50"/>
      <c r="J33" s="50"/>
      <c r="K33" s="50"/>
      <c r="L33" s="50"/>
    </row>
    <row r="34" spans="2:19" x14ac:dyDescent="0.3">
      <c r="B34" s="50"/>
      <c r="C34" s="50"/>
      <c r="D34" s="50"/>
      <c r="E34" s="50"/>
      <c r="F34" s="50"/>
      <c r="I34" s="50"/>
      <c r="J34" s="50"/>
      <c r="K34" s="50"/>
      <c r="L34" s="50"/>
    </row>
    <row r="35" spans="2:19" ht="23.4" x14ac:dyDescent="0.3">
      <c r="C35" s="53"/>
      <c r="D35" s="53"/>
      <c r="E35" s="53"/>
      <c r="F35" s="53"/>
      <c r="G35" s="50"/>
      <c r="H35" s="50"/>
      <c r="I35" s="50">
        <v>2000</v>
      </c>
      <c r="J35" s="54"/>
      <c r="K35" s="50"/>
      <c r="L35" s="50"/>
      <c r="M35" s="50"/>
    </row>
    <row r="36" spans="2:19" x14ac:dyDescent="0.3">
      <c r="C36" s="50"/>
      <c r="D36" s="50"/>
      <c r="E36" s="50"/>
      <c r="F36" s="50"/>
      <c r="G36" s="50"/>
      <c r="H36" s="50">
        <v>1</v>
      </c>
      <c r="I36" s="50"/>
      <c r="J36" s="50"/>
      <c r="K36" s="50"/>
      <c r="L36" s="50"/>
      <c r="M36" s="50"/>
    </row>
    <row r="37" spans="2:19" x14ac:dyDescent="0.3">
      <c r="C37" s="50"/>
      <c r="D37" s="50"/>
      <c r="E37" s="50"/>
      <c r="F37" s="50"/>
      <c r="G37" s="50"/>
      <c r="H37" s="50"/>
      <c r="I37" s="50"/>
      <c r="J37" s="50"/>
      <c r="K37" s="50"/>
      <c r="L37" s="50"/>
      <c r="M37" s="50"/>
    </row>
    <row r="38" spans="2:19" x14ac:dyDescent="0.3">
      <c r="C38" s="50"/>
      <c r="D38" s="50"/>
      <c r="E38" s="50"/>
      <c r="F38" s="50"/>
      <c r="G38" s="50"/>
      <c r="H38" s="50"/>
      <c r="I38" s="50"/>
      <c r="J38" s="50"/>
      <c r="K38" s="189"/>
      <c r="L38" s="50"/>
      <c r="M38" s="50"/>
    </row>
    <row r="39" spans="2:19" x14ac:dyDescent="0.3">
      <c r="C39" s="50"/>
      <c r="D39" s="50"/>
      <c r="E39" s="50"/>
      <c r="F39" s="50"/>
      <c r="G39" s="50"/>
      <c r="H39" s="50"/>
      <c r="I39" s="50"/>
      <c r="J39" s="50"/>
      <c r="K39" s="189"/>
      <c r="L39" s="50"/>
      <c r="M39" s="50"/>
    </row>
    <row r="40" spans="2:19" x14ac:dyDescent="0.3">
      <c r="C40" s="50"/>
      <c r="D40" s="50"/>
      <c r="E40" s="190"/>
      <c r="F40" s="190"/>
      <c r="G40" s="190"/>
      <c r="H40" s="190"/>
      <c r="I40" s="50"/>
      <c r="J40" s="50"/>
      <c r="K40" s="50"/>
      <c r="L40" s="50"/>
      <c r="M40" s="50"/>
    </row>
    <row r="41" spans="2:19" x14ac:dyDescent="0.3">
      <c r="C41" s="50"/>
      <c r="D41" s="50"/>
      <c r="E41" s="190"/>
      <c r="F41" s="190"/>
      <c r="G41" s="190"/>
      <c r="H41" s="190"/>
      <c r="I41" s="50"/>
      <c r="J41" s="50"/>
      <c r="K41" s="50"/>
      <c r="L41" s="50"/>
      <c r="M41" s="50"/>
    </row>
    <row r="42" spans="2:19" ht="15" customHeight="1" x14ac:dyDescent="0.3">
      <c r="C42" s="50"/>
      <c r="D42" s="50"/>
      <c r="E42" s="50"/>
      <c r="F42" s="50"/>
      <c r="G42" s="50"/>
      <c r="H42" s="50"/>
      <c r="I42" s="50"/>
      <c r="J42" s="50"/>
      <c r="K42" s="50"/>
      <c r="L42" s="50"/>
      <c r="M42" s="55"/>
      <c r="N42" s="56">
        <v>75</v>
      </c>
      <c r="O42" s="56"/>
      <c r="P42" s="56">
        <v>98</v>
      </c>
      <c r="Q42" s="55"/>
      <c r="R42" s="55"/>
      <c r="S42" s="50"/>
    </row>
    <row r="43" spans="2:19" x14ac:dyDescent="0.3">
      <c r="M43" s="55"/>
      <c r="N43" s="56">
        <v>45</v>
      </c>
      <c r="O43" s="56"/>
      <c r="P43" s="56">
        <v>37</v>
      </c>
      <c r="Q43" s="55"/>
      <c r="R43" s="55"/>
    </row>
    <row r="44" spans="2:19" x14ac:dyDescent="0.3">
      <c r="M44" s="55"/>
      <c r="N44" s="56">
        <v>25</v>
      </c>
      <c r="O44" s="56"/>
      <c r="P44" s="56">
        <v>43</v>
      </c>
      <c r="Q44" s="55"/>
      <c r="R44" s="55"/>
    </row>
    <row r="45" spans="2:19" x14ac:dyDescent="0.3">
      <c r="M45" s="55"/>
      <c r="N45" s="56">
        <v>100</v>
      </c>
      <c r="O45" s="56"/>
      <c r="P45" s="56">
        <v>61</v>
      </c>
      <c r="Q45" s="55"/>
      <c r="R45" s="55"/>
    </row>
    <row r="46" spans="2:19" x14ac:dyDescent="0.3">
      <c r="M46" s="55"/>
      <c r="N46" s="56">
        <v>100</v>
      </c>
      <c r="O46" s="56"/>
      <c r="P46" s="56">
        <v>30</v>
      </c>
      <c r="Q46" s="55"/>
      <c r="R46" s="55"/>
    </row>
    <row r="47" spans="2:19" x14ac:dyDescent="0.3">
      <c r="M47" s="55"/>
      <c r="N47" s="57"/>
      <c r="O47" s="57"/>
      <c r="P47" s="55"/>
      <c r="Q47" s="55"/>
      <c r="R47" s="55"/>
    </row>
    <row r="48" spans="2:19" x14ac:dyDescent="0.3">
      <c r="M48" s="55"/>
      <c r="N48" s="57"/>
      <c r="O48" s="57"/>
      <c r="P48" s="55"/>
      <c r="Q48" s="55"/>
      <c r="R48" s="55"/>
    </row>
    <row r="51" spans="20:20" x14ac:dyDescent="0.3">
      <c r="T51" s="58"/>
    </row>
  </sheetData>
  <mergeCells count="3">
    <mergeCell ref="K38:K39"/>
    <mergeCell ref="E40:F41"/>
    <mergeCell ref="G40:H41"/>
  </mergeCells>
  <pageMargins left="0.7" right="0.7" top="0.75" bottom="0.75" header="0.3" footer="0.3"/>
  <pageSetup scale="60" orientation="landscape"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B18:Y51"/>
  <sheetViews>
    <sheetView zoomScale="70" zoomScaleNormal="70" workbookViewId="0"/>
  </sheetViews>
  <sheetFormatPr defaultColWidth="9.109375" defaultRowHeight="14.4" x14ac:dyDescent="0.3"/>
  <cols>
    <col min="1" max="6" width="9.109375" style="1"/>
    <col min="7" max="7" width="10.109375" style="1" bestFit="1" customWidth="1"/>
    <col min="8" max="11" width="9.109375" style="1"/>
    <col min="12" max="12" width="13.6640625" style="1" customWidth="1"/>
    <col min="13" max="13" width="6.44140625" style="1" customWidth="1"/>
    <col min="14" max="14" width="6.6640625" style="1" customWidth="1"/>
    <col min="15" max="15" width="5.6640625" style="1" customWidth="1"/>
    <col min="16" max="16" width="7.44140625" style="1" customWidth="1"/>
    <col min="17" max="17" width="6.6640625" style="1" customWidth="1"/>
    <col min="18" max="18" width="7" style="1" customWidth="1"/>
    <col min="19" max="19" width="7.6640625" style="1" customWidth="1"/>
    <col min="20" max="20" width="7" style="1" customWidth="1"/>
    <col min="21" max="21" width="5.6640625" style="1" customWidth="1"/>
    <col min="22" max="22" width="6.109375" style="1" customWidth="1"/>
    <col min="23" max="23" width="6.44140625" style="1" customWidth="1"/>
    <col min="24" max="24" width="6.109375" style="1" customWidth="1"/>
    <col min="25" max="16384" width="9.109375" style="1"/>
  </cols>
  <sheetData>
    <row r="18" spans="2:25" x14ac:dyDescent="0.3">
      <c r="M18"/>
      <c r="N18"/>
      <c r="O18"/>
      <c r="P18"/>
      <c r="Q18"/>
      <c r="R18"/>
      <c r="S18"/>
      <c r="T18"/>
      <c r="U18"/>
      <c r="V18"/>
      <c r="W18"/>
      <c r="X18"/>
      <c r="Y18"/>
    </row>
    <row r="19" spans="2:25" x14ac:dyDescent="0.3">
      <c r="M19"/>
      <c r="N19"/>
      <c r="O19"/>
      <c r="P19"/>
      <c r="Q19"/>
      <c r="R19"/>
      <c r="S19"/>
      <c r="T19"/>
      <c r="U19"/>
      <c r="V19"/>
      <c r="W19"/>
      <c r="X19"/>
      <c r="Y19"/>
    </row>
    <row r="20" spans="2:25" x14ac:dyDescent="0.3">
      <c r="M20"/>
      <c r="N20"/>
      <c r="O20"/>
      <c r="P20"/>
      <c r="Q20"/>
      <c r="R20"/>
      <c r="S20"/>
      <c r="T20"/>
      <c r="U20"/>
      <c r="V20"/>
      <c r="W20"/>
      <c r="X20"/>
      <c r="Y20"/>
    </row>
    <row r="21" spans="2:25" ht="23.25" customHeight="1" x14ac:dyDescent="0.3">
      <c r="M21"/>
      <c r="N21"/>
      <c r="O21"/>
      <c r="P21"/>
      <c r="Q21"/>
      <c r="R21"/>
      <c r="S21"/>
      <c r="T21"/>
      <c r="U21"/>
      <c r="V21"/>
      <c r="W21"/>
      <c r="X21"/>
      <c r="Y21"/>
    </row>
    <row r="22" spans="2:25" x14ac:dyDescent="0.3">
      <c r="M22"/>
      <c r="N22"/>
      <c r="O22"/>
      <c r="P22"/>
      <c r="Q22"/>
      <c r="R22"/>
      <c r="S22"/>
      <c r="T22"/>
      <c r="U22"/>
      <c r="V22"/>
      <c r="W22"/>
      <c r="X22"/>
      <c r="Y22"/>
    </row>
    <row r="23" spans="2:25" x14ac:dyDescent="0.3">
      <c r="M23"/>
      <c r="N23"/>
      <c r="O23"/>
      <c r="P23"/>
      <c r="Q23"/>
      <c r="R23"/>
      <c r="S23"/>
      <c r="T23"/>
      <c r="U23"/>
      <c r="V23"/>
      <c r="W23"/>
      <c r="X23"/>
      <c r="Y23"/>
    </row>
    <row r="24" spans="2:25" x14ac:dyDescent="0.3">
      <c r="M24"/>
      <c r="N24"/>
      <c r="O24"/>
      <c r="P24"/>
      <c r="Q24"/>
      <c r="R24"/>
      <c r="S24"/>
      <c r="T24"/>
      <c r="U24"/>
      <c r="V24"/>
      <c r="W24"/>
      <c r="X24"/>
      <c r="Y24"/>
    </row>
    <row r="25" spans="2:25" x14ac:dyDescent="0.3">
      <c r="M25"/>
      <c r="N25"/>
      <c r="O25"/>
      <c r="P25"/>
      <c r="Q25"/>
      <c r="R25"/>
      <c r="S25"/>
      <c r="T25"/>
      <c r="U25"/>
      <c r="V25"/>
      <c r="W25"/>
      <c r="X25"/>
      <c r="Y25"/>
    </row>
    <row r="26" spans="2:25" x14ac:dyDescent="0.3">
      <c r="M26"/>
      <c r="N26"/>
      <c r="O26"/>
      <c r="P26"/>
      <c r="Q26"/>
      <c r="R26"/>
      <c r="S26"/>
      <c r="T26"/>
      <c r="U26"/>
      <c r="V26"/>
      <c r="W26"/>
      <c r="X26"/>
      <c r="Y26"/>
    </row>
    <row r="27" spans="2:25" x14ac:dyDescent="0.3">
      <c r="M27"/>
      <c r="N27"/>
      <c r="O27"/>
      <c r="P27"/>
      <c r="Q27"/>
      <c r="R27"/>
      <c r="S27"/>
      <c r="T27"/>
      <c r="U27"/>
      <c r="V27"/>
      <c r="W27"/>
      <c r="X27"/>
      <c r="Y27"/>
    </row>
    <row r="28" spans="2:25" x14ac:dyDescent="0.3">
      <c r="B28" s="50"/>
      <c r="C28" s="50"/>
      <c r="D28" s="50"/>
      <c r="E28" s="50"/>
      <c r="F28" s="50"/>
      <c r="M28"/>
      <c r="N28"/>
      <c r="O28"/>
      <c r="P28"/>
      <c r="Q28"/>
      <c r="R28"/>
      <c r="S28"/>
      <c r="T28"/>
      <c r="U28"/>
      <c r="V28"/>
      <c r="W28"/>
      <c r="X28"/>
      <c r="Y28"/>
    </row>
    <row r="29" spans="2:25" x14ac:dyDescent="0.3">
      <c r="B29" s="50"/>
      <c r="C29" s="50"/>
      <c r="D29" s="50"/>
      <c r="E29" s="50"/>
      <c r="F29" s="50"/>
      <c r="I29" s="50"/>
      <c r="J29" s="50"/>
      <c r="K29" s="50"/>
      <c r="L29" s="50"/>
      <c r="M29"/>
      <c r="N29"/>
      <c r="O29"/>
      <c r="P29"/>
      <c r="Q29"/>
      <c r="R29"/>
      <c r="S29"/>
      <c r="T29"/>
      <c r="U29"/>
      <c r="V29"/>
      <c r="W29"/>
      <c r="X29"/>
      <c r="Y29"/>
    </row>
    <row r="30" spans="2:25" ht="15" customHeight="1" x14ac:dyDescent="0.3">
      <c r="B30" s="50"/>
      <c r="C30" s="50"/>
      <c r="D30" s="50"/>
      <c r="E30" s="50"/>
      <c r="F30" s="50"/>
      <c r="I30" s="50"/>
      <c r="J30" s="50"/>
      <c r="K30" s="50"/>
      <c r="L30" s="50"/>
    </row>
    <row r="31" spans="2:25" ht="15" customHeight="1" x14ac:dyDescent="0.3">
      <c r="B31" s="50"/>
      <c r="C31" s="50"/>
      <c r="D31" s="50"/>
      <c r="E31" s="50"/>
      <c r="F31" s="50"/>
      <c r="G31" s="50"/>
      <c r="H31" s="50"/>
      <c r="I31" s="50"/>
      <c r="J31" s="50"/>
      <c r="K31" s="50"/>
      <c r="L31" s="50"/>
    </row>
    <row r="32" spans="2:25" ht="15" customHeight="1" x14ac:dyDescent="0.3">
      <c r="B32" s="50"/>
      <c r="C32" s="50"/>
      <c r="D32" s="50"/>
      <c r="E32" s="50"/>
      <c r="F32" s="50"/>
      <c r="G32" s="50"/>
      <c r="H32" s="50"/>
      <c r="I32" s="50"/>
      <c r="J32" s="50"/>
      <c r="K32" s="50"/>
      <c r="L32" s="50"/>
    </row>
    <row r="33" spans="2:19" ht="15" customHeight="1" x14ac:dyDescent="0.3">
      <c r="B33" s="50"/>
      <c r="C33" s="50"/>
      <c r="D33" s="50"/>
      <c r="E33" s="50"/>
      <c r="F33" s="50"/>
      <c r="G33" s="51">
        <v>121</v>
      </c>
      <c r="H33" s="52"/>
      <c r="I33" s="50"/>
      <c r="J33" s="50"/>
      <c r="K33" s="50"/>
      <c r="L33" s="50"/>
    </row>
    <row r="34" spans="2:19" x14ac:dyDescent="0.3">
      <c r="B34" s="50"/>
      <c r="C34" s="50"/>
      <c r="D34" s="50"/>
      <c r="E34" s="50"/>
      <c r="F34" s="50"/>
      <c r="I34" s="50"/>
      <c r="J34" s="50"/>
      <c r="K34" s="50"/>
      <c r="L34" s="50"/>
    </row>
    <row r="35" spans="2:19" ht="23.4" x14ac:dyDescent="0.3">
      <c r="C35" s="53"/>
      <c r="D35" s="53"/>
      <c r="E35" s="53"/>
      <c r="F35" s="53"/>
      <c r="G35" s="50"/>
      <c r="H35" s="50"/>
      <c r="I35" s="50">
        <v>2000</v>
      </c>
      <c r="J35" s="54"/>
      <c r="K35" s="50"/>
      <c r="L35" s="50"/>
      <c r="M35" s="50"/>
    </row>
    <row r="36" spans="2:19" x14ac:dyDescent="0.3">
      <c r="C36" s="50"/>
      <c r="D36" s="50"/>
      <c r="E36" s="50"/>
      <c r="F36" s="50"/>
      <c r="G36" s="50"/>
      <c r="H36" s="50">
        <v>1</v>
      </c>
      <c r="I36" s="50"/>
      <c r="J36" s="50"/>
      <c r="K36" s="50"/>
      <c r="L36" s="50"/>
      <c r="M36" s="50"/>
    </row>
    <row r="37" spans="2:19" x14ac:dyDescent="0.3">
      <c r="C37" s="50"/>
      <c r="D37" s="50"/>
      <c r="E37" s="50"/>
      <c r="F37" s="50"/>
      <c r="G37" s="50"/>
      <c r="H37" s="50"/>
      <c r="I37" s="50"/>
      <c r="J37" s="50"/>
      <c r="K37" s="50"/>
      <c r="L37" s="50"/>
      <c r="M37" s="50"/>
    </row>
    <row r="38" spans="2:19" x14ac:dyDescent="0.3">
      <c r="C38" s="50"/>
      <c r="D38" s="50"/>
      <c r="E38" s="50"/>
      <c r="F38" s="50"/>
      <c r="G38" s="50"/>
      <c r="H38" s="50"/>
      <c r="I38" s="50"/>
      <c r="J38" s="50"/>
      <c r="K38" s="189"/>
      <c r="L38" s="50"/>
      <c r="M38" s="50"/>
    </row>
    <row r="39" spans="2:19" x14ac:dyDescent="0.3">
      <c r="C39" s="50"/>
      <c r="D39" s="50"/>
      <c r="E39" s="50"/>
      <c r="F39" s="50"/>
      <c r="G39" s="50"/>
      <c r="H39" s="50"/>
      <c r="I39" s="50"/>
      <c r="J39" s="50"/>
      <c r="K39" s="189"/>
      <c r="L39" s="50"/>
      <c r="M39" s="50"/>
    </row>
    <row r="40" spans="2:19" x14ac:dyDescent="0.3">
      <c r="C40" s="50"/>
      <c r="D40" s="50"/>
      <c r="E40" s="190"/>
      <c r="F40" s="190"/>
      <c r="G40" s="190"/>
      <c r="H40" s="190"/>
      <c r="I40" s="50"/>
      <c r="J40" s="50"/>
      <c r="K40" s="50"/>
      <c r="L40" s="50"/>
      <c r="M40" s="50"/>
    </row>
    <row r="41" spans="2:19" x14ac:dyDescent="0.3">
      <c r="C41" s="50"/>
      <c r="D41" s="50"/>
      <c r="E41" s="190"/>
      <c r="F41" s="190"/>
      <c r="G41" s="190"/>
      <c r="H41" s="190"/>
      <c r="I41" s="50"/>
      <c r="J41" s="50"/>
      <c r="K41" s="50"/>
      <c r="L41" s="50"/>
      <c r="M41" s="50"/>
    </row>
    <row r="42" spans="2:19" ht="15" customHeight="1" x14ac:dyDescent="0.3">
      <c r="C42" s="50"/>
      <c r="D42" s="50"/>
      <c r="E42" s="50"/>
      <c r="F42" s="50"/>
      <c r="G42" s="50"/>
      <c r="H42" s="50"/>
      <c r="I42" s="50"/>
      <c r="J42" s="50"/>
      <c r="K42" s="50"/>
      <c r="L42" s="50"/>
      <c r="M42" s="55"/>
      <c r="N42" s="56">
        <v>75</v>
      </c>
      <c r="O42" s="56"/>
      <c r="P42" s="56">
        <v>98</v>
      </c>
      <c r="Q42" s="55"/>
      <c r="R42" s="55"/>
      <c r="S42" s="50"/>
    </row>
    <row r="43" spans="2:19" x14ac:dyDescent="0.3">
      <c r="M43" s="55"/>
      <c r="N43" s="56">
        <v>45</v>
      </c>
      <c r="O43" s="56"/>
      <c r="P43" s="56">
        <v>37</v>
      </c>
      <c r="Q43" s="55"/>
      <c r="R43" s="55"/>
    </row>
    <row r="44" spans="2:19" x14ac:dyDescent="0.3">
      <c r="M44" s="55"/>
      <c r="N44" s="56">
        <v>25</v>
      </c>
      <c r="O44" s="56"/>
      <c r="P44" s="56">
        <v>43</v>
      </c>
      <c r="Q44" s="55"/>
      <c r="R44" s="55"/>
    </row>
    <row r="45" spans="2:19" x14ac:dyDescent="0.3">
      <c r="M45" s="55"/>
      <c r="N45" s="56">
        <v>100</v>
      </c>
      <c r="O45" s="56"/>
      <c r="P45" s="56">
        <v>61</v>
      </c>
      <c r="Q45" s="55"/>
      <c r="R45" s="55"/>
    </row>
    <row r="46" spans="2:19" x14ac:dyDescent="0.3">
      <c r="M46" s="55"/>
      <c r="N46" s="56">
        <v>100</v>
      </c>
      <c r="O46" s="56"/>
      <c r="P46" s="56">
        <v>30</v>
      </c>
      <c r="Q46" s="55"/>
      <c r="R46" s="55"/>
    </row>
    <row r="47" spans="2:19" x14ac:dyDescent="0.3">
      <c r="M47" s="55"/>
      <c r="N47" s="57"/>
      <c r="O47" s="57"/>
      <c r="P47" s="55"/>
      <c r="Q47" s="55"/>
      <c r="R47" s="55"/>
    </row>
    <row r="48" spans="2:19" x14ac:dyDescent="0.3">
      <c r="M48" s="55"/>
      <c r="N48" s="57"/>
      <c r="O48" s="57"/>
      <c r="P48" s="55"/>
      <c r="Q48" s="55"/>
      <c r="R48" s="55"/>
    </row>
    <row r="51" spans="20:20" x14ac:dyDescent="0.3">
      <c r="T51" s="58"/>
    </row>
  </sheetData>
  <sortState xmlns:xlrd2="http://schemas.microsoft.com/office/spreadsheetml/2017/richdata2" ref="N19:W27">
    <sortCondition ref="N18"/>
  </sortState>
  <mergeCells count="3">
    <mergeCell ref="K38:K39"/>
    <mergeCell ref="E40:F41"/>
    <mergeCell ref="G40:H41"/>
  </mergeCells>
  <pageMargins left="0.7" right="0.7" top="0.75" bottom="0.75" header="0.3" footer="0.3"/>
  <pageSetup scale="60" orientation="landscape"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B16:S33"/>
  <sheetViews>
    <sheetView zoomScale="70" zoomScaleNormal="70" workbookViewId="0">
      <selection sqref="A1:XFD1048576"/>
    </sheetView>
  </sheetViews>
  <sheetFormatPr defaultColWidth="9.109375" defaultRowHeight="14.4" x14ac:dyDescent="0.3"/>
  <cols>
    <col min="1" max="17" width="9.109375" style="1"/>
    <col min="18" max="18" width="19.6640625" style="1" customWidth="1"/>
    <col min="19" max="19" width="21" style="1" customWidth="1"/>
    <col min="20" max="16384" width="9.109375" style="1"/>
  </cols>
  <sheetData>
    <row r="16" spans="15:15" ht="24" thickBot="1" x14ac:dyDescent="0.5">
      <c r="O16" s="4">
        <v>1</v>
      </c>
    </row>
    <row r="17" spans="15:19" ht="24" thickBot="1" x14ac:dyDescent="0.5">
      <c r="O17" s="4">
        <v>5</v>
      </c>
      <c r="R17" s="15" t="s">
        <v>16</v>
      </c>
      <c r="S17" s="15"/>
    </row>
    <row r="18" spans="15:19" ht="24" thickBot="1" x14ac:dyDescent="0.5">
      <c r="O18" s="4">
        <v>7</v>
      </c>
      <c r="R18" s="16"/>
      <c r="S18" s="16"/>
    </row>
    <row r="19" spans="15:19" ht="24" thickBot="1" x14ac:dyDescent="0.5">
      <c r="O19" s="4">
        <v>10</v>
      </c>
      <c r="R19" s="16" t="s">
        <v>17</v>
      </c>
      <c r="S19" s="16">
        <v>18.8</v>
      </c>
    </row>
    <row r="20" spans="15:19" ht="24" thickBot="1" x14ac:dyDescent="0.5">
      <c r="O20" s="4">
        <v>10</v>
      </c>
      <c r="R20" s="16" t="s">
        <v>18</v>
      </c>
      <c r="S20" s="16">
        <v>7.9467673371699457</v>
      </c>
    </row>
    <row r="21" spans="15:19" ht="24" thickBot="1" x14ac:dyDescent="0.5">
      <c r="O21" s="4">
        <v>10</v>
      </c>
      <c r="R21" s="16" t="s">
        <v>19</v>
      </c>
      <c r="S21" s="16">
        <v>10</v>
      </c>
    </row>
    <row r="22" spans="15:19" ht="24" thickBot="1" x14ac:dyDescent="0.5">
      <c r="O22" s="4">
        <v>15</v>
      </c>
      <c r="R22" s="16" t="s">
        <v>20</v>
      </c>
      <c r="S22" s="16">
        <v>10</v>
      </c>
    </row>
    <row r="23" spans="15:19" ht="24" thickBot="1" x14ac:dyDescent="0.5">
      <c r="O23" s="4">
        <v>3</v>
      </c>
      <c r="R23" s="16" t="s">
        <v>21</v>
      </c>
      <c r="S23" s="16">
        <v>25.129884820888279</v>
      </c>
    </row>
    <row r="24" spans="15:19" ht="24" thickBot="1" x14ac:dyDescent="0.5">
      <c r="O24" s="4">
        <v>80</v>
      </c>
      <c r="R24" s="16" t="s">
        <v>22</v>
      </c>
      <c r="S24" s="16">
        <v>631.51111111111118</v>
      </c>
    </row>
    <row r="25" spans="15:19" ht="24" thickBot="1" x14ac:dyDescent="0.5">
      <c r="O25" s="4">
        <v>47</v>
      </c>
      <c r="R25" s="16" t="s">
        <v>23</v>
      </c>
      <c r="S25" s="16">
        <v>3.813526141361236</v>
      </c>
    </row>
    <row r="26" spans="15:19" ht="24" thickBot="1" x14ac:dyDescent="0.5">
      <c r="O26" s="4"/>
      <c r="R26" s="16" t="s">
        <v>24</v>
      </c>
      <c r="S26" s="16">
        <v>2.062724815025978</v>
      </c>
    </row>
    <row r="27" spans="15:19" ht="15" thickBot="1" x14ac:dyDescent="0.35">
      <c r="R27" s="16" t="s">
        <v>25</v>
      </c>
      <c r="S27" s="16">
        <v>79</v>
      </c>
    </row>
    <row r="28" spans="15:19" ht="15" thickBot="1" x14ac:dyDescent="0.35">
      <c r="R28" s="16" t="s">
        <v>26</v>
      </c>
      <c r="S28" s="16">
        <v>1</v>
      </c>
    </row>
    <row r="29" spans="15:19" ht="15" thickBot="1" x14ac:dyDescent="0.35">
      <c r="R29" s="16" t="s">
        <v>27</v>
      </c>
      <c r="S29" s="16">
        <v>80</v>
      </c>
    </row>
    <row r="30" spans="15:19" ht="15" thickBot="1" x14ac:dyDescent="0.35">
      <c r="R30" s="16" t="s">
        <v>28</v>
      </c>
      <c r="S30" s="16">
        <v>188</v>
      </c>
    </row>
    <row r="31" spans="15:19" ht="15" thickBot="1" x14ac:dyDescent="0.35">
      <c r="R31" s="16" t="s">
        <v>29</v>
      </c>
      <c r="S31" s="16">
        <v>10</v>
      </c>
    </row>
    <row r="32" spans="15:19" ht="15" thickBot="1" x14ac:dyDescent="0.35"/>
    <row r="33" spans="2:11" ht="26.4" thickBot="1" x14ac:dyDescent="0.35">
      <c r="B33" s="13">
        <v>1</v>
      </c>
      <c r="C33" s="14">
        <v>5</v>
      </c>
      <c r="D33" s="14">
        <v>7</v>
      </c>
      <c r="E33" s="14">
        <v>10</v>
      </c>
      <c r="F33" s="14">
        <v>10</v>
      </c>
      <c r="G33" s="14">
        <v>10</v>
      </c>
      <c r="H33" s="14">
        <v>15</v>
      </c>
      <c r="I33" s="14">
        <v>3</v>
      </c>
      <c r="J33" s="14">
        <v>80</v>
      </c>
      <c r="K33" s="14">
        <v>47</v>
      </c>
    </row>
  </sheetData>
  <pageMargins left="0.7" right="0.7" top="0.75" bottom="0.75" header="0.3" footer="0.3"/>
  <pageSetup scale="49" orientation="landscape"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O12:Z31"/>
  <sheetViews>
    <sheetView zoomScale="70" zoomScaleNormal="70" workbookViewId="0">
      <selection activeCell="B9" sqref="B9"/>
    </sheetView>
  </sheetViews>
  <sheetFormatPr defaultColWidth="9.109375" defaultRowHeight="14.4" x14ac:dyDescent="0.3"/>
  <cols>
    <col min="1" max="17" width="9.109375" style="1"/>
    <col min="18" max="18" width="9.33203125" style="1" customWidth="1"/>
    <col min="19" max="19" width="10.109375" style="1" customWidth="1"/>
    <col min="20" max="16384" width="9.109375" style="1"/>
  </cols>
  <sheetData>
    <row r="12" spans="15:26" x14ac:dyDescent="0.3">
      <c r="P12"/>
      <c r="Q12"/>
      <c r="R12"/>
      <c r="S12"/>
      <c r="T12"/>
      <c r="U12"/>
      <c r="V12"/>
      <c r="W12"/>
      <c r="X12"/>
      <c r="Y12"/>
      <c r="Z12"/>
    </row>
    <row r="13" spans="15:26" x14ac:dyDescent="0.3">
      <c r="P13"/>
      <c r="Q13"/>
      <c r="R13"/>
      <c r="S13"/>
      <c r="T13"/>
      <c r="U13"/>
      <c r="V13"/>
      <c r="W13"/>
      <c r="X13"/>
      <c r="Y13"/>
      <c r="Z13"/>
    </row>
    <row r="14" spans="15:26" x14ac:dyDescent="0.3">
      <c r="P14"/>
      <c r="Q14"/>
      <c r="R14"/>
      <c r="S14"/>
      <c r="T14"/>
      <c r="U14"/>
      <c r="V14"/>
      <c r="W14"/>
      <c r="X14"/>
      <c r="Y14"/>
      <c r="Z14"/>
    </row>
    <row r="15" spans="15:26" x14ac:dyDescent="0.3">
      <c r="P15"/>
      <c r="Q15"/>
      <c r="R15"/>
      <c r="S15"/>
      <c r="T15"/>
      <c r="U15"/>
      <c r="V15"/>
      <c r="W15"/>
      <c r="X15"/>
      <c r="Y15"/>
      <c r="Z15"/>
    </row>
    <row r="16" spans="15:26" ht="23.4" x14ac:dyDescent="0.45">
      <c r="O16" s="4"/>
      <c r="P16"/>
      <c r="Q16"/>
      <c r="R16"/>
      <c r="S16"/>
      <c r="T16"/>
      <c r="U16"/>
      <c r="V16"/>
      <c r="W16"/>
      <c r="X16"/>
      <c r="Y16"/>
      <c r="Z16"/>
    </row>
    <row r="17" spans="15:26" ht="23.4" x14ac:dyDescent="0.45">
      <c r="O17" s="4"/>
      <c r="P17"/>
      <c r="Q17"/>
      <c r="R17"/>
      <c r="S17"/>
      <c r="T17"/>
      <c r="U17"/>
      <c r="V17"/>
      <c r="W17"/>
      <c r="X17"/>
      <c r="Y17"/>
      <c r="Z17"/>
    </row>
    <row r="18" spans="15:26" ht="23.4" x14ac:dyDescent="0.45">
      <c r="O18" s="4"/>
      <c r="P18"/>
      <c r="Q18"/>
      <c r="R18"/>
      <c r="S18"/>
      <c r="T18"/>
      <c r="U18"/>
      <c r="V18"/>
      <c r="W18"/>
      <c r="X18"/>
      <c r="Y18"/>
      <c r="Z18"/>
    </row>
    <row r="19" spans="15:26" ht="23.4" x14ac:dyDescent="0.45">
      <c r="O19" s="4"/>
      <c r="P19"/>
      <c r="Q19"/>
      <c r="R19"/>
      <c r="S19"/>
      <c r="T19"/>
      <c r="U19"/>
      <c r="V19"/>
      <c r="W19"/>
      <c r="X19"/>
      <c r="Y19"/>
      <c r="Z19"/>
    </row>
    <row r="20" spans="15:26" ht="23.4" x14ac:dyDescent="0.45">
      <c r="O20" s="4"/>
      <c r="P20"/>
      <c r="Q20"/>
      <c r="R20"/>
      <c r="S20"/>
      <c r="T20"/>
      <c r="U20"/>
      <c r="V20"/>
      <c r="W20"/>
      <c r="X20"/>
      <c r="Y20"/>
      <c r="Z20"/>
    </row>
    <row r="21" spans="15:26" ht="23.4" x14ac:dyDescent="0.45">
      <c r="O21" s="4"/>
      <c r="P21"/>
      <c r="Q21"/>
      <c r="R21"/>
      <c r="S21"/>
      <c r="T21"/>
      <c r="U21"/>
      <c r="V21"/>
      <c r="W21"/>
      <c r="X21"/>
      <c r="Y21"/>
      <c r="Z21"/>
    </row>
    <row r="22" spans="15:26" ht="23.4" x14ac:dyDescent="0.45">
      <c r="O22" s="4"/>
      <c r="P22"/>
      <c r="Q22"/>
      <c r="R22"/>
      <c r="S22"/>
      <c r="T22"/>
      <c r="U22"/>
      <c r="V22"/>
      <c r="W22"/>
      <c r="X22"/>
      <c r="Y22"/>
      <c r="Z22"/>
    </row>
    <row r="23" spans="15:26" ht="23.4" x14ac:dyDescent="0.45">
      <c r="O23" s="4"/>
      <c r="P23"/>
      <c r="Q23"/>
      <c r="R23"/>
      <c r="S23"/>
      <c r="T23"/>
      <c r="U23"/>
      <c r="V23"/>
      <c r="W23"/>
      <c r="X23"/>
      <c r="Y23"/>
      <c r="Z23"/>
    </row>
    <row r="24" spans="15:26" ht="23.4" x14ac:dyDescent="0.45">
      <c r="O24" s="4"/>
      <c r="P24"/>
      <c r="Q24"/>
      <c r="R24"/>
      <c r="S24"/>
      <c r="T24"/>
      <c r="U24"/>
      <c r="V24"/>
      <c r="W24"/>
      <c r="X24"/>
      <c r="Y24"/>
      <c r="Z24"/>
    </row>
    <row r="25" spans="15:26" ht="23.4" x14ac:dyDescent="0.45">
      <c r="O25" s="4"/>
      <c r="P25"/>
      <c r="Q25"/>
      <c r="R25"/>
      <c r="S25"/>
      <c r="T25"/>
      <c r="U25"/>
      <c r="V25"/>
      <c r="W25"/>
      <c r="X25"/>
      <c r="Y25"/>
      <c r="Z25"/>
    </row>
    <row r="26" spans="15:26" ht="23.4" x14ac:dyDescent="0.45">
      <c r="O26" s="4"/>
      <c r="P26"/>
      <c r="Q26"/>
      <c r="R26"/>
      <c r="S26"/>
      <c r="T26"/>
      <c r="U26"/>
      <c r="V26"/>
      <c r="W26"/>
      <c r="X26"/>
      <c r="Y26"/>
      <c r="Z26"/>
    </row>
    <row r="27" spans="15:26" x14ac:dyDescent="0.3">
      <c r="P27"/>
      <c r="Q27"/>
      <c r="R27"/>
      <c r="S27"/>
      <c r="T27"/>
      <c r="U27"/>
      <c r="V27"/>
      <c r="W27"/>
      <c r="X27"/>
      <c r="Y27"/>
      <c r="Z27"/>
    </row>
    <row r="28" spans="15:26" x14ac:dyDescent="0.3">
      <c r="P28"/>
      <c r="Q28"/>
      <c r="R28"/>
      <c r="S28"/>
      <c r="T28"/>
      <c r="U28"/>
      <c r="V28"/>
      <c r="W28"/>
      <c r="X28"/>
      <c r="Y28"/>
      <c r="Z28"/>
    </row>
    <row r="29" spans="15:26" x14ac:dyDescent="0.3">
      <c r="P29"/>
      <c r="Q29"/>
      <c r="R29"/>
      <c r="S29"/>
      <c r="T29"/>
      <c r="U29"/>
      <c r="V29"/>
      <c r="W29"/>
      <c r="X29"/>
      <c r="Y29"/>
      <c r="Z29"/>
    </row>
    <row r="30" spans="15:26" x14ac:dyDescent="0.3">
      <c r="P30"/>
      <c r="Q30"/>
      <c r="R30"/>
      <c r="S30"/>
      <c r="T30"/>
      <c r="U30"/>
      <c r="V30"/>
      <c r="W30"/>
      <c r="X30"/>
      <c r="Y30"/>
      <c r="Z30"/>
    </row>
    <row r="31" spans="15:26" x14ac:dyDescent="0.3">
      <c r="P31"/>
      <c r="Q31"/>
      <c r="R31"/>
      <c r="S31"/>
      <c r="T31"/>
      <c r="U31"/>
      <c r="V31"/>
      <c r="W31"/>
      <c r="X31"/>
      <c r="Y31"/>
      <c r="Z31"/>
    </row>
  </sheetData>
  <pageMargins left="0.7" right="0.7" top="0.75" bottom="0.75" header="0.3" footer="0.3"/>
  <pageSetup scale="54" orientation="landscape"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O12:Z31"/>
  <sheetViews>
    <sheetView zoomScale="70" zoomScaleNormal="70" workbookViewId="0"/>
  </sheetViews>
  <sheetFormatPr defaultColWidth="9.109375" defaultRowHeight="14.4" x14ac:dyDescent="0.3"/>
  <cols>
    <col min="1" max="17" width="9.109375" style="1"/>
    <col min="18" max="18" width="9.33203125" style="1" customWidth="1"/>
    <col min="19" max="19" width="10.109375" style="1" customWidth="1"/>
    <col min="20" max="16384" width="9.109375" style="1"/>
  </cols>
  <sheetData>
    <row r="12" spans="15:26" x14ac:dyDescent="0.3">
      <c r="P12"/>
      <c r="Q12"/>
      <c r="R12"/>
      <c r="S12"/>
      <c r="T12"/>
      <c r="U12"/>
      <c r="V12"/>
      <c r="W12"/>
      <c r="X12"/>
      <c r="Y12"/>
      <c r="Z12"/>
    </row>
    <row r="13" spans="15:26" x14ac:dyDescent="0.3">
      <c r="P13"/>
      <c r="Q13"/>
      <c r="R13"/>
      <c r="S13"/>
      <c r="T13"/>
      <c r="U13"/>
      <c r="V13"/>
      <c r="W13"/>
      <c r="X13"/>
      <c r="Y13"/>
      <c r="Z13"/>
    </row>
    <row r="14" spans="15:26" x14ac:dyDescent="0.3">
      <c r="P14"/>
      <c r="Q14"/>
      <c r="R14"/>
      <c r="S14"/>
      <c r="T14"/>
      <c r="U14"/>
      <c r="V14"/>
      <c r="W14"/>
      <c r="X14"/>
      <c r="Y14"/>
      <c r="Z14"/>
    </row>
    <row r="15" spans="15:26" x14ac:dyDescent="0.3">
      <c r="P15"/>
      <c r="Q15"/>
      <c r="R15"/>
      <c r="S15"/>
      <c r="T15"/>
      <c r="U15"/>
      <c r="V15"/>
      <c r="W15"/>
      <c r="X15"/>
      <c r="Y15"/>
      <c r="Z15"/>
    </row>
    <row r="16" spans="15:26" ht="23.4" x14ac:dyDescent="0.45">
      <c r="O16" s="4"/>
      <c r="P16"/>
      <c r="Q16"/>
      <c r="R16"/>
      <c r="S16"/>
      <c r="T16"/>
      <c r="U16"/>
      <c r="V16"/>
      <c r="W16"/>
      <c r="X16"/>
      <c r="Y16"/>
      <c r="Z16"/>
    </row>
    <row r="17" spans="15:26" ht="23.4" x14ac:dyDescent="0.45">
      <c r="O17" s="4"/>
      <c r="P17"/>
      <c r="Q17"/>
      <c r="R17"/>
      <c r="S17"/>
      <c r="T17"/>
      <c r="U17"/>
      <c r="V17"/>
      <c r="W17"/>
      <c r="X17"/>
      <c r="Y17"/>
      <c r="Z17"/>
    </row>
    <row r="18" spans="15:26" ht="23.4" x14ac:dyDescent="0.45">
      <c r="O18" s="4"/>
      <c r="P18"/>
      <c r="Q18"/>
      <c r="R18"/>
      <c r="S18"/>
      <c r="T18"/>
      <c r="U18"/>
      <c r="V18"/>
      <c r="W18"/>
      <c r="X18"/>
      <c r="Y18"/>
      <c r="Z18"/>
    </row>
    <row r="19" spans="15:26" ht="23.4" x14ac:dyDescent="0.45">
      <c r="O19" s="4"/>
      <c r="P19"/>
      <c r="Q19"/>
      <c r="R19"/>
      <c r="S19"/>
      <c r="T19"/>
      <c r="U19"/>
      <c r="V19"/>
      <c r="W19"/>
      <c r="X19"/>
      <c r="Y19"/>
      <c r="Z19"/>
    </row>
    <row r="20" spans="15:26" ht="23.4" x14ac:dyDescent="0.45">
      <c r="O20" s="4"/>
      <c r="P20"/>
      <c r="Q20"/>
      <c r="R20"/>
      <c r="S20"/>
      <c r="T20"/>
      <c r="U20"/>
      <c r="V20"/>
      <c r="W20"/>
      <c r="X20"/>
      <c r="Y20"/>
      <c r="Z20"/>
    </row>
    <row r="21" spans="15:26" ht="23.4" x14ac:dyDescent="0.45">
      <c r="O21" s="4"/>
      <c r="P21"/>
      <c r="Q21"/>
      <c r="R21"/>
      <c r="S21"/>
      <c r="T21"/>
      <c r="U21"/>
      <c r="V21"/>
      <c r="W21"/>
      <c r="X21"/>
      <c r="Y21"/>
      <c r="Z21"/>
    </row>
    <row r="22" spans="15:26" ht="23.4" x14ac:dyDescent="0.45">
      <c r="O22" s="4"/>
      <c r="P22"/>
      <c r="Q22"/>
      <c r="R22"/>
      <c r="S22"/>
      <c r="T22"/>
      <c r="U22"/>
      <c r="V22"/>
      <c r="W22"/>
      <c r="X22"/>
      <c r="Y22"/>
      <c r="Z22"/>
    </row>
    <row r="23" spans="15:26" ht="23.4" x14ac:dyDescent="0.45">
      <c r="O23" s="4"/>
      <c r="P23"/>
      <c r="Q23"/>
      <c r="R23"/>
      <c r="S23"/>
      <c r="T23"/>
      <c r="U23"/>
      <c r="V23"/>
      <c r="W23"/>
      <c r="X23"/>
      <c r="Y23"/>
      <c r="Z23"/>
    </row>
    <row r="24" spans="15:26" ht="23.4" x14ac:dyDescent="0.45">
      <c r="O24" s="4"/>
      <c r="P24"/>
      <c r="Q24"/>
      <c r="R24"/>
      <c r="S24"/>
      <c r="T24"/>
      <c r="U24"/>
      <c r="V24"/>
      <c r="W24"/>
      <c r="X24"/>
      <c r="Y24"/>
      <c r="Z24"/>
    </row>
    <row r="25" spans="15:26" ht="23.4" x14ac:dyDescent="0.45">
      <c r="O25" s="4"/>
      <c r="P25"/>
      <c r="Q25"/>
      <c r="R25"/>
      <c r="S25"/>
      <c r="T25"/>
      <c r="U25"/>
      <c r="V25"/>
      <c r="W25"/>
      <c r="X25"/>
      <c r="Y25"/>
      <c r="Z25"/>
    </row>
    <row r="26" spans="15:26" ht="23.4" x14ac:dyDescent="0.45">
      <c r="O26" s="4"/>
      <c r="P26"/>
      <c r="Q26"/>
      <c r="R26"/>
      <c r="S26"/>
      <c r="T26"/>
      <c r="U26"/>
      <c r="V26"/>
      <c r="W26"/>
      <c r="X26"/>
      <c r="Y26"/>
      <c r="Z26"/>
    </row>
    <row r="27" spans="15:26" x14ac:dyDescent="0.3">
      <c r="P27"/>
      <c r="Q27"/>
      <c r="R27"/>
      <c r="S27"/>
      <c r="T27"/>
      <c r="U27"/>
      <c r="V27"/>
      <c r="W27"/>
      <c r="X27"/>
      <c r="Y27"/>
      <c r="Z27"/>
    </row>
    <row r="28" spans="15:26" x14ac:dyDescent="0.3">
      <c r="P28"/>
      <c r="Q28"/>
      <c r="R28"/>
      <c r="S28"/>
      <c r="T28"/>
      <c r="U28"/>
      <c r="V28"/>
      <c r="W28"/>
      <c r="X28"/>
      <c r="Y28"/>
      <c r="Z28"/>
    </row>
    <row r="29" spans="15:26" x14ac:dyDescent="0.3">
      <c r="P29"/>
      <c r="Q29"/>
      <c r="R29"/>
      <c r="S29"/>
      <c r="T29"/>
      <c r="U29"/>
      <c r="V29"/>
      <c r="W29"/>
      <c r="X29"/>
      <c r="Y29"/>
      <c r="Z29"/>
    </row>
    <row r="30" spans="15:26" x14ac:dyDescent="0.3">
      <c r="P30"/>
      <c r="Q30"/>
      <c r="R30"/>
      <c r="S30"/>
      <c r="T30"/>
      <c r="U30"/>
      <c r="V30"/>
      <c r="W30"/>
      <c r="X30"/>
      <c r="Y30"/>
      <c r="Z30"/>
    </row>
    <row r="31" spans="15:26" x14ac:dyDescent="0.3">
      <c r="P31"/>
      <c r="Q31"/>
      <c r="R31"/>
      <c r="S31"/>
      <c r="T31"/>
      <c r="U31"/>
      <c r="V31"/>
      <c r="W31"/>
      <c r="X31"/>
      <c r="Y31"/>
      <c r="Z31"/>
    </row>
  </sheetData>
  <sortState xmlns:xlrd2="http://schemas.microsoft.com/office/spreadsheetml/2017/richdata2" ref="S14:S43">
    <sortCondition ref="S14"/>
  </sortState>
  <pageMargins left="0.7" right="0.7" top="0.75" bottom="0.75" header="0.3" footer="0.3"/>
  <pageSetup scale="54" orientation="landscape"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E3:R24"/>
  <sheetViews>
    <sheetView zoomScale="70" zoomScaleNormal="70" workbookViewId="0">
      <selection activeCell="O26" sqref="O26"/>
    </sheetView>
  </sheetViews>
  <sheetFormatPr defaultColWidth="8.88671875" defaultRowHeight="14.4" x14ac:dyDescent="0.3"/>
  <cols>
    <col min="1" max="4" width="8.88671875" style="1"/>
    <col min="5" max="5" width="38.33203125" style="1" customWidth="1"/>
    <col min="6" max="6" width="12.44140625" style="1" customWidth="1"/>
    <col min="7" max="12" width="8.88671875" style="1"/>
    <col min="13" max="13" width="52" style="1" customWidth="1"/>
    <col min="14" max="14" width="21.5546875" style="1" customWidth="1"/>
    <col min="15" max="16384" width="8.88671875" style="1"/>
  </cols>
  <sheetData>
    <row r="3" spans="5:18" ht="21" x14ac:dyDescent="0.4">
      <c r="E3" s="191"/>
      <c r="F3" s="191"/>
      <c r="G3" s="191"/>
      <c r="H3" s="191"/>
    </row>
    <row r="4" spans="5:18" ht="21" x14ac:dyDescent="0.4">
      <c r="E4" s="39"/>
      <c r="F4" s="39"/>
      <c r="G4" s="39"/>
      <c r="H4" s="39"/>
    </row>
    <row r="5" spans="5:18" ht="21" x14ac:dyDescent="0.4">
      <c r="E5" s="39"/>
      <c r="F5" s="39"/>
      <c r="G5" s="39"/>
      <c r="H5" s="39"/>
    </row>
    <row r="6" spans="5:18" ht="21" x14ac:dyDescent="0.4">
      <c r="E6" s="40"/>
      <c r="F6" s="40"/>
      <c r="G6" s="40"/>
      <c r="H6" s="40"/>
    </row>
    <row r="7" spans="5:18" ht="21" x14ac:dyDescent="0.4">
      <c r="E7" s="40"/>
      <c r="F7" s="40"/>
      <c r="G7" s="40"/>
      <c r="H7" s="40"/>
    </row>
    <row r="8" spans="5:18" ht="27.6" x14ac:dyDescent="0.45">
      <c r="M8" s="41" t="s">
        <v>31</v>
      </c>
      <c r="N8" s="42"/>
      <c r="O8" s="42"/>
      <c r="P8" s="42"/>
      <c r="Q8" s="42"/>
      <c r="R8" s="42"/>
    </row>
    <row r="9" spans="5:18" ht="28.8" x14ac:dyDescent="0.55000000000000004">
      <c r="M9" s="21"/>
      <c r="N9" s="21"/>
      <c r="O9" s="42"/>
      <c r="P9" s="42"/>
    </row>
    <row r="10" spans="5:18" ht="27.6" x14ac:dyDescent="0.45">
      <c r="M10" s="43" t="s">
        <v>32</v>
      </c>
      <c r="N10" s="44">
        <v>5000</v>
      </c>
      <c r="O10" s="42"/>
      <c r="P10" s="42"/>
    </row>
    <row r="11" spans="5:18" ht="27.6" x14ac:dyDescent="0.45">
      <c r="M11" s="43"/>
      <c r="N11" s="45"/>
      <c r="O11" s="42"/>
      <c r="P11" s="42"/>
    </row>
    <row r="12" spans="5:18" ht="27.6" x14ac:dyDescent="0.45">
      <c r="M12" s="43" t="s">
        <v>33</v>
      </c>
      <c r="N12" s="44">
        <v>2</v>
      </c>
      <c r="O12" s="42"/>
      <c r="P12" s="42"/>
    </row>
    <row r="13" spans="5:18" ht="27.6" x14ac:dyDescent="0.45">
      <c r="M13" s="43"/>
      <c r="N13" s="45"/>
      <c r="O13" s="42"/>
      <c r="P13" s="42"/>
    </row>
    <row r="14" spans="5:18" ht="27.6" x14ac:dyDescent="0.45">
      <c r="M14" s="43" t="s">
        <v>34</v>
      </c>
      <c r="N14" s="44">
        <v>5</v>
      </c>
      <c r="O14" s="42"/>
      <c r="P14" s="42"/>
    </row>
    <row r="15" spans="5:18" ht="27.6" x14ac:dyDescent="0.45">
      <c r="M15" s="42"/>
      <c r="N15" s="46"/>
      <c r="O15" s="42"/>
      <c r="P15" s="42"/>
    </row>
    <row r="16" spans="5:18" ht="27.6" x14ac:dyDescent="0.45">
      <c r="M16" s="192" t="s">
        <v>35</v>
      </c>
      <c r="N16" s="192"/>
      <c r="O16" s="192"/>
      <c r="P16" s="192"/>
    </row>
    <row r="17" spans="13:18" ht="27.6" x14ac:dyDescent="0.45">
      <c r="M17" s="42"/>
      <c r="N17" s="46"/>
      <c r="O17" s="42"/>
      <c r="P17" s="42"/>
    </row>
    <row r="18" spans="13:18" ht="27.6" x14ac:dyDescent="0.45">
      <c r="M18" s="47" t="s">
        <v>36</v>
      </c>
      <c r="N18" s="48"/>
      <c r="O18" s="42"/>
      <c r="P18" s="42"/>
    </row>
    <row r="19" spans="13:18" ht="31.2" x14ac:dyDescent="0.6">
      <c r="M19" s="43"/>
      <c r="N19" s="45"/>
      <c r="O19" s="42"/>
      <c r="P19" s="42"/>
      <c r="Q19" s="193"/>
      <c r="R19" s="193"/>
    </row>
    <row r="20" spans="13:18" ht="27.6" x14ac:dyDescent="0.45">
      <c r="M20" s="43" t="s">
        <v>37</v>
      </c>
      <c r="N20" s="49">
        <f>N10+N18*N12</f>
        <v>5000</v>
      </c>
      <c r="O20" s="42"/>
      <c r="P20" s="42"/>
    </row>
    <row r="21" spans="13:18" ht="27.6" x14ac:dyDescent="0.45">
      <c r="M21" s="43"/>
      <c r="N21" s="45"/>
      <c r="O21" s="42"/>
      <c r="P21" s="42"/>
    </row>
    <row r="22" spans="13:18" ht="27.6" x14ac:dyDescent="0.45">
      <c r="M22" s="43" t="s">
        <v>38</v>
      </c>
      <c r="N22" s="49">
        <f>N14*N18</f>
        <v>0</v>
      </c>
      <c r="O22" s="42"/>
      <c r="P22" s="42"/>
    </row>
    <row r="23" spans="13:18" ht="27.6" x14ac:dyDescent="0.45">
      <c r="M23" s="43"/>
      <c r="N23" s="45"/>
      <c r="O23" s="42"/>
      <c r="P23" s="42"/>
    </row>
    <row r="24" spans="13:18" ht="27.6" x14ac:dyDescent="0.45">
      <c r="M24" s="43" t="s">
        <v>39</v>
      </c>
      <c r="N24" s="49">
        <f>N22-N20</f>
        <v>-5000</v>
      </c>
      <c r="O24" s="42"/>
      <c r="P24" s="42"/>
    </row>
  </sheetData>
  <mergeCells count="3">
    <mergeCell ref="E3:H3"/>
    <mergeCell ref="M16:P16"/>
    <mergeCell ref="Q19:R19"/>
  </mergeCells>
  <pageMargins left="0.7" right="0.7" top="0.75" bottom="0.75" header="0.3" footer="0.3"/>
  <pageSetup scale="68" orientation="landscape"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E3:AA24"/>
  <sheetViews>
    <sheetView zoomScale="70" zoomScaleNormal="70" workbookViewId="0"/>
  </sheetViews>
  <sheetFormatPr defaultColWidth="8.88671875" defaultRowHeight="14.4" x14ac:dyDescent="0.3"/>
  <cols>
    <col min="1" max="4" width="8.88671875" style="1"/>
    <col min="5" max="5" width="38.33203125" style="1" customWidth="1"/>
    <col min="6" max="6" width="12.44140625" style="1" customWidth="1"/>
    <col min="7" max="12" width="8.88671875" style="1"/>
    <col min="13" max="13" width="9.5546875" style="1" customWidth="1"/>
    <col min="14" max="14" width="7.6640625" style="1" customWidth="1"/>
    <col min="15" max="16384" width="8.88671875" style="1"/>
  </cols>
  <sheetData>
    <row r="3" spans="5:27" ht="21" x14ac:dyDescent="0.4">
      <c r="E3" s="191"/>
      <c r="F3" s="191"/>
      <c r="G3" s="191"/>
      <c r="H3" s="191"/>
    </row>
    <row r="4" spans="5:27" ht="21" x14ac:dyDescent="0.4">
      <c r="E4" s="39"/>
      <c r="F4" s="39"/>
      <c r="G4" s="39"/>
      <c r="H4" s="39"/>
    </row>
    <row r="5" spans="5:27" ht="21" x14ac:dyDescent="0.4">
      <c r="E5" s="39"/>
      <c r="F5" s="39"/>
      <c r="G5" s="39"/>
      <c r="H5" s="39"/>
    </row>
    <row r="6" spans="5:27" ht="21" x14ac:dyDescent="0.4">
      <c r="E6" s="40"/>
      <c r="F6" s="40"/>
      <c r="G6" s="40"/>
      <c r="H6" s="40"/>
    </row>
    <row r="7" spans="5:27" ht="21" x14ac:dyDescent="0.4">
      <c r="E7" s="40"/>
      <c r="F7" s="40"/>
      <c r="G7" s="40"/>
      <c r="H7" s="40"/>
    </row>
    <row r="8" spans="5:27" ht="27.6" x14ac:dyDescent="0.45">
      <c r="M8" s="41"/>
      <c r="N8" s="42"/>
      <c r="O8" s="42"/>
      <c r="P8" s="42"/>
      <c r="Q8" s="42"/>
      <c r="R8" s="42"/>
    </row>
    <row r="9" spans="5:27" ht="28.8" x14ac:dyDescent="0.55000000000000004">
      <c r="M9" s="63"/>
      <c r="N9" s="63"/>
      <c r="O9" s="64"/>
      <c r="P9" s="64"/>
      <c r="Q9"/>
      <c r="R9"/>
      <c r="S9"/>
      <c r="T9"/>
      <c r="U9"/>
      <c r="V9"/>
      <c r="W9"/>
      <c r="X9"/>
      <c r="Y9"/>
      <c r="Z9"/>
      <c r="AA9"/>
    </row>
    <row r="10" spans="5:27" ht="27.6" x14ac:dyDescent="0.45">
      <c r="M10" s="64"/>
      <c r="N10" s="64"/>
      <c r="O10" s="64"/>
      <c r="P10" s="64"/>
      <c r="Q10"/>
      <c r="R10"/>
      <c r="S10"/>
      <c r="T10"/>
      <c r="U10"/>
      <c r="V10"/>
      <c r="W10"/>
      <c r="X10"/>
      <c r="Y10"/>
      <c r="Z10"/>
      <c r="AA10"/>
    </row>
    <row r="11" spans="5:27" ht="27.6" x14ac:dyDescent="0.45">
      <c r="M11" s="64"/>
      <c r="N11" s="64"/>
      <c r="O11" s="64"/>
      <c r="P11" s="64"/>
      <c r="Q11"/>
      <c r="R11"/>
      <c r="S11"/>
      <c r="T11"/>
      <c r="U11"/>
      <c r="V11"/>
      <c r="W11"/>
      <c r="X11"/>
      <c r="Y11"/>
      <c r="Z11"/>
      <c r="AA11"/>
    </row>
    <row r="12" spans="5:27" ht="27.6" x14ac:dyDescent="0.45">
      <c r="M12" s="64"/>
      <c r="N12" s="64"/>
      <c r="O12" s="64"/>
      <c r="P12" s="64"/>
      <c r="Q12"/>
      <c r="R12"/>
      <c r="S12"/>
      <c r="T12"/>
      <c r="U12"/>
      <c r="V12"/>
      <c r="W12"/>
      <c r="X12"/>
      <c r="Y12"/>
      <c r="Z12"/>
      <c r="AA12"/>
    </row>
    <row r="13" spans="5:27" ht="27.6" x14ac:dyDescent="0.45">
      <c r="M13" s="64"/>
      <c r="N13" s="64"/>
      <c r="O13" s="64"/>
      <c r="P13" s="64"/>
      <c r="Q13"/>
      <c r="R13"/>
      <c r="S13"/>
      <c r="T13"/>
      <c r="U13"/>
      <c r="V13"/>
      <c r="W13"/>
      <c r="X13"/>
      <c r="Y13"/>
      <c r="Z13"/>
      <c r="AA13"/>
    </row>
    <row r="14" spans="5:27" ht="27.6" x14ac:dyDescent="0.45">
      <c r="M14" s="64"/>
      <c r="N14" s="64"/>
      <c r="O14" s="64"/>
      <c r="P14" s="64"/>
      <c r="Q14"/>
      <c r="R14"/>
      <c r="S14"/>
      <c r="T14"/>
      <c r="U14"/>
      <c r="V14"/>
      <c r="W14"/>
      <c r="X14"/>
      <c r="Y14"/>
      <c r="Z14"/>
      <c r="AA14"/>
    </row>
    <row r="15" spans="5:27" ht="27.6" x14ac:dyDescent="0.45">
      <c r="M15" s="64"/>
      <c r="N15" s="65"/>
      <c r="O15" s="64"/>
      <c r="P15" s="64"/>
      <c r="Q15"/>
      <c r="R15"/>
      <c r="S15"/>
      <c r="T15"/>
      <c r="U15"/>
      <c r="V15"/>
      <c r="W15"/>
      <c r="X15"/>
      <c r="Y15"/>
      <c r="Z15"/>
      <c r="AA15"/>
    </row>
    <row r="16" spans="5:27" ht="27.6" x14ac:dyDescent="0.45">
      <c r="M16" s="66"/>
      <c r="N16" s="66"/>
      <c r="O16" s="66"/>
      <c r="P16" s="66"/>
      <c r="Q16"/>
      <c r="R16"/>
      <c r="S16"/>
      <c r="T16"/>
      <c r="U16"/>
      <c r="V16"/>
      <c r="W16"/>
      <c r="X16"/>
      <c r="Y16"/>
      <c r="Z16"/>
      <c r="AA16"/>
    </row>
    <row r="17" spans="13:27" ht="27.6" x14ac:dyDescent="0.45">
      <c r="M17" s="64"/>
      <c r="N17" s="65"/>
      <c r="O17" s="64"/>
      <c r="P17" s="64"/>
      <c r="Q17"/>
      <c r="R17"/>
      <c r="S17"/>
      <c r="T17"/>
      <c r="U17"/>
      <c r="V17"/>
      <c r="W17"/>
      <c r="X17"/>
      <c r="Y17"/>
      <c r="Z17"/>
      <c r="AA17"/>
    </row>
    <row r="18" spans="13:27" ht="27.6" x14ac:dyDescent="0.45">
      <c r="M18"/>
      <c r="N18"/>
      <c r="O18" s="64"/>
      <c r="P18" s="64"/>
      <c r="Q18"/>
      <c r="R18"/>
      <c r="S18"/>
      <c r="T18"/>
      <c r="U18"/>
      <c r="V18"/>
      <c r="W18"/>
      <c r="X18"/>
      <c r="Y18"/>
      <c r="Z18"/>
      <c r="AA18"/>
    </row>
    <row r="19" spans="13:27" ht="31.2" x14ac:dyDescent="0.6">
      <c r="M19"/>
      <c r="N19"/>
      <c r="O19" s="64"/>
      <c r="P19" s="64"/>
      <c r="Q19" s="194"/>
      <c r="R19" s="194"/>
      <c r="S19"/>
      <c r="T19"/>
      <c r="U19"/>
      <c r="V19"/>
      <c r="W19"/>
      <c r="X19"/>
      <c r="Y19"/>
      <c r="Z19"/>
      <c r="AA19"/>
    </row>
    <row r="20" spans="13:27" ht="27.6" x14ac:dyDescent="0.45">
      <c r="M20"/>
      <c r="N20"/>
      <c r="O20" s="64"/>
      <c r="P20" s="64"/>
      <c r="Q20"/>
      <c r="R20"/>
      <c r="S20"/>
      <c r="T20"/>
      <c r="U20"/>
      <c r="V20"/>
      <c r="W20"/>
      <c r="X20"/>
      <c r="Y20"/>
      <c r="Z20"/>
      <c r="AA20"/>
    </row>
    <row r="21" spans="13:27" ht="27.6" x14ac:dyDescent="0.45">
      <c r="M21"/>
      <c r="N21"/>
      <c r="O21" s="64"/>
      <c r="P21" s="64"/>
      <c r="Q21"/>
      <c r="R21"/>
      <c r="S21"/>
      <c r="T21"/>
      <c r="U21"/>
      <c r="V21"/>
      <c r="W21"/>
      <c r="X21"/>
      <c r="Y21"/>
      <c r="Z21"/>
      <c r="AA21"/>
    </row>
    <row r="22" spans="13:27" ht="27.6" x14ac:dyDescent="0.45">
      <c r="M22"/>
      <c r="N22"/>
      <c r="O22" s="64"/>
      <c r="P22" s="64"/>
      <c r="Q22"/>
      <c r="R22"/>
      <c r="S22"/>
      <c r="T22"/>
      <c r="U22"/>
      <c r="V22"/>
      <c r="W22"/>
      <c r="X22"/>
      <c r="Y22"/>
      <c r="Z22"/>
      <c r="AA22"/>
    </row>
    <row r="23" spans="13:27" ht="27.6" x14ac:dyDescent="0.45">
      <c r="O23" s="42"/>
      <c r="P23" s="42"/>
    </row>
    <row r="24" spans="13:27" ht="27.6" x14ac:dyDescent="0.45">
      <c r="O24" s="42"/>
      <c r="P24" s="42"/>
    </row>
  </sheetData>
  <mergeCells count="2">
    <mergeCell ref="E3:H3"/>
    <mergeCell ref="Q19:R19"/>
  </mergeCells>
  <pageMargins left="0.7" right="0.7" top="0.75" bottom="0.75" header="0.3" footer="0.3"/>
  <pageSetup scale="45" orientation="landscape"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O12:R26"/>
  <sheetViews>
    <sheetView zoomScale="70" zoomScaleNormal="70" workbookViewId="0">
      <selection activeCell="C8" sqref="C8"/>
    </sheetView>
  </sheetViews>
  <sheetFormatPr defaultColWidth="9.109375" defaultRowHeight="14.4" x14ac:dyDescent="0.3"/>
  <cols>
    <col min="1" max="14" width="9.109375" style="1"/>
    <col min="15" max="15" width="14.33203125" style="1" customWidth="1"/>
    <col min="16" max="16384" width="9.109375" style="1"/>
  </cols>
  <sheetData>
    <row r="12" spans="15:15" ht="25.8" x14ac:dyDescent="0.5">
      <c r="O12" s="8">
        <v>2</v>
      </c>
    </row>
    <row r="13" spans="15:15" ht="25.8" x14ac:dyDescent="0.5">
      <c r="O13" s="8">
        <v>4</v>
      </c>
    </row>
    <row r="14" spans="15:15" ht="25.8" x14ac:dyDescent="0.5">
      <c r="O14" s="8">
        <v>6</v>
      </c>
    </row>
    <row r="15" spans="15:15" ht="25.8" x14ac:dyDescent="0.5">
      <c r="O15" s="8">
        <v>7</v>
      </c>
    </row>
    <row r="16" spans="15:15" ht="25.8" x14ac:dyDescent="0.5">
      <c r="O16" s="8">
        <v>7</v>
      </c>
    </row>
    <row r="17" spans="15:18" ht="25.8" x14ac:dyDescent="0.5">
      <c r="O17" s="8">
        <v>17</v>
      </c>
    </row>
    <row r="18" spans="15:18" ht="25.8" x14ac:dyDescent="0.5">
      <c r="O18" s="8">
        <v>8</v>
      </c>
    </row>
    <row r="19" spans="15:18" ht="25.8" x14ac:dyDescent="0.5">
      <c r="O19" s="8">
        <v>9</v>
      </c>
    </row>
    <row r="20" spans="15:18" ht="25.8" x14ac:dyDescent="0.5">
      <c r="O20" s="8">
        <v>20</v>
      </c>
    </row>
    <row r="21" spans="15:18" ht="25.8" x14ac:dyDescent="0.5">
      <c r="O21" s="8">
        <v>1</v>
      </c>
    </row>
    <row r="22" spans="15:18" ht="25.8" x14ac:dyDescent="0.5">
      <c r="O22" s="8"/>
    </row>
    <row r="25" spans="15:18" ht="15" customHeight="1" x14ac:dyDescent="0.3">
      <c r="P25" s="195" t="s">
        <v>30</v>
      </c>
      <c r="Q25" s="195"/>
      <c r="R25" s="195"/>
    </row>
    <row r="26" spans="15:18" ht="15" customHeight="1" x14ac:dyDescent="0.3">
      <c r="P26" s="195"/>
      <c r="Q26" s="195"/>
      <c r="R26" s="195"/>
    </row>
  </sheetData>
  <mergeCells count="1">
    <mergeCell ref="P25:R26"/>
  </mergeCells>
  <pageMargins left="0.7" right="0.7" top="0.75" bottom="0.75" header="0.3" footer="0.3"/>
  <pageSetup scale="61" orientation="landscape"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E3:AA24"/>
  <sheetViews>
    <sheetView zoomScale="70" zoomScaleNormal="70" workbookViewId="0">
      <selection activeCell="E6" sqref="E6"/>
    </sheetView>
  </sheetViews>
  <sheetFormatPr defaultColWidth="8.88671875" defaultRowHeight="14.4" x14ac:dyDescent="0.3"/>
  <cols>
    <col min="1" max="4" width="8.88671875" style="1"/>
    <col min="5" max="5" width="38.33203125" style="1" customWidth="1"/>
    <col min="6" max="6" width="12.44140625" style="1" customWidth="1"/>
    <col min="7" max="12" width="8.88671875" style="1"/>
    <col min="13" max="13" width="9.5546875" style="1" customWidth="1"/>
    <col min="14" max="14" width="7.6640625" style="1" customWidth="1"/>
    <col min="15" max="16384" width="8.88671875" style="1"/>
  </cols>
  <sheetData>
    <row r="3" spans="5:27" ht="21" x14ac:dyDescent="0.4">
      <c r="E3" s="191"/>
      <c r="F3" s="191"/>
      <c r="G3" s="191"/>
      <c r="H3" s="191"/>
    </row>
    <row r="4" spans="5:27" ht="21" x14ac:dyDescent="0.4">
      <c r="E4" s="39"/>
      <c r="F4" s="39"/>
      <c r="G4" s="39"/>
      <c r="H4" s="39"/>
    </row>
    <row r="5" spans="5:27" ht="21" x14ac:dyDescent="0.4">
      <c r="E5" s="39"/>
      <c r="F5" s="39"/>
      <c r="G5" s="39"/>
      <c r="H5" s="39"/>
    </row>
    <row r="6" spans="5:27" ht="21" x14ac:dyDescent="0.4">
      <c r="E6" s="40"/>
      <c r="F6" s="40"/>
      <c r="G6" s="40"/>
      <c r="H6" s="40"/>
    </row>
    <row r="7" spans="5:27" ht="21" x14ac:dyDescent="0.4">
      <c r="E7" s="40"/>
      <c r="F7" s="40"/>
      <c r="G7" s="40"/>
      <c r="H7" s="40"/>
    </row>
    <row r="8" spans="5:27" ht="27.6" x14ac:dyDescent="0.45">
      <c r="M8" s="41"/>
      <c r="N8" s="42"/>
      <c r="O8" s="42"/>
      <c r="P8" s="42"/>
      <c r="Q8" s="42"/>
      <c r="R8" s="42"/>
    </row>
    <row r="9" spans="5:27" ht="28.8" x14ac:dyDescent="0.55000000000000004">
      <c r="M9" s="63"/>
      <c r="N9" s="63"/>
      <c r="O9" s="64"/>
      <c r="P9" s="64"/>
      <c r="Q9"/>
      <c r="R9"/>
      <c r="S9"/>
      <c r="T9"/>
      <c r="U9"/>
      <c r="V9"/>
      <c r="W9"/>
      <c r="X9"/>
      <c r="Y9"/>
      <c r="Z9"/>
      <c r="AA9"/>
    </row>
    <row r="10" spans="5:27" ht="27.6" x14ac:dyDescent="0.45">
      <c r="M10" s="64"/>
      <c r="N10" s="64"/>
      <c r="O10" s="64"/>
      <c r="P10" s="64"/>
      <c r="Q10"/>
      <c r="R10"/>
      <c r="S10"/>
      <c r="T10"/>
      <c r="U10"/>
      <c r="V10"/>
      <c r="W10"/>
      <c r="X10"/>
      <c r="Y10"/>
      <c r="Z10"/>
      <c r="AA10"/>
    </row>
    <row r="11" spans="5:27" ht="27.6" x14ac:dyDescent="0.45">
      <c r="M11" s="64"/>
      <c r="N11" s="64"/>
      <c r="O11" s="64"/>
      <c r="P11" s="64"/>
      <c r="Q11"/>
      <c r="R11"/>
      <c r="S11"/>
      <c r="T11"/>
      <c r="U11"/>
      <c r="V11"/>
      <c r="W11"/>
      <c r="X11"/>
      <c r="Y11"/>
      <c r="Z11"/>
      <c r="AA11"/>
    </row>
    <row r="12" spans="5:27" ht="27.6" x14ac:dyDescent="0.45">
      <c r="M12" s="64"/>
      <c r="N12" s="64"/>
      <c r="O12" s="64"/>
      <c r="P12" s="64"/>
      <c r="Q12"/>
      <c r="R12"/>
      <c r="S12"/>
      <c r="T12"/>
      <c r="U12"/>
      <c r="V12"/>
      <c r="W12"/>
      <c r="X12"/>
      <c r="Y12"/>
      <c r="Z12"/>
      <c r="AA12"/>
    </row>
    <row r="13" spans="5:27" ht="27.6" x14ac:dyDescent="0.45">
      <c r="M13" s="64"/>
      <c r="N13" s="64"/>
      <c r="O13" s="64"/>
      <c r="P13" s="64"/>
      <c r="Q13"/>
      <c r="R13"/>
      <c r="S13"/>
      <c r="T13"/>
      <c r="U13"/>
      <c r="V13"/>
      <c r="W13"/>
      <c r="X13"/>
      <c r="Y13"/>
      <c r="Z13"/>
      <c r="AA13"/>
    </row>
    <row r="14" spans="5:27" ht="27.6" x14ac:dyDescent="0.45">
      <c r="M14" s="64"/>
      <c r="N14" s="64"/>
      <c r="O14" s="64"/>
      <c r="P14" s="64"/>
      <c r="Q14"/>
      <c r="R14"/>
      <c r="S14"/>
      <c r="T14"/>
      <c r="U14"/>
      <c r="V14"/>
      <c r="W14"/>
      <c r="X14"/>
      <c r="Y14"/>
      <c r="Z14"/>
      <c r="AA14"/>
    </row>
    <row r="15" spans="5:27" ht="27.6" x14ac:dyDescent="0.45">
      <c r="M15" s="64"/>
      <c r="N15" s="65"/>
      <c r="O15" s="64"/>
      <c r="P15" s="64"/>
      <c r="Q15"/>
      <c r="R15"/>
      <c r="S15"/>
      <c r="T15"/>
      <c r="U15"/>
      <c r="V15"/>
      <c r="W15"/>
      <c r="X15"/>
      <c r="Y15"/>
      <c r="Z15"/>
      <c r="AA15"/>
    </row>
    <row r="16" spans="5:27" ht="27.6" x14ac:dyDescent="0.45">
      <c r="M16" s="66"/>
      <c r="N16" s="66"/>
      <c r="O16" s="66"/>
      <c r="P16" s="66"/>
      <c r="Q16"/>
      <c r="R16"/>
      <c r="S16"/>
      <c r="T16"/>
      <c r="U16"/>
      <c r="V16"/>
      <c r="W16"/>
      <c r="X16"/>
      <c r="Y16"/>
      <c r="Z16"/>
      <c r="AA16"/>
    </row>
    <row r="17" spans="13:27" ht="27.6" x14ac:dyDescent="0.45">
      <c r="M17" s="64"/>
      <c r="N17" s="65"/>
      <c r="O17" s="64"/>
      <c r="P17" s="64"/>
      <c r="Q17"/>
      <c r="R17"/>
      <c r="S17"/>
      <c r="T17"/>
      <c r="U17"/>
      <c r="V17"/>
      <c r="W17"/>
      <c r="X17"/>
      <c r="Y17"/>
      <c r="Z17"/>
      <c r="AA17"/>
    </row>
    <row r="18" spans="13:27" ht="27.6" x14ac:dyDescent="0.45">
      <c r="M18"/>
      <c r="N18"/>
      <c r="O18" s="64"/>
      <c r="P18" s="64"/>
      <c r="Q18"/>
      <c r="R18"/>
      <c r="S18"/>
      <c r="T18"/>
      <c r="U18"/>
      <c r="V18"/>
      <c r="W18"/>
      <c r="X18"/>
      <c r="Y18"/>
      <c r="Z18"/>
      <c r="AA18"/>
    </row>
    <row r="19" spans="13:27" ht="31.2" x14ac:dyDescent="0.6">
      <c r="M19"/>
      <c r="N19"/>
      <c r="O19" s="64"/>
      <c r="P19" s="64"/>
      <c r="Q19" s="194"/>
      <c r="R19" s="194"/>
      <c r="S19"/>
      <c r="T19"/>
      <c r="U19"/>
      <c r="V19"/>
      <c r="W19"/>
      <c r="X19"/>
      <c r="Y19"/>
      <c r="Z19"/>
      <c r="AA19"/>
    </row>
    <row r="20" spans="13:27" ht="27.6" x14ac:dyDescent="0.45">
      <c r="M20"/>
      <c r="N20"/>
      <c r="O20" s="64"/>
      <c r="P20" s="64"/>
      <c r="Q20"/>
      <c r="R20"/>
      <c r="S20"/>
      <c r="T20"/>
      <c r="U20"/>
      <c r="V20"/>
      <c r="W20"/>
      <c r="X20"/>
      <c r="Y20"/>
      <c r="Z20"/>
      <c r="AA20"/>
    </row>
    <row r="21" spans="13:27" ht="27.6" x14ac:dyDescent="0.45">
      <c r="M21"/>
      <c r="N21"/>
      <c r="O21" s="64"/>
      <c r="P21" s="64"/>
      <c r="Q21"/>
      <c r="R21"/>
      <c r="S21"/>
      <c r="T21"/>
      <c r="U21"/>
      <c r="V21"/>
      <c r="W21"/>
      <c r="X21"/>
      <c r="Y21"/>
      <c r="Z21"/>
      <c r="AA21"/>
    </row>
    <row r="22" spans="13:27" ht="27.6" x14ac:dyDescent="0.45">
      <c r="M22"/>
      <c r="N22"/>
      <c r="O22" s="64"/>
      <c r="P22" s="64"/>
      <c r="Q22"/>
      <c r="R22"/>
      <c r="S22"/>
      <c r="T22"/>
      <c r="U22"/>
      <c r="V22"/>
      <c r="W22"/>
      <c r="X22"/>
      <c r="Y22"/>
      <c r="Z22"/>
      <c r="AA22"/>
    </row>
    <row r="23" spans="13:27" ht="27.6" x14ac:dyDescent="0.45">
      <c r="O23" s="42"/>
      <c r="P23" s="42"/>
    </row>
    <row r="24" spans="13:27" ht="27.6" x14ac:dyDescent="0.45">
      <c r="O24" s="42"/>
      <c r="P24" s="42"/>
    </row>
  </sheetData>
  <mergeCells count="2">
    <mergeCell ref="E3:H3"/>
    <mergeCell ref="Q19:R19"/>
  </mergeCells>
  <pageMargins left="0.7" right="0.7" top="0.75" bottom="0.75" header="0.3" footer="0.3"/>
  <pageSetup scale="45" orientation="landscape"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O12:Z29"/>
  <sheetViews>
    <sheetView zoomScale="70" zoomScaleNormal="70" workbookViewId="0"/>
  </sheetViews>
  <sheetFormatPr defaultColWidth="9.109375" defaultRowHeight="14.4" x14ac:dyDescent="0.3"/>
  <cols>
    <col min="1" max="14" width="9.109375" style="1"/>
    <col min="15" max="15" width="14.33203125" style="1" customWidth="1"/>
    <col min="16" max="16384" width="9.109375" style="1"/>
  </cols>
  <sheetData>
    <row r="12" spans="15:26" ht="25.8" x14ac:dyDescent="0.5">
      <c r="O12" s="8"/>
    </row>
    <row r="13" spans="15:26" ht="25.8" x14ac:dyDescent="0.5">
      <c r="O13" s="8"/>
    </row>
    <row r="14" spans="15:26" ht="25.8" x14ac:dyDescent="0.5">
      <c r="O14" s="27"/>
      <c r="P14" s="28"/>
      <c r="Q14" s="28"/>
      <c r="R14" s="28"/>
      <c r="S14" s="28"/>
      <c r="T14" s="28"/>
      <c r="U14" s="28"/>
      <c r="V14" s="28"/>
      <c r="W14" s="28"/>
      <c r="X14" s="28"/>
      <c r="Y14" s="28"/>
      <c r="Z14" s="29"/>
    </row>
    <row r="15" spans="15:26" ht="25.8" x14ac:dyDescent="0.5">
      <c r="O15" s="30"/>
      <c r="P15"/>
      <c r="Q15"/>
      <c r="R15"/>
      <c r="S15"/>
      <c r="T15"/>
      <c r="U15"/>
      <c r="V15"/>
      <c r="W15"/>
      <c r="X15"/>
      <c r="Y15"/>
      <c r="Z15" s="31"/>
    </row>
    <row r="16" spans="15:26" ht="25.8" x14ac:dyDescent="0.5">
      <c r="O16" s="30"/>
      <c r="P16"/>
      <c r="Q16"/>
      <c r="R16"/>
      <c r="S16"/>
      <c r="T16"/>
      <c r="U16"/>
      <c r="V16"/>
      <c r="W16"/>
      <c r="X16"/>
      <c r="Y16"/>
      <c r="Z16" s="31"/>
    </row>
    <row r="17" spans="15:26" ht="25.8" x14ac:dyDescent="0.5">
      <c r="O17" s="30"/>
      <c r="P17"/>
      <c r="Q17"/>
      <c r="R17"/>
      <c r="S17"/>
      <c r="T17"/>
      <c r="U17"/>
      <c r="V17"/>
      <c r="W17"/>
      <c r="X17"/>
      <c r="Y17"/>
      <c r="Z17" s="31"/>
    </row>
    <row r="18" spans="15:26" ht="25.8" x14ac:dyDescent="0.5">
      <c r="O18" s="30"/>
      <c r="P18"/>
      <c r="Q18"/>
      <c r="R18"/>
      <c r="S18"/>
      <c r="T18"/>
      <c r="U18"/>
      <c r="V18"/>
      <c r="W18"/>
      <c r="X18"/>
      <c r="Y18"/>
      <c r="Z18" s="31"/>
    </row>
    <row r="19" spans="15:26" ht="25.8" x14ac:dyDescent="0.5">
      <c r="O19" s="30"/>
      <c r="P19"/>
      <c r="Q19"/>
      <c r="R19"/>
      <c r="S19"/>
      <c r="T19"/>
      <c r="U19"/>
      <c r="V19"/>
      <c r="W19"/>
      <c r="X19"/>
      <c r="Y19"/>
      <c r="Z19" s="31"/>
    </row>
    <row r="20" spans="15:26" ht="25.8" x14ac:dyDescent="0.5">
      <c r="O20" s="30"/>
      <c r="P20"/>
      <c r="Q20"/>
      <c r="R20"/>
      <c r="S20"/>
      <c r="T20"/>
      <c r="U20"/>
      <c r="V20"/>
      <c r="W20"/>
      <c r="X20"/>
      <c r="Y20"/>
      <c r="Z20" s="31"/>
    </row>
    <row r="21" spans="15:26" ht="25.8" x14ac:dyDescent="0.5">
      <c r="O21" s="30"/>
      <c r="P21"/>
      <c r="Q21"/>
      <c r="R21"/>
      <c r="S21"/>
      <c r="T21"/>
      <c r="U21"/>
      <c r="V21"/>
      <c r="W21"/>
      <c r="X21"/>
      <c r="Y21"/>
      <c r="Z21" s="31"/>
    </row>
    <row r="22" spans="15:26" ht="25.8" x14ac:dyDescent="0.5">
      <c r="O22" s="30"/>
      <c r="P22"/>
      <c r="Q22"/>
      <c r="R22"/>
      <c r="S22"/>
      <c r="T22"/>
      <c r="U22"/>
      <c r="V22"/>
      <c r="W22"/>
      <c r="X22"/>
      <c r="Y22"/>
      <c r="Z22" s="31"/>
    </row>
    <row r="23" spans="15:26" x14ac:dyDescent="0.3">
      <c r="O23" s="32"/>
      <c r="P23"/>
      <c r="Q23"/>
      <c r="R23"/>
      <c r="S23"/>
      <c r="T23"/>
      <c r="U23"/>
      <c r="V23"/>
      <c r="W23"/>
      <c r="X23"/>
      <c r="Y23"/>
      <c r="Z23" s="31"/>
    </row>
    <row r="24" spans="15:26" x14ac:dyDescent="0.3">
      <c r="O24" s="32"/>
      <c r="P24"/>
      <c r="Q24"/>
      <c r="R24"/>
      <c r="S24"/>
      <c r="T24"/>
      <c r="U24"/>
      <c r="V24"/>
      <c r="W24"/>
      <c r="X24"/>
      <c r="Y24"/>
      <c r="Z24" s="31"/>
    </row>
    <row r="25" spans="15:26" x14ac:dyDescent="0.3">
      <c r="O25" s="32"/>
      <c r="P25"/>
      <c r="Q25"/>
      <c r="R25"/>
      <c r="S25"/>
      <c r="T25"/>
      <c r="U25"/>
      <c r="V25"/>
      <c r="W25"/>
      <c r="X25"/>
      <c r="Y25"/>
      <c r="Z25" s="31"/>
    </row>
    <row r="26" spans="15:26" x14ac:dyDescent="0.3">
      <c r="O26" s="32"/>
      <c r="P26"/>
      <c r="Q26"/>
      <c r="R26"/>
      <c r="S26"/>
      <c r="T26"/>
      <c r="U26"/>
      <c r="V26"/>
      <c r="W26"/>
      <c r="X26"/>
      <c r="Y26"/>
      <c r="Z26" s="31"/>
    </row>
    <row r="27" spans="15:26" x14ac:dyDescent="0.3">
      <c r="O27" s="32"/>
      <c r="P27"/>
      <c r="Q27"/>
      <c r="R27"/>
      <c r="S27"/>
      <c r="T27"/>
      <c r="U27"/>
      <c r="V27"/>
      <c r="W27"/>
      <c r="X27"/>
      <c r="Y27"/>
      <c r="Z27" s="31"/>
    </row>
    <row r="28" spans="15:26" x14ac:dyDescent="0.3">
      <c r="O28" s="32"/>
      <c r="P28"/>
      <c r="Q28"/>
      <c r="R28"/>
      <c r="S28"/>
      <c r="T28"/>
      <c r="U28"/>
      <c r="V28"/>
      <c r="W28"/>
      <c r="X28"/>
      <c r="Y28"/>
      <c r="Z28" s="31"/>
    </row>
    <row r="29" spans="15:26" x14ac:dyDescent="0.3">
      <c r="O29" s="33"/>
      <c r="P29" s="34"/>
      <c r="Q29" s="34"/>
      <c r="R29" s="34"/>
      <c r="S29" s="34"/>
      <c r="T29" s="34"/>
      <c r="U29" s="34"/>
      <c r="V29" s="34"/>
      <c r="W29" s="34"/>
      <c r="X29" s="34"/>
      <c r="Y29" s="34"/>
      <c r="Z29" s="35"/>
    </row>
  </sheetData>
  <pageMargins left="0.7" right="0.7" top="0.75" bottom="0.75" header="0.3" footer="0.3"/>
  <pageSetup scale="5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A45FC-0331-431F-895D-033FBBCAA338}">
  <sheetPr>
    <pageSetUpPr fitToPage="1"/>
  </sheetPr>
  <dimension ref="E14:I41"/>
  <sheetViews>
    <sheetView zoomScale="70" zoomScaleNormal="70" workbookViewId="0">
      <selection activeCell="O14" sqref="O14"/>
    </sheetView>
  </sheetViews>
  <sheetFormatPr defaultColWidth="9.109375" defaultRowHeight="14.4" x14ac:dyDescent="0.3"/>
  <cols>
    <col min="1" max="4" width="9.109375" style="1"/>
    <col min="5" max="5" width="15.6640625" style="1" customWidth="1"/>
    <col min="6" max="6" width="20.5546875" style="1" customWidth="1"/>
    <col min="7" max="7" width="15.109375" style="1" customWidth="1"/>
    <col min="8" max="8" width="16.5546875" style="1" customWidth="1"/>
    <col min="9" max="9" width="18.5546875" style="1" customWidth="1"/>
    <col min="10" max="22" width="9.109375" style="1"/>
    <col min="23" max="23" width="11.6640625" style="1" bestFit="1" customWidth="1"/>
    <col min="24" max="24" width="10.6640625" style="1" bestFit="1" customWidth="1"/>
    <col min="25" max="25" width="11" style="1" bestFit="1" customWidth="1"/>
    <col min="26" max="16384" width="9.109375" style="1"/>
  </cols>
  <sheetData>
    <row r="14" ht="14.4" customHeight="1" x14ac:dyDescent="0.3"/>
    <row r="15" ht="14.4" customHeight="1" x14ac:dyDescent="0.3"/>
    <row r="18" spans="5:9" ht="15" customHeight="1" x14ac:dyDescent="0.3"/>
    <row r="19" spans="5:9" ht="15" customHeight="1" x14ac:dyDescent="0.3"/>
    <row r="21" spans="5:9" ht="26.25" customHeight="1" x14ac:dyDescent="0.3"/>
    <row r="22" spans="5:9" ht="33" customHeight="1" x14ac:dyDescent="0.3"/>
    <row r="23" spans="5:9" ht="24.75" customHeight="1" x14ac:dyDescent="0.3"/>
    <row r="24" spans="5:9" ht="27" customHeight="1" x14ac:dyDescent="0.3"/>
    <row r="25" spans="5:9" ht="45.75" customHeight="1" x14ac:dyDescent="0.3">
      <c r="F25" s="97" t="s">
        <v>48</v>
      </c>
      <c r="G25" s="98"/>
      <c r="H25" s="98"/>
      <c r="I25" s="99"/>
    </row>
    <row r="26" spans="5:9" ht="30" customHeight="1" x14ac:dyDescent="0.3">
      <c r="E26" s="77" t="s">
        <v>47</v>
      </c>
      <c r="F26" s="76">
        <v>1</v>
      </c>
      <c r="G26" s="76">
        <v>2</v>
      </c>
      <c r="H26" s="76">
        <v>3</v>
      </c>
      <c r="I26" s="76">
        <v>4</v>
      </c>
    </row>
    <row r="27" spans="5:9" ht="30" customHeight="1" x14ac:dyDescent="0.3">
      <c r="E27" s="77">
        <v>1</v>
      </c>
      <c r="F27" s="74">
        <v>604</v>
      </c>
      <c r="G27" s="74">
        <v>612</v>
      </c>
      <c r="H27" s="74">
        <v>588</v>
      </c>
      <c r="I27" s="74">
        <v>600</v>
      </c>
    </row>
    <row r="28" spans="5:9" ht="32.25" customHeight="1" x14ac:dyDescent="0.3">
      <c r="E28" s="77">
        <v>2</v>
      </c>
      <c r="F28" s="74">
        <v>597</v>
      </c>
      <c r="G28" s="74">
        <v>601</v>
      </c>
      <c r="H28" s="74">
        <v>607</v>
      </c>
      <c r="I28" s="74">
        <v>603</v>
      </c>
    </row>
    <row r="29" spans="5:9" ht="29.25" customHeight="1" x14ac:dyDescent="0.3">
      <c r="E29" s="77">
        <v>3</v>
      </c>
      <c r="F29" s="74">
        <v>581</v>
      </c>
      <c r="G29" s="74">
        <v>570</v>
      </c>
      <c r="H29" s="74">
        <v>585</v>
      </c>
      <c r="I29" s="74">
        <v>592</v>
      </c>
    </row>
    <row r="30" spans="5:9" ht="29.25" customHeight="1" x14ac:dyDescent="0.3">
      <c r="E30" s="77">
        <v>4</v>
      </c>
      <c r="F30" s="74">
        <v>620</v>
      </c>
      <c r="G30" s="74">
        <v>605</v>
      </c>
      <c r="H30" s="74">
        <v>595</v>
      </c>
      <c r="I30" s="74">
        <v>588</v>
      </c>
    </row>
    <row r="31" spans="5:9" ht="36.75" customHeight="1" x14ac:dyDescent="0.3">
      <c r="E31" s="77">
        <v>5</v>
      </c>
      <c r="F31" s="74">
        <v>590</v>
      </c>
      <c r="G31" s="74">
        <v>614</v>
      </c>
      <c r="H31" s="74">
        <v>608</v>
      </c>
      <c r="I31" s="74">
        <v>604</v>
      </c>
    </row>
    <row r="32" spans="5:9" ht="15" customHeight="1" x14ac:dyDescent="0.3"/>
    <row r="35" ht="15" customHeight="1" x14ac:dyDescent="0.3"/>
    <row r="36" ht="15" customHeight="1" x14ac:dyDescent="0.3"/>
    <row r="37" ht="15" customHeight="1" x14ac:dyDescent="0.3"/>
    <row r="38" ht="15" customHeight="1" x14ac:dyDescent="0.3"/>
    <row r="39" ht="15" customHeight="1" x14ac:dyDescent="0.3"/>
    <row r="40" ht="15" customHeight="1" x14ac:dyDescent="0.3"/>
    <row r="41" ht="15" customHeight="1" x14ac:dyDescent="0.3"/>
  </sheetData>
  <mergeCells count="1">
    <mergeCell ref="F25:I25"/>
  </mergeCells>
  <pageMargins left="0.7" right="0.7" top="0.75" bottom="0.75" header="0.3" footer="0.3"/>
  <pageSetup scale="50" orientation="landscape"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O12:Z29"/>
  <sheetViews>
    <sheetView zoomScale="70" zoomScaleNormal="70" workbookViewId="0"/>
  </sheetViews>
  <sheetFormatPr defaultColWidth="9.109375" defaultRowHeight="14.4" x14ac:dyDescent="0.3"/>
  <cols>
    <col min="1" max="14" width="9.109375" style="1"/>
    <col min="15" max="15" width="14.33203125" style="1" customWidth="1"/>
    <col min="16" max="16384" width="9.109375" style="1"/>
  </cols>
  <sheetData>
    <row r="12" spans="15:26" ht="25.8" x14ac:dyDescent="0.5">
      <c r="O12" s="8"/>
    </row>
    <row r="13" spans="15:26" ht="25.8" x14ac:dyDescent="0.5">
      <c r="O13" s="8"/>
    </row>
    <row r="14" spans="15:26" ht="25.8" x14ac:dyDescent="0.5">
      <c r="O14" s="27"/>
      <c r="P14" s="28"/>
      <c r="Q14" s="28"/>
      <c r="R14" s="28"/>
      <c r="S14" s="28"/>
      <c r="T14" s="28"/>
      <c r="U14" s="28"/>
      <c r="V14" s="28"/>
      <c r="W14" s="28"/>
      <c r="X14" s="28"/>
      <c r="Y14" s="28"/>
      <c r="Z14" s="29"/>
    </row>
    <row r="15" spans="15:26" ht="25.8" x14ac:dyDescent="0.5">
      <c r="O15" s="30"/>
      <c r="P15"/>
      <c r="Q15"/>
      <c r="R15"/>
      <c r="S15"/>
      <c r="T15"/>
      <c r="U15"/>
      <c r="V15"/>
      <c r="W15"/>
      <c r="X15"/>
      <c r="Y15"/>
      <c r="Z15" s="31"/>
    </row>
    <row r="16" spans="15:26" ht="25.8" x14ac:dyDescent="0.5">
      <c r="O16" s="30"/>
      <c r="P16"/>
      <c r="Q16"/>
      <c r="R16"/>
      <c r="S16"/>
      <c r="T16"/>
      <c r="U16"/>
      <c r="V16"/>
      <c r="W16"/>
      <c r="X16"/>
      <c r="Y16"/>
      <c r="Z16" s="31"/>
    </row>
    <row r="17" spans="15:26" ht="25.8" x14ac:dyDescent="0.5">
      <c r="O17" s="30"/>
      <c r="P17"/>
      <c r="Q17"/>
      <c r="R17"/>
      <c r="S17"/>
      <c r="T17"/>
      <c r="U17"/>
      <c r="V17"/>
      <c r="W17"/>
      <c r="X17"/>
      <c r="Y17"/>
      <c r="Z17" s="31"/>
    </row>
    <row r="18" spans="15:26" ht="25.8" x14ac:dyDescent="0.5">
      <c r="O18" s="30"/>
      <c r="P18"/>
      <c r="Q18"/>
      <c r="R18"/>
      <c r="S18"/>
      <c r="T18"/>
      <c r="U18"/>
      <c r="V18"/>
      <c r="W18"/>
      <c r="X18"/>
      <c r="Y18"/>
      <c r="Z18" s="31"/>
    </row>
    <row r="19" spans="15:26" ht="25.8" x14ac:dyDescent="0.5">
      <c r="O19" s="30"/>
      <c r="P19"/>
      <c r="Q19"/>
      <c r="R19"/>
      <c r="S19"/>
      <c r="T19"/>
      <c r="U19"/>
      <c r="V19"/>
      <c r="W19"/>
      <c r="X19"/>
      <c r="Y19"/>
      <c r="Z19" s="31"/>
    </row>
    <row r="20" spans="15:26" ht="25.8" x14ac:dyDescent="0.5">
      <c r="O20" s="30"/>
      <c r="P20"/>
      <c r="Q20"/>
      <c r="R20"/>
      <c r="S20"/>
      <c r="T20"/>
      <c r="U20"/>
      <c r="V20"/>
      <c r="W20"/>
      <c r="X20"/>
      <c r="Y20"/>
      <c r="Z20" s="31"/>
    </row>
    <row r="21" spans="15:26" ht="25.8" x14ac:dyDescent="0.5">
      <c r="O21" s="30"/>
      <c r="P21"/>
      <c r="Q21"/>
      <c r="R21"/>
      <c r="S21"/>
      <c r="T21"/>
      <c r="U21"/>
      <c r="V21"/>
      <c r="W21"/>
      <c r="X21"/>
      <c r="Y21"/>
      <c r="Z21" s="31"/>
    </row>
    <row r="22" spans="15:26" ht="25.8" x14ac:dyDescent="0.5">
      <c r="O22" s="30"/>
      <c r="P22"/>
      <c r="Q22"/>
      <c r="R22"/>
      <c r="S22"/>
      <c r="T22"/>
      <c r="U22"/>
      <c r="V22"/>
      <c r="W22"/>
      <c r="X22"/>
      <c r="Y22"/>
      <c r="Z22" s="31"/>
    </row>
    <row r="23" spans="15:26" x14ac:dyDescent="0.3">
      <c r="O23" s="32"/>
      <c r="P23"/>
      <c r="Q23"/>
      <c r="R23"/>
      <c r="S23"/>
      <c r="T23"/>
      <c r="U23"/>
      <c r="V23"/>
      <c r="W23"/>
      <c r="X23"/>
      <c r="Y23"/>
      <c r="Z23" s="31"/>
    </row>
    <row r="24" spans="15:26" x14ac:dyDescent="0.3">
      <c r="O24" s="32"/>
      <c r="P24"/>
      <c r="Q24"/>
      <c r="R24"/>
      <c r="S24"/>
      <c r="T24"/>
      <c r="U24"/>
      <c r="V24"/>
      <c r="W24"/>
      <c r="X24"/>
      <c r="Y24"/>
      <c r="Z24" s="31"/>
    </row>
    <row r="25" spans="15:26" x14ac:dyDescent="0.3">
      <c r="O25" s="32"/>
      <c r="P25"/>
      <c r="Q25"/>
      <c r="R25"/>
      <c r="S25"/>
      <c r="T25"/>
      <c r="U25"/>
      <c r="V25"/>
      <c r="W25"/>
      <c r="X25"/>
      <c r="Y25"/>
      <c r="Z25" s="31"/>
    </row>
    <row r="26" spans="15:26" x14ac:dyDescent="0.3">
      <c r="O26" s="32"/>
      <c r="P26"/>
      <c r="Q26"/>
      <c r="R26"/>
      <c r="S26"/>
      <c r="T26"/>
      <c r="U26"/>
      <c r="V26"/>
      <c r="W26"/>
      <c r="X26"/>
      <c r="Y26"/>
      <c r="Z26" s="31"/>
    </row>
    <row r="27" spans="15:26" x14ac:dyDescent="0.3">
      <c r="O27" s="32"/>
      <c r="P27"/>
      <c r="Q27"/>
      <c r="R27"/>
      <c r="S27"/>
      <c r="T27"/>
      <c r="U27"/>
      <c r="V27"/>
      <c r="W27"/>
      <c r="X27"/>
      <c r="Y27"/>
      <c r="Z27" s="31"/>
    </row>
    <row r="28" spans="15:26" x14ac:dyDescent="0.3">
      <c r="O28" s="32"/>
      <c r="P28"/>
      <c r="Q28"/>
      <c r="R28"/>
      <c r="S28"/>
      <c r="T28"/>
      <c r="U28"/>
      <c r="V28"/>
      <c r="W28"/>
      <c r="X28"/>
      <c r="Y28"/>
      <c r="Z28" s="31"/>
    </row>
    <row r="29" spans="15:26" x14ac:dyDescent="0.3">
      <c r="O29" s="33"/>
      <c r="P29" s="34"/>
      <c r="Q29" s="34"/>
      <c r="R29" s="34"/>
      <c r="S29" s="34"/>
      <c r="T29" s="34"/>
      <c r="U29" s="34"/>
      <c r="V29" s="34"/>
      <c r="W29" s="34"/>
      <c r="X29" s="34"/>
      <c r="Y29" s="34"/>
      <c r="Z29" s="35"/>
    </row>
  </sheetData>
  <pageMargins left="0.7" right="0.7" top="0.75" bottom="0.75" header="0.3" footer="0.3"/>
  <pageSetup scale="50" orientation="landscape"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B16:R27"/>
  <sheetViews>
    <sheetView zoomScale="70" zoomScaleNormal="70" workbookViewId="0">
      <selection activeCell="O30" sqref="O30"/>
    </sheetView>
  </sheetViews>
  <sheetFormatPr defaultColWidth="9.109375" defaultRowHeight="14.4" x14ac:dyDescent="0.3"/>
  <cols>
    <col min="1" max="1" width="9.109375" style="1"/>
    <col min="2" max="2" width="17.5546875" style="1" customWidth="1"/>
    <col min="3" max="3" width="17.109375" style="1" customWidth="1"/>
    <col min="4" max="4" width="16.88671875" style="1" customWidth="1"/>
    <col min="5" max="6" width="15.88671875" style="1" customWidth="1"/>
    <col min="7" max="13" width="9.109375" style="1"/>
    <col min="14" max="14" width="13.44140625" style="1" customWidth="1"/>
    <col min="15" max="15" width="16.33203125" style="1" customWidth="1"/>
    <col min="16" max="16" width="17.109375" style="1" customWidth="1"/>
    <col min="17" max="17" width="17.33203125" style="1" customWidth="1"/>
    <col min="18" max="18" width="16.6640625" style="1" customWidth="1"/>
    <col min="19" max="16384" width="9.109375" style="1"/>
  </cols>
  <sheetData>
    <row r="16" ht="15" thickBot="1" x14ac:dyDescent="0.35"/>
    <row r="17" spans="2:18" ht="68.400000000000006" customHeight="1" thickBot="1" x14ac:dyDescent="0.35">
      <c r="B17" s="19" t="s">
        <v>15</v>
      </c>
      <c r="C17" s="20" t="s">
        <v>0</v>
      </c>
      <c r="N17" s="19" t="s">
        <v>15</v>
      </c>
      <c r="O17" s="20" t="s">
        <v>0</v>
      </c>
      <c r="P17" s="20" t="s">
        <v>1</v>
      </c>
      <c r="Q17" s="20" t="s">
        <v>2</v>
      </c>
      <c r="R17" s="20" t="s">
        <v>9</v>
      </c>
    </row>
    <row r="18" spans="2:18" ht="21.6" thickBot="1" x14ac:dyDescent="0.35">
      <c r="B18" s="2">
        <v>1</v>
      </c>
      <c r="C18" s="3">
        <v>6</v>
      </c>
      <c r="N18" s="2">
        <v>1</v>
      </c>
      <c r="O18" s="3">
        <v>6</v>
      </c>
      <c r="P18" s="18">
        <f>O18/O26</f>
        <v>0.375</v>
      </c>
      <c r="Q18" s="17">
        <f>O18</f>
        <v>6</v>
      </c>
      <c r="R18" s="18">
        <f>P18</f>
        <v>0.375</v>
      </c>
    </row>
    <row r="19" spans="2:18" ht="21.6" thickBot="1" x14ac:dyDescent="0.35">
      <c r="B19" s="2">
        <v>2</v>
      </c>
      <c r="C19" s="3">
        <v>18</v>
      </c>
      <c r="N19" s="2">
        <v>2</v>
      </c>
      <c r="O19" s="3">
        <v>18</v>
      </c>
      <c r="P19" s="18">
        <f>O19/$O$26</f>
        <v>1.125</v>
      </c>
      <c r="Q19" s="17">
        <f>Q18+O19</f>
        <v>24</v>
      </c>
      <c r="R19" s="18">
        <f>R18+P19</f>
        <v>1.5</v>
      </c>
    </row>
    <row r="20" spans="2:18" ht="21.6" thickBot="1" x14ac:dyDescent="0.35">
      <c r="B20" s="2">
        <v>3</v>
      </c>
      <c r="C20" s="3">
        <v>34</v>
      </c>
      <c r="N20" s="2">
        <v>3</v>
      </c>
      <c r="O20" s="3">
        <v>34</v>
      </c>
      <c r="P20" s="18">
        <f t="shared" ref="P20:P25" si="0">O20/$O$26</f>
        <v>2.125</v>
      </c>
      <c r="Q20" s="17">
        <f t="shared" ref="Q20:Q25" si="1">Q19+O20</f>
        <v>58</v>
      </c>
      <c r="R20" s="18">
        <f t="shared" ref="R20:R25" si="2">R19+P20</f>
        <v>3.625</v>
      </c>
    </row>
    <row r="21" spans="2:18" ht="21.6" thickBot="1" x14ac:dyDescent="0.35">
      <c r="B21" s="2">
        <v>4</v>
      </c>
      <c r="C21" s="3">
        <v>48</v>
      </c>
      <c r="N21" s="2">
        <v>4</v>
      </c>
      <c r="O21" s="3">
        <v>48</v>
      </c>
      <c r="P21" s="18">
        <f t="shared" si="0"/>
        <v>3</v>
      </c>
      <c r="Q21" s="17">
        <f t="shared" si="1"/>
        <v>106</v>
      </c>
      <c r="R21" s="18">
        <f t="shared" si="2"/>
        <v>6.625</v>
      </c>
    </row>
    <row r="22" spans="2:18" ht="21.6" thickBot="1" x14ac:dyDescent="0.35">
      <c r="B22" s="2">
        <v>5</v>
      </c>
      <c r="C22" s="3">
        <v>38</v>
      </c>
      <c r="N22" s="2">
        <v>5</v>
      </c>
      <c r="O22" s="3">
        <v>38</v>
      </c>
      <c r="P22" s="18">
        <f t="shared" si="0"/>
        <v>2.375</v>
      </c>
      <c r="Q22" s="17">
        <f t="shared" si="1"/>
        <v>144</v>
      </c>
      <c r="R22" s="18">
        <f t="shared" si="2"/>
        <v>9</v>
      </c>
    </row>
    <row r="23" spans="2:18" ht="21.6" thickBot="1" x14ac:dyDescent="0.35">
      <c r="B23" s="2">
        <v>6</v>
      </c>
      <c r="C23" s="3">
        <v>34</v>
      </c>
      <c r="N23" s="2">
        <v>6</v>
      </c>
      <c r="O23" s="3">
        <v>34</v>
      </c>
      <c r="P23" s="18">
        <f t="shared" si="0"/>
        <v>2.125</v>
      </c>
      <c r="Q23" s="17">
        <f t="shared" si="1"/>
        <v>178</v>
      </c>
      <c r="R23" s="18">
        <f t="shared" si="2"/>
        <v>11.125</v>
      </c>
    </row>
    <row r="24" spans="2:18" ht="21.6" thickBot="1" x14ac:dyDescent="0.35">
      <c r="B24" s="2">
        <v>7</v>
      </c>
      <c r="C24" s="3">
        <v>16</v>
      </c>
      <c r="N24" s="2">
        <v>7</v>
      </c>
      <c r="O24" s="3">
        <v>16</v>
      </c>
      <c r="P24" s="18">
        <f t="shared" si="0"/>
        <v>1</v>
      </c>
      <c r="Q24" s="17">
        <f t="shared" si="1"/>
        <v>194</v>
      </c>
      <c r="R24" s="18">
        <f t="shared" si="2"/>
        <v>12.125</v>
      </c>
    </row>
    <row r="25" spans="2:18" ht="21.6" thickBot="1" x14ac:dyDescent="0.35">
      <c r="B25" s="2">
        <v>8</v>
      </c>
      <c r="C25" s="3">
        <v>6</v>
      </c>
      <c r="N25" s="2">
        <v>8</v>
      </c>
      <c r="O25" s="3">
        <v>6</v>
      </c>
      <c r="P25" s="18">
        <f t="shared" si="0"/>
        <v>0.375</v>
      </c>
      <c r="Q25" s="17">
        <f t="shared" si="1"/>
        <v>200</v>
      </c>
      <c r="R25" s="18">
        <f t="shared" si="2"/>
        <v>12.5</v>
      </c>
    </row>
    <row r="26" spans="2:18" ht="24.75" customHeight="1" thickBot="1" x14ac:dyDescent="0.35">
      <c r="B26" s="2">
        <v>9</v>
      </c>
      <c r="C26" s="3">
        <v>16</v>
      </c>
      <c r="N26" s="2">
        <v>9</v>
      </c>
      <c r="O26" s="3">
        <v>16</v>
      </c>
      <c r="P26" s="18">
        <f t="shared" ref="P26:P27" si="3">O26/$O$26</f>
        <v>1</v>
      </c>
      <c r="Q26" s="17">
        <f t="shared" ref="Q26:Q27" si="4">Q25+O26</f>
        <v>216</v>
      </c>
      <c r="R26" s="18">
        <f t="shared" ref="R26:R27" si="5">R25+P26</f>
        <v>13.5</v>
      </c>
    </row>
    <row r="27" spans="2:18" ht="21.6" thickBot="1" x14ac:dyDescent="0.35">
      <c r="B27" s="2">
        <v>10</v>
      </c>
      <c r="C27" s="3">
        <v>6</v>
      </c>
      <c r="N27" s="2">
        <v>10</v>
      </c>
      <c r="O27" s="3">
        <v>6</v>
      </c>
      <c r="P27" s="18">
        <f t="shared" si="3"/>
        <v>0.375</v>
      </c>
      <c r="Q27" s="17">
        <f t="shared" si="4"/>
        <v>222</v>
      </c>
      <c r="R27" s="18">
        <f t="shared" si="5"/>
        <v>13.875</v>
      </c>
    </row>
  </sheetData>
  <pageMargins left="0.7" right="0.7" top="0.75" bottom="0.75" header="0.3" footer="0.3"/>
  <pageSetup scale="47" orientation="landscape"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N17:W32"/>
  <sheetViews>
    <sheetView zoomScale="70" zoomScaleNormal="70" workbookViewId="0"/>
  </sheetViews>
  <sheetFormatPr defaultColWidth="9.109375" defaultRowHeight="14.4" x14ac:dyDescent="0.3"/>
  <cols>
    <col min="1" max="1" width="9.109375" style="1"/>
    <col min="2" max="2" width="17.5546875" style="1" customWidth="1"/>
    <col min="3" max="3" width="17.109375" style="1" customWidth="1"/>
    <col min="4" max="4" width="16.88671875" style="1" customWidth="1"/>
    <col min="5" max="6" width="15.88671875" style="1" customWidth="1"/>
    <col min="7" max="16384" width="9.109375" style="1"/>
  </cols>
  <sheetData>
    <row r="17" spans="14:23" ht="68.400000000000006" customHeight="1" x14ac:dyDescent="0.3">
      <c r="N17"/>
      <c r="O17"/>
      <c r="P17"/>
      <c r="Q17"/>
      <c r="R17"/>
      <c r="S17"/>
      <c r="T17"/>
      <c r="U17"/>
      <c r="V17"/>
      <c r="W17"/>
    </row>
    <row r="18" spans="14:23" x14ac:dyDescent="0.3">
      <c r="N18"/>
      <c r="O18"/>
      <c r="P18"/>
      <c r="Q18"/>
      <c r="R18"/>
      <c r="S18"/>
      <c r="T18"/>
      <c r="U18"/>
      <c r="V18"/>
      <c r="W18"/>
    </row>
    <row r="19" spans="14:23" x14ac:dyDescent="0.3">
      <c r="N19"/>
      <c r="O19"/>
      <c r="P19"/>
      <c r="Q19"/>
      <c r="R19"/>
      <c r="S19"/>
      <c r="T19"/>
      <c r="U19"/>
      <c r="V19"/>
      <c r="W19"/>
    </row>
    <row r="20" spans="14:23" x14ac:dyDescent="0.3">
      <c r="N20"/>
      <c r="O20"/>
      <c r="P20"/>
      <c r="Q20"/>
      <c r="R20"/>
      <c r="S20"/>
      <c r="T20"/>
      <c r="U20"/>
      <c r="V20"/>
      <c r="W20"/>
    </row>
    <row r="21" spans="14:23" x14ac:dyDescent="0.3">
      <c r="N21"/>
      <c r="O21"/>
      <c r="P21"/>
      <c r="Q21"/>
      <c r="R21"/>
      <c r="S21"/>
      <c r="T21"/>
      <c r="U21"/>
      <c r="V21"/>
      <c r="W21"/>
    </row>
    <row r="22" spans="14:23" x14ac:dyDescent="0.3">
      <c r="N22"/>
      <c r="O22"/>
      <c r="P22"/>
      <c r="Q22"/>
      <c r="R22"/>
      <c r="S22"/>
      <c r="T22"/>
      <c r="U22"/>
      <c r="V22"/>
      <c r="W22"/>
    </row>
    <row r="23" spans="14:23" x14ac:dyDescent="0.3">
      <c r="N23"/>
      <c r="O23"/>
      <c r="P23"/>
      <c r="Q23"/>
      <c r="R23"/>
      <c r="S23"/>
      <c r="T23"/>
      <c r="U23"/>
      <c r="V23"/>
      <c r="W23"/>
    </row>
    <row r="24" spans="14:23" x14ac:dyDescent="0.3">
      <c r="N24"/>
      <c r="O24"/>
      <c r="P24"/>
      <c r="Q24"/>
      <c r="R24"/>
      <c r="S24"/>
      <c r="T24"/>
      <c r="U24"/>
      <c r="V24"/>
      <c r="W24"/>
    </row>
    <row r="25" spans="14:23" x14ac:dyDescent="0.3">
      <c r="N25"/>
      <c r="O25"/>
      <c r="P25"/>
      <c r="Q25"/>
      <c r="R25"/>
      <c r="S25"/>
      <c r="T25"/>
      <c r="U25"/>
      <c r="V25"/>
      <c r="W25"/>
    </row>
    <row r="26" spans="14:23" ht="24.75" customHeight="1" x14ac:dyDescent="0.3">
      <c r="N26"/>
      <c r="O26"/>
      <c r="P26"/>
      <c r="Q26"/>
      <c r="R26"/>
      <c r="S26"/>
      <c r="T26"/>
      <c r="U26"/>
      <c r="V26"/>
      <c r="W26"/>
    </row>
    <row r="27" spans="14:23" ht="22.5" customHeight="1" x14ac:dyDescent="0.3">
      <c r="N27"/>
      <c r="O27"/>
      <c r="P27"/>
      <c r="Q27"/>
      <c r="R27"/>
      <c r="S27"/>
      <c r="T27"/>
      <c r="U27"/>
      <c r="V27"/>
      <c r="W27"/>
    </row>
    <row r="28" spans="14:23" x14ac:dyDescent="0.3">
      <c r="N28"/>
      <c r="O28"/>
      <c r="P28"/>
      <c r="Q28"/>
      <c r="R28"/>
      <c r="S28"/>
      <c r="T28"/>
      <c r="U28"/>
      <c r="V28"/>
      <c r="W28"/>
    </row>
    <row r="29" spans="14:23" x14ac:dyDescent="0.3">
      <c r="N29"/>
      <c r="O29"/>
      <c r="P29"/>
      <c r="Q29"/>
      <c r="R29"/>
      <c r="S29"/>
      <c r="T29"/>
      <c r="U29"/>
      <c r="V29"/>
      <c r="W29"/>
    </row>
    <row r="30" spans="14:23" x14ac:dyDescent="0.3">
      <c r="N30"/>
      <c r="O30"/>
      <c r="P30"/>
      <c r="Q30"/>
      <c r="R30"/>
      <c r="S30"/>
      <c r="T30"/>
      <c r="U30"/>
      <c r="V30"/>
      <c r="W30"/>
    </row>
    <row r="31" spans="14:23" x14ac:dyDescent="0.3">
      <c r="N31"/>
      <c r="O31"/>
      <c r="P31"/>
      <c r="Q31"/>
      <c r="R31"/>
      <c r="S31"/>
      <c r="T31"/>
      <c r="U31"/>
      <c r="V31"/>
      <c r="W31"/>
    </row>
    <row r="32" spans="14:23" x14ac:dyDescent="0.3">
      <c r="N32"/>
      <c r="O32"/>
      <c r="P32"/>
      <c r="Q32"/>
      <c r="R32"/>
      <c r="S32"/>
      <c r="T32"/>
      <c r="U32"/>
      <c r="V32"/>
      <c r="W32"/>
    </row>
  </sheetData>
  <pageMargins left="0.7" right="0.7" top="0.75" bottom="0.75" header="0.3" footer="0.3"/>
  <pageSetup scale="57" orientation="landscape"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N17:W32"/>
  <sheetViews>
    <sheetView zoomScale="70" zoomScaleNormal="70" workbookViewId="0"/>
  </sheetViews>
  <sheetFormatPr defaultColWidth="9.109375" defaultRowHeight="14.4" x14ac:dyDescent="0.3"/>
  <cols>
    <col min="1" max="1" width="9.109375" style="1"/>
    <col min="2" max="2" width="17.5546875" style="1" customWidth="1"/>
    <col min="3" max="3" width="17.109375" style="1" customWidth="1"/>
    <col min="4" max="4" width="16.88671875" style="1" customWidth="1"/>
    <col min="5" max="6" width="15.88671875" style="1" customWidth="1"/>
    <col min="7" max="16384" width="9.109375" style="1"/>
  </cols>
  <sheetData>
    <row r="17" spans="14:23" ht="68.400000000000006" customHeight="1" x14ac:dyDescent="0.3">
      <c r="N17"/>
      <c r="O17"/>
      <c r="P17"/>
      <c r="Q17"/>
      <c r="R17"/>
      <c r="S17"/>
      <c r="T17"/>
      <c r="U17"/>
      <c r="V17"/>
      <c r="W17"/>
    </row>
    <row r="18" spans="14:23" x14ac:dyDescent="0.3">
      <c r="N18"/>
      <c r="O18"/>
      <c r="P18"/>
      <c r="Q18"/>
      <c r="R18"/>
      <c r="S18"/>
      <c r="T18"/>
      <c r="U18"/>
      <c r="V18"/>
      <c r="W18"/>
    </row>
    <row r="19" spans="14:23" x14ac:dyDescent="0.3">
      <c r="N19"/>
      <c r="O19"/>
      <c r="P19"/>
      <c r="Q19"/>
      <c r="R19"/>
      <c r="S19"/>
      <c r="T19"/>
      <c r="U19"/>
      <c r="V19"/>
      <c r="W19"/>
    </row>
    <row r="20" spans="14:23" x14ac:dyDescent="0.3">
      <c r="N20"/>
      <c r="O20"/>
      <c r="P20"/>
      <c r="Q20"/>
      <c r="R20"/>
      <c r="S20"/>
      <c r="T20"/>
      <c r="U20"/>
      <c r="V20"/>
      <c r="W20"/>
    </row>
    <row r="21" spans="14:23" x14ac:dyDescent="0.3">
      <c r="N21"/>
      <c r="O21"/>
      <c r="P21"/>
      <c r="Q21"/>
      <c r="R21"/>
      <c r="S21"/>
      <c r="T21"/>
      <c r="U21"/>
      <c r="V21"/>
      <c r="W21"/>
    </row>
    <row r="22" spans="14:23" x14ac:dyDescent="0.3">
      <c r="N22"/>
      <c r="O22"/>
      <c r="P22"/>
      <c r="Q22"/>
      <c r="R22"/>
      <c r="S22"/>
      <c r="T22"/>
      <c r="U22"/>
      <c r="V22"/>
      <c r="W22"/>
    </row>
    <row r="23" spans="14:23" x14ac:dyDescent="0.3">
      <c r="N23"/>
      <c r="O23"/>
      <c r="P23"/>
      <c r="Q23"/>
      <c r="R23"/>
      <c r="S23"/>
      <c r="T23"/>
      <c r="U23"/>
      <c r="V23"/>
      <c r="W23"/>
    </row>
    <row r="24" spans="14:23" x14ac:dyDescent="0.3">
      <c r="N24"/>
      <c r="O24"/>
      <c r="P24"/>
      <c r="Q24"/>
      <c r="R24"/>
      <c r="S24"/>
      <c r="T24"/>
      <c r="U24"/>
      <c r="V24"/>
      <c r="W24"/>
    </row>
    <row r="25" spans="14:23" x14ac:dyDescent="0.3">
      <c r="N25"/>
      <c r="O25"/>
      <c r="P25"/>
      <c r="Q25"/>
      <c r="R25"/>
      <c r="S25"/>
      <c r="T25"/>
      <c r="U25"/>
      <c r="V25"/>
      <c r="W25"/>
    </row>
    <row r="26" spans="14:23" ht="24.75" customHeight="1" x14ac:dyDescent="0.3">
      <c r="N26"/>
      <c r="O26"/>
      <c r="P26"/>
      <c r="Q26"/>
      <c r="R26"/>
      <c r="S26"/>
      <c r="T26"/>
      <c r="U26"/>
      <c r="V26"/>
      <c r="W26"/>
    </row>
    <row r="27" spans="14:23" ht="22.5" customHeight="1" x14ac:dyDescent="0.3">
      <c r="N27"/>
      <c r="O27"/>
      <c r="P27"/>
      <c r="Q27"/>
      <c r="R27"/>
      <c r="S27"/>
      <c r="T27"/>
      <c r="U27"/>
      <c r="V27"/>
      <c r="W27"/>
    </row>
    <row r="28" spans="14:23" x14ac:dyDescent="0.3">
      <c r="N28"/>
      <c r="O28"/>
      <c r="P28"/>
      <c r="Q28"/>
      <c r="R28"/>
      <c r="S28"/>
      <c r="T28"/>
      <c r="U28"/>
      <c r="V28"/>
      <c r="W28"/>
    </row>
    <row r="29" spans="14:23" x14ac:dyDescent="0.3">
      <c r="N29"/>
      <c r="O29"/>
      <c r="P29"/>
      <c r="Q29"/>
      <c r="R29"/>
      <c r="S29"/>
      <c r="T29"/>
      <c r="U29"/>
      <c r="V29"/>
      <c r="W29"/>
    </row>
    <row r="30" spans="14:23" x14ac:dyDescent="0.3">
      <c r="N30"/>
      <c r="O30"/>
      <c r="P30"/>
      <c r="Q30"/>
      <c r="R30"/>
      <c r="S30"/>
      <c r="T30"/>
      <c r="U30"/>
      <c r="V30"/>
      <c r="W30"/>
    </row>
    <row r="31" spans="14:23" x14ac:dyDescent="0.3">
      <c r="N31"/>
      <c r="O31"/>
      <c r="P31"/>
      <c r="Q31"/>
      <c r="R31"/>
      <c r="S31"/>
      <c r="T31"/>
      <c r="U31"/>
      <c r="V31"/>
      <c r="W31"/>
    </row>
    <row r="32" spans="14:23" x14ac:dyDescent="0.3">
      <c r="N32"/>
      <c r="O32"/>
      <c r="P32"/>
      <c r="Q32"/>
      <c r="R32"/>
      <c r="S32"/>
      <c r="T32"/>
      <c r="U32"/>
      <c r="V32"/>
      <c r="W32"/>
    </row>
  </sheetData>
  <pageMargins left="0.7" right="0.7" top="0.75" bottom="0.75" header="0.3" footer="0.3"/>
  <pageSetup scale="57"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60E53-D8E8-476E-89E5-F905BDE28B92}">
  <sheetPr>
    <pageSetUpPr fitToPage="1"/>
  </sheetPr>
  <dimension ref="E14:S61"/>
  <sheetViews>
    <sheetView zoomScale="70" zoomScaleNormal="70" workbookViewId="0">
      <selection activeCell="R60" sqref="R60:S61"/>
    </sheetView>
  </sheetViews>
  <sheetFormatPr defaultColWidth="9.109375" defaultRowHeight="14.4" x14ac:dyDescent="0.3"/>
  <cols>
    <col min="1" max="4" width="9.109375" style="1"/>
    <col min="5" max="5" width="15.6640625" style="1" customWidth="1"/>
    <col min="6" max="6" width="20.5546875" style="1" customWidth="1"/>
    <col min="7" max="7" width="15.109375" style="1" customWidth="1"/>
    <col min="8" max="8" width="16.5546875" style="1" customWidth="1"/>
    <col min="9" max="9" width="18.5546875" style="1" customWidth="1"/>
    <col min="10" max="11" width="9.109375" style="1"/>
    <col min="12" max="12" width="19" style="1" customWidth="1"/>
    <col min="13" max="13" width="12.88671875" style="1" customWidth="1"/>
    <col min="14" max="14" width="13" style="1" customWidth="1"/>
    <col min="15" max="15" width="11.109375" style="1" customWidth="1"/>
    <col min="16" max="16" width="12.109375" style="1" customWidth="1"/>
    <col min="17" max="17" width="13.88671875" style="1" customWidth="1"/>
    <col min="18" max="18" width="15.44140625" style="1" customWidth="1"/>
    <col min="19" max="22" width="9.109375" style="1"/>
    <col min="23" max="23" width="11.6640625" style="1" bestFit="1" customWidth="1"/>
    <col min="24" max="24" width="10.6640625" style="1" bestFit="1" customWidth="1"/>
    <col min="25" max="25" width="11" style="1" bestFit="1" customWidth="1"/>
    <col min="26" max="16384" width="9.109375" style="1"/>
  </cols>
  <sheetData>
    <row r="14" ht="14.4" customHeight="1" x14ac:dyDescent="0.3"/>
    <row r="15" ht="14.4" customHeight="1" x14ac:dyDescent="0.3"/>
    <row r="18" spans="5:18" ht="15" customHeight="1" x14ac:dyDescent="0.3"/>
    <row r="19" spans="5:18" ht="15" customHeight="1" x14ac:dyDescent="0.3"/>
    <row r="21" spans="5:18" ht="26.25" customHeight="1" x14ac:dyDescent="0.3"/>
    <row r="22" spans="5:18" ht="33" customHeight="1" x14ac:dyDescent="0.3"/>
    <row r="23" spans="5:18" ht="24.75" customHeight="1" x14ac:dyDescent="0.3"/>
    <row r="24" spans="5:18" ht="27" customHeight="1" x14ac:dyDescent="0.3"/>
    <row r="25" spans="5:18" ht="45.75" customHeight="1" x14ac:dyDescent="0.3">
      <c r="F25" s="97" t="s">
        <v>54</v>
      </c>
      <c r="G25" s="98"/>
      <c r="H25" s="98"/>
      <c r="I25" s="99"/>
      <c r="M25" s="97" t="s">
        <v>54</v>
      </c>
      <c r="N25" s="98"/>
      <c r="O25" s="98"/>
      <c r="P25" s="99"/>
      <c r="Q25" s="79"/>
      <c r="R25" s="79"/>
    </row>
    <row r="26" spans="5:18" ht="30" customHeight="1" x14ac:dyDescent="0.3">
      <c r="E26" s="77" t="s">
        <v>47</v>
      </c>
      <c r="F26" s="76">
        <v>1</v>
      </c>
      <c r="G26" s="76">
        <v>2</v>
      </c>
      <c r="H26" s="76">
        <v>3</v>
      </c>
      <c r="I26" s="76">
        <v>4</v>
      </c>
      <c r="L26" s="77" t="s">
        <v>47</v>
      </c>
      <c r="M26" s="76">
        <v>1</v>
      </c>
      <c r="N26" s="76">
        <v>2</v>
      </c>
      <c r="O26" s="76">
        <v>3</v>
      </c>
      <c r="P26" s="76">
        <v>4</v>
      </c>
      <c r="Q26" s="79"/>
      <c r="R26" s="80" t="s">
        <v>51</v>
      </c>
    </row>
    <row r="27" spans="5:18" ht="30" customHeight="1" x14ac:dyDescent="0.3">
      <c r="E27" s="77">
        <v>1</v>
      </c>
      <c r="F27" s="74">
        <v>604</v>
      </c>
      <c r="G27" s="74">
        <v>612</v>
      </c>
      <c r="H27" s="74">
        <v>588</v>
      </c>
      <c r="I27" s="74">
        <v>600</v>
      </c>
      <c r="L27" s="77">
        <v>1</v>
      </c>
      <c r="M27" s="74">
        <v>604</v>
      </c>
      <c r="N27" s="74">
        <v>612</v>
      </c>
      <c r="O27" s="74">
        <v>588</v>
      </c>
      <c r="P27" s="74">
        <v>600</v>
      </c>
      <c r="Q27" s="74">
        <f>AVERAGE(M27:P27)</f>
        <v>601</v>
      </c>
      <c r="R27" s="74">
        <f>612-588</f>
        <v>24</v>
      </c>
    </row>
    <row r="28" spans="5:18" ht="32.25" customHeight="1" x14ac:dyDescent="0.3">
      <c r="E28" s="77">
        <v>2</v>
      </c>
      <c r="F28" s="74">
        <v>597</v>
      </c>
      <c r="G28" s="74">
        <v>601</v>
      </c>
      <c r="H28" s="74">
        <v>607</v>
      </c>
      <c r="I28" s="74">
        <v>603</v>
      </c>
      <c r="L28" s="77">
        <v>2</v>
      </c>
      <c r="M28" s="74">
        <v>597</v>
      </c>
      <c r="N28" s="74">
        <v>601</v>
      </c>
      <c r="O28" s="74">
        <v>607</v>
      </c>
      <c r="P28" s="74">
        <v>603</v>
      </c>
      <c r="Q28" s="74">
        <f t="shared" ref="Q28:Q31" si="0">AVERAGE(M28:P28)</f>
        <v>602</v>
      </c>
      <c r="R28" s="74">
        <f>607-597</f>
        <v>10</v>
      </c>
    </row>
    <row r="29" spans="5:18" ht="29.25" customHeight="1" x14ac:dyDescent="0.3">
      <c r="E29" s="77">
        <v>3</v>
      </c>
      <c r="F29" s="74">
        <v>581</v>
      </c>
      <c r="G29" s="74">
        <v>570</v>
      </c>
      <c r="H29" s="74">
        <v>585</v>
      </c>
      <c r="I29" s="74">
        <v>592</v>
      </c>
      <c r="L29" s="77">
        <v>3</v>
      </c>
      <c r="M29" s="74">
        <v>581</v>
      </c>
      <c r="N29" s="74">
        <v>570</v>
      </c>
      <c r="O29" s="74">
        <v>585</v>
      </c>
      <c r="P29" s="74">
        <v>592</v>
      </c>
      <c r="Q29" s="74">
        <f t="shared" si="0"/>
        <v>582</v>
      </c>
      <c r="R29" s="74">
        <f>592-570</f>
        <v>22</v>
      </c>
    </row>
    <row r="30" spans="5:18" ht="29.25" customHeight="1" x14ac:dyDescent="0.3">
      <c r="E30" s="77">
        <v>4</v>
      </c>
      <c r="F30" s="74">
        <v>620</v>
      </c>
      <c r="G30" s="74">
        <v>605</v>
      </c>
      <c r="H30" s="74">
        <v>595</v>
      </c>
      <c r="I30" s="74">
        <v>588</v>
      </c>
      <c r="L30" s="77">
        <v>4</v>
      </c>
      <c r="M30" s="74">
        <v>620</v>
      </c>
      <c r="N30" s="74">
        <v>605</v>
      </c>
      <c r="O30" s="74">
        <v>595</v>
      </c>
      <c r="P30" s="74">
        <v>588</v>
      </c>
      <c r="Q30" s="74">
        <f t="shared" si="0"/>
        <v>602</v>
      </c>
      <c r="R30" s="74">
        <f>620-588</f>
        <v>32</v>
      </c>
    </row>
    <row r="31" spans="5:18" ht="36.75" customHeight="1" x14ac:dyDescent="0.3">
      <c r="E31" s="77">
        <v>5</v>
      </c>
      <c r="F31" s="74">
        <v>590</v>
      </c>
      <c r="G31" s="74">
        <v>614</v>
      </c>
      <c r="H31" s="74">
        <v>608</v>
      </c>
      <c r="I31" s="74">
        <v>604</v>
      </c>
      <c r="L31" s="77">
        <v>5</v>
      </c>
      <c r="M31" s="74">
        <v>590</v>
      </c>
      <c r="N31" s="74">
        <v>614</v>
      </c>
      <c r="O31" s="74">
        <v>608</v>
      </c>
      <c r="P31" s="74">
        <v>604</v>
      </c>
      <c r="Q31" s="74">
        <f t="shared" si="0"/>
        <v>604</v>
      </c>
      <c r="R31" s="74">
        <f>614-590</f>
        <v>24</v>
      </c>
    </row>
    <row r="32" spans="5:18" ht="15" customHeight="1" x14ac:dyDescent="0.3">
      <c r="P32" s="108" t="s">
        <v>50</v>
      </c>
      <c r="Q32" s="110">
        <f>SUM(Q27:Q31)/5</f>
        <v>598.20000000000005</v>
      </c>
    </row>
    <row r="33" spans="11:19" ht="34.5" customHeight="1" x14ac:dyDescent="0.3">
      <c r="P33" s="109"/>
      <c r="Q33" s="111"/>
    </row>
    <row r="34" spans="11:19" x14ac:dyDescent="0.3">
      <c r="P34" s="100" t="s">
        <v>50</v>
      </c>
      <c r="Q34" s="102"/>
      <c r="R34" s="112">
        <f>SUM(R27:R31)/5</f>
        <v>22.4</v>
      </c>
    </row>
    <row r="35" spans="11:19" ht="22.5" customHeight="1" x14ac:dyDescent="0.3">
      <c r="P35" s="101"/>
      <c r="Q35" s="103"/>
      <c r="R35" s="113"/>
    </row>
    <row r="36" spans="11:19" ht="15" customHeight="1" x14ac:dyDescent="0.3">
      <c r="K36" s="118" t="s">
        <v>52</v>
      </c>
    </row>
    <row r="37" spans="11:19" ht="15" customHeight="1" x14ac:dyDescent="0.3">
      <c r="K37" s="118"/>
    </row>
    <row r="38" spans="11:19" ht="15" customHeight="1" x14ac:dyDescent="0.3"/>
    <row r="39" spans="11:19" ht="15" customHeight="1" x14ac:dyDescent="0.3"/>
    <row r="40" spans="11:19" ht="15" customHeight="1" x14ac:dyDescent="0.3"/>
    <row r="41" spans="11:19" ht="15" customHeight="1" x14ac:dyDescent="0.3"/>
    <row r="42" spans="11:19" ht="15" customHeight="1" x14ac:dyDescent="0.3">
      <c r="R42" s="104">
        <f>2.282*22.4</f>
        <v>51.116799999999998</v>
      </c>
      <c r="S42" s="105"/>
    </row>
    <row r="43" spans="11:19" ht="15" customHeight="1" x14ac:dyDescent="0.3">
      <c r="R43" s="106"/>
      <c r="S43" s="107"/>
    </row>
    <row r="45" spans="11:19" ht="15" customHeight="1" x14ac:dyDescent="0.3">
      <c r="R45" s="104">
        <f>0*22</f>
        <v>0</v>
      </c>
      <c r="S45" s="105"/>
    </row>
    <row r="46" spans="11:19" ht="15" customHeight="1" x14ac:dyDescent="0.3">
      <c r="R46" s="106"/>
      <c r="S46" s="107"/>
    </row>
    <row r="50" spans="11:19" x14ac:dyDescent="0.3">
      <c r="K50" s="118" t="s">
        <v>53</v>
      </c>
    </row>
    <row r="51" spans="11:19" x14ac:dyDescent="0.3">
      <c r="K51" s="118"/>
    </row>
    <row r="55" spans="11:19" x14ac:dyDescent="0.3">
      <c r="R55" s="114">
        <f>598.2+0.729*22.4</f>
        <v>614.52960000000007</v>
      </c>
      <c r="S55" s="115"/>
    </row>
    <row r="56" spans="11:19" x14ac:dyDescent="0.3">
      <c r="R56" s="116"/>
      <c r="S56" s="117"/>
    </row>
    <row r="58" spans="11:19" ht="15" customHeight="1" x14ac:dyDescent="0.3"/>
    <row r="59" spans="11:19" ht="15" customHeight="1" x14ac:dyDescent="0.3"/>
    <row r="60" spans="11:19" ht="15" customHeight="1" x14ac:dyDescent="0.3">
      <c r="R60" s="114">
        <f>598.2-0.729*22.4</f>
        <v>581.87040000000002</v>
      </c>
      <c r="S60" s="115"/>
    </row>
    <row r="61" spans="11:19" ht="15" customHeight="1" x14ac:dyDescent="0.3">
      <c r="R61" s="116"/>
      <c r="S61" s="117"/>
    </row>
  </sheetData>
  <mergeCells count="13">
    <mergeCell ref="R45:S46"/>
    <mergeCell ref="R55:S56"/>
    <mergeCell ref="R60:S61"/>
    <mergeCell ref="K36:K37"/>
    <mergeCell ref="K50:K51"/>
    <mergeCell ref="P34:P35"/>
    <mergeCell ref="Q34:Q35"/>
    <mergeCell ref="R42:S43"/>
    <mergeCell ref="F25:I25"/>
    <mergeCell ref="M25:P25"/>
    <mergeCell ref="P32:P33"/>
    <mergeCell ref="Q32:Q33"/>
    <mergeCell ref="R34:R35"/>
  </mergeCells>
  <pageMargins left="0.7" right="0.7" top="0.75" bottom="0.75" header="0.3" footer="0.3"/>
  <pageSetup scale="5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F13A0-2608-4BBC-A3CB-E16531BEF4B3}">
  <sheetPr>
    <pageSetUpPr fitToPage="1"/>
  </sheetPr>
  <dimension ref="G14:P71"/>
  <sheetViews>
    <sheetView zoomScale="70" zoomScaleNormal="70" workbookViewId="0"/>
  </sheetViews>
  <sheetFormatPr defaultColWidth="9.109375" defaultRowHeight="14.4" x14ac:dyDescent="0.3"/>
  <cols>
    <col min="1" max="5" width="9.109375" style="1"/>
    <col min="6" max="6" width="12" style="1" customWidth="1"/>
    <col min="7" max="7" width="18.6640625" style="1" customWidth="1"/>
    <col min="8" max="8" width="17.6640625" style="1" customWidth="1"/>
    <col min="9" max="9" width="4.88671875" style="1" customWidth="1"/>
    <col min="10" max="10" width="20.109375" style="1" customWidth="1"/>
    <col min="11" max="11" width="9.109375" style="1"/>
    <col min="12" max="12" width="13.5546875" style="1" customWidth="1"/>
    <col min="13" max="13" width="9.109375" style="1"/>
    <col min="14" max="14" width="15.44140625" style="1" customWidth="1"/>
    <col min="15" max="15" width="9.109375" style="1"/>
    <col min="16" max="16" width="14.33203125" style="1" customWidth="1"/>
    <col min="17" max="22" width="9.109375" style="1"/>
    <col min="23" max="23" width="11.6640625" style="1" bestFit="1" customWidth="1"/>
    <col min="24" max="24" width="10.6640625" style="1" bestFit="1" customWidth="1"/>
    <col min="25" max="25" width="11" style="1" bestFit="1" customWidth="1"/>
    <col min="26" max="16384" width="9.109375" style="1"/>
  </cols>
  <sheetData>
    <row r="14" ht="14.4" customHeight="1" x14ac:dyDescent="0.3"/>
    <row r="15" ht="14.4" customHeight="1" x14ac:dyDescent="0.3"/>
    <row r="18" spans="7:8" ht="15" customHeight="1" x14ac:dyDescent="0.3"/>
    <row r="19" spans="7:8" ht="15" customHeight="1" x14ac:dyDescent="0.3"/>
    <row r="21" spans="7:8" ht="26.25" customHeight="1" x14ac:dyDescent="0.3"/>
    <row r="22" spans="7:8" ht="33" customHeight="1" x14ac:dyDescent="0.3"/>
    <row r="23" spans="7:8" ht="24.75" customHeight="1" x14ac:dyDescent="0.3"/>
    <row r="24" spans="7:8" ht="27" customHeight="1" x14ac:dyDescent="0.3"/>
    <row r="25" spans="7:8" ht="33" customHeight="1" x14ac:dyDescent="0.3"/>
    <row r="26" spans="7:8" ht="15" customHeight="1" x14ac:dyDescent="0.3"/>
    <row r="27" spans="7:8" ht="45" customHeight="1" x14ac:dyDescent="0.3">
      <c r="G27" s="75" t="s">
        <v>45</v>
      </c>
      <c r="H27" s="75" t="s">
        <v>46</v>
      </c>
    </row>
    <row r="28" spans="7:8" ht="25.5" customHeight="1" x14ac:dyDescent="0.3">
      <c r="G28" s="74">
        <v>1</v>
      </c>
      <c r="H28" s="74">
        <v>15</v>
      </c>
    </row>
    <row r="29" spans="7:8" ht="22.5" customHeight="1" x14ac:dyDescent="0.3">
      <c r="G29" s="74">
        <v>2</v>
      </c>
      <c r="H29" s="74">
        <v>12</v>
      </c>
    </row>
    <row r="30" spans="7:8" ht="30" customHeight="1" x14ac:dyDescent="0.3">
      <c r="G30" s="74">
        <v>3</v>
      </c>
      <c r="H30" s="74">
        <v>19</v>
      </c>
    </row>
    <row r="31" spans="7:8" ht="25.5" customHeight="1" x14ac:dyDescent="0.3">
      <c r="G31" s="74">
        <v>4</v>
      </c>
      <c r="H31" s="74">
        <v>2</v>
      </c>
    </row>
    <row r="32" spans="7:8" ht="27" customHeight="1" x14ac:dyDescent="0.3">
      <c r="G32" s="74">
        <v>5</v>
      </c>
      <c r="H32" s="74">
        <v>19</v>
      </c>
    </row>
    <row r="33" spans="7:10" ht="30" customHeight="1" x14ac:dyDescent="0.3">
      <c r="G33" s="74">
        <v>6</v>
      </c>
      <c r="H33" s="74">
        <v>4</v>
      </c>
    </row>
    <row r="34" spans="7:10" ht="30.75" customHeight="1" x14ac:dyDescent="0.3">
      <c r="G34" s="74">
        <v>7</v>
      </c>
      <c r="H34" s="74">
        <v>24</v>
      </c>
    </row>
    <row r="35" spans="7:10" ht="27" customHeight="1" x14ac:dyDescent="0.3">
      <c r="G35" s="74">
        <v>8</v>
      </c>
      <c r="H35" s="74">
        <v>7</v>
      </c>
    </row>
    <row r="36" spans="7:10" ht="27.75" customHeight="1" x14ac:dyDescent="0.3">
      <c r="G36" s="74">
        <v>9</v>
      </c>
      <c r="H36" s="74">
        <v>10</v>
      </c>
    </row>
    <row r="37" spans="7:10" ht="27.75" customHeight="1" x14ac:dyDescent="0.3">
      <c r="G37" s="74">
        <v>10</v>
      </c>
      <c r="H37" s="74">
        <v>17</v>
      </c>
    </row>
    <row r="38" spans="7:10" ht="30.75" customHeight="1" x14ac:dyDescent="0.3">
      <c r="G38" s="74">
        <v>11</v>
      </c>
      <c r="H38" s="74">
        <v>15</v>
      </c>
    </row>
    <row r="39" spans="7:10" ht="29.25" customHeight="1" x14ac:dyDescent="0.3">
      <c r="G39" s="74">
        <v>12</v>
      </c>
      <c r="H39" s="74">
        <v>3</v>
      </c>
    </row>
    <row r="40" spans="7:10" ht="29.25" customHeight="1" x14ac:dyDescent="0.3">
      <c r="G40" s="78"/>
      <c r="H40" s="78">
        <f>SUM(H28:H39)</f>
        <v>147</v>
      </c>
    </row>
    <row r="42" spans="7:10" ht="34.5" customHeight="1" x14ac:dyDescent="0.3">
      <c r="J42" s="122">
        <f>SUM(H28:H39)</f>
        <v>147</v>
      </c>
    </row>
    <row r="43" spans="7:10" ht="15" customHeight="1" x14ac:dyDescent="0.3">
      <c r="J43" s="123"/>
    </row>
    <row r="46" spans="7:10" ht="15" customHeight="1" x14ac:dyDescent="0.3">
      <c r="J46" s="124">
        <f>12*2500</f>
        <v>30000</v>
      </c>
    </row>
    <row r="47" spans="7:10" ht="15" customHeight="1" x14ac:dyDescent="0.3">
      <c r="J47" s="125"/>
    </row>
    <row r="48" spans="7:10" x14ac:dyDescent="0.3">
      <c r="J48" s="126"/>
    </row>
    <row r="51" spans="8:16" x14ac:dyDescent="0.3">
      <c r="J51" s="127">
        <f>J42/J46</f>
        <v>4.8999999999999998E-3</v>
      </c>
    </row>
    <row r="52" spans="8:16" x14ac:dyDescent="0.3">
      <c r="J52" s="128"/>
    </row>
    <row r="53" spans="8:16" x14ac:dyDescent="0.3">
      <c r="J53" s="129"/>
    </row>
    <row r="56" spans="8:16" ht="15" customHeight="1" x14ac:dyDescent="0.3">
      <c r="H56" s="127">
        <f>J51</f>
        <v>4.8999999999999998E-3</v>
      </c>
      <c r="J56" s="127">
        <f>1-H56</f>
        <v>0.99509999999999998</v>
      </c>
      <c r="L56" s="127">
        <f>H56*J56</f>
        <v>4.8759900000000002E-3</v>
      </c>
      <c r="N56" s="127">
        <f>L56/2500</f>
        <v>1.9503959999999999E-6</v>
      </c>
      <c r="P56" s="127">
        <f>SQRT(N56)</f>
        <v>1.3965657879240778E-3</v>
      </c>
    </row>
    <row r="57" spans="8:16" ht="15" customHeight="1" x14ac:dyDescent="0.3">
      <c r="H57" s="128"/>
      <c r="J57" s="128"/>
      <c r="L57" s="128"/>
      <c r="N57" s="128"/>
      <c r="P57" s="128"/>
    </row>
    <row r="58" spans="8:16" ht="15" customHeight="1" x14ac:dyDescent="0.3">
      <c r="H58" s="129"/>
      <c r="J58" s="129"/>
      <c r="L58" s="129"/>
      <c r="N58" s="129"/>
      <c r="P58" s="129"/>
    </row>
    <row r="59" spans="8:16" ht="15" customHeight="1" x14ac:dyDescent="0.3"/>
    <row r="60" spans="8:16" ht="15" customHeight="1" x14ac:dyDescent="0.3"/>
    <row r="61" spans="8:16" ht="15" customHeight="1" x14ac:dyDescent="0.3"/>
    <row r="64" spans="8:16" x14ac:dyDescent="0.3">
      <c r="H64" s="119">
        <f>J51+3*P56</f>
        <v>9.0896973637722336E-3</v>
      </c>
    </row>
    <row r="65" spans="8:8" x14ac:dyDescent="0.3">
      <c r="H65" s="120"/>
    </row>
    <row r="66" spans="8:8" x14ac:dyDescent="0.3">
      <c r="H66" s="121"/>
    </row>
    <row r="69" spans="8:8" ht="15" customHeight="1" x14ac:dyDescent="0.3">
      <c r="H69" s="119">
        <f>J51-3*(P56)</f>
        <v>7.1030263622776611E-4</v>
      </c>
    </row>
    <row r="70" spans="8:8" ht="15" customHeight="1" x14ac:dyDescent="0.3">
      <c r="H70" s="120"/>
    </row>
    <row r="71" spans="8:8" ht="15" customHeight="1" x14ac:dyDescent="0.3">
      <c r="H71" s="121"/>
    </row>
  </sheetData>
  <mergeCells count="10">
    <mergeCell ref="L56:L58"/>
    <mergeCell ref="P56:P58"/>
    <mergeCell ref="N56:N58"/>
    <mergeCell ref="J56:J58"/>
    <mergeCell ref="H64:H66"/>
    <mergeCell ref="H69:H71"/>
    <mergeCell ref="J42:J43"/>
    <mergeCell ref="J46:J48"/>
    <mergeCell ref="J51:J53"/>
    <mergeCell ref="H56:H58"/>
  </mergeCells>
  <pageMargins left="0.7" right="0.7" top="0.75" bottom="0.75" header="0.3" footer="0.3"/>
  <pageSetup scale="5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53771-9CBC-451D-8A7B-CC6FD9CB8AD1}">
  <sheetPr>
    <pageSetUpPr fitToPage="1"/>
  </sheetPr>
  <dimension ref="G14:H41"/>
  <sheetViews>
    <sheetView zoomScale="70" zoomScaleNormal="70" workbookViewId="0">
      <selection activeCell="U15" sqref="U15"/>
    </sheetView>
  </sheetViews>
  <sheetFormatPr defaultColWidth="9.109375" defaultRowHeight="14.4" x14ac:dyDescent="0.3"/>
  <cols>
    <col min="1" max="5" width="9.109375" style="1"/>
    <col min="6" max="6" width="12" style="1" customWidth="1"/>
    <col min="7" max="7" width="18.6640625" style="1" customWidth="1"/>
    <col min="8" max="8" width="17.6640625" style="1" customWidth="1"/>
    <col min="9" max="9" width="19.5546875" style="1" customWidth="1"/>
    <col min="10" max="10" width="20.109375" style="1" customWidth="1"/>
    <col min="11" max="22" width="9.109375" style="1"/>
    <col min="23" max="23" width="11.6640625" style="1" bestFit="1" customWidth="1"/>
    <col min="24" max="24" width="10.6640625" style="1" bestFit="1" customWidth="1"/>
    <col min="25" max="25" width="11" style="1" bestFit="1" customWidth="1"/>
    <col min="26" max="16384" width="9.109375" style="1"/>
  </cols>
  <sheetData>
    <row r="14" ht="14.4" customHeight="1" x14ac:dyDescent="0.3"/>
    <row r="15" ht="14.4" customHeight="1" x14ac:dyDescent="0.3"/>
    <row r="18" spans="7:8" ht="15" customHeight="1" x14ac:dyDescent="0.3"/>
    <row r="19" spans="7:8" ht="15" customHeight="1" x14ac:dyDescent="0.3"/>
    <row r="21" spans="7:8" ht="26.25" customHeight="1" x14ac:dyDescent="0.3"/>
    <row r="22" spans="7:8" ht="33" customHeight="1" x14ac:dyDescent="0.3"/>
    <row r="23" spans="7:8" ht="24.75" customHeight="1" x14ac:dyDescent="0.3"/>
    <row r="24" spans="7:8" ht="27" customHeight="1" x14ac:dyDescent="0.3"/>
    <row r="25" spans="7:8" ht="33" customHeight="1" x14ac:dyDescent="0.3"/>
    <row r="26" spans="7:8" ht="15" customHeight="1" x14ac:dyDescent="0.3"/>
    <row r="28" spans="7:8" ht="15" customHeight="1" x14ac:dyDescent="0.3"/>
    <row r="29" spans="7:8" ht="45" customHeight="1" x14ac:dyDescent="0.3">
      <c r="G29" s="75" t="s">
        <v>45</v>
      </c>
      <c r="H29" s="75" t="s">
        <v>46</v>
      </c>
    </row>
    <row r="30" spans="7:8" ht="25.5" customHeight="1" x14ac:dyDescent="0.3">
      <c r="G30" s="74">
        <v>1</v>
      </c>
      <c r="H30" s="74">
        <v>15</v>
      </c>
    </row>
    <row r="31" spans="7:8" ht="22.5" customHeight="1" x14ac:dyDescent="0.3">
      <c r="G31" s="74">
        <v>2</v>
      </c>
      <c r="H31" s="74">
        <v>12</v>
      </c>
    </row>
    <row r="32" spans="7:8" ht="30" customHeight="1" x14ac:dyDescent="0.3">
      <c r="G32" s="74">
        <v>3</v>
      </c>
      <c r="H32" s="74">
        <v>19</v>
      </c>
    </row>
    <row r="33" spans="7:8" ht="25.5" customHeight="1" x14ac:dyDescent="0.3">
      <c r="G33" s="74">
        <v>4</v>
      </c>
      <c r="H33" s="74">
        <v>2</v>
      </c>
    </row>
    <row r="34" spans="7:8" ht="27" customHeight="1" x14ac:dyDescent="0.3">
      <c r="G34" s="74">
        <v>5</v>
      </c>
      <c r="H34" s="74">
        <v>19</v>
      </c>
    </row>
    <row r="35" spans="7:8" ht="30" customHeight="1" x14ac:dyDescent="0.3">
      <c r="G35" s="74">
        <v>6</v>
      </c>
      <c r="H35" s="74">
        <v>4</v>
      </c>
    </row>
    <row r="36" spans="7:8" ht="30.75" customHeight="1" x14ac:dyDescent="0.3">
      <c r="G36" s="74">
        <v>7</v>
      </c>
      <c r="H36" s="74">
        <v>24</v>
      </c>
    </row>
    <row r="37" spans="7:8" ht="27" customHeight="1" x14ac:dyDescent="0.3">
      <c r="G37" s="74">
        <v>8</v>
      </c>
      <c r="H37" s="74">
        <v>7</v>
      </c>
    </row>
    <row r="38" spans="7:8" ht="27.75" customHeight="1" x14ac:dyDescent="0.3">
      <c r="G38" s="74">
        <v>9</v>
      </c>
      <c r="H38" s="74">
        <v>10</v>
      </c>
    </row>
    <row r="39" spans="7:8" ht="27.75" customHeight="1" x14ac:dyDescent="0.3">
      <c r="G39" s="74">
        <v>10</v>
      </c>
      <c r="H39" s="74">
        <v>17</v>
      </c>
    </row>
    <row r="40" spans="7:8" ht="30.75" customHeight="1" x14ac:dyDescent="0.3">
      <c r="G40" s="74">
        <v>11</v>
      </c>
      <c r="H40" s="74">
        <v>15</v>
      </c>
    </row>
    <row r="41" spans="7:8" ht="29.25" customHeight="1" x14ac:dyDescent="0.3">
      <c r="G41" s="74">
        <v>12</v>
      </c>
      <c r="H41" s="74">
        <v>3</v>
      </c>
    </row>
  </sheetData>
  <pageMargins left="0.7" right="0.7" top="0.75" bottom="0.75" header="0.3" footer="0.3"/>
  <pageSetup scale="5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5353B-9D42-4392-8924-1DE3A86B32F6}">
  <sheetPr>
    <pageSetUpPr fitToPage="1"/>
  </sheetPr>
  <dimension ref="AA14:AB40"/>
  <sheetViews>
    <sheetView zoomScale="70" zoomScaleNormal="70" workbookViewId="0">
      <selection activeCell="U5" sqref="U5"/>
    </sheetView>
  </sheetViews>
  <sheetFormatPr defaultColWidth="9.109375" defaultRowHeight="14.4" x14ac:dyDescent="0.3"/>
  <cols>
    <col min="1" max="5" width="9.109375" style="1"/>
    <col min="6" max="6" width="12" style="1" customWidth="1"/>
    <col min="7" max="7" width="9.33203125" style="1" bestFit="1" customWidth="1"/>
    <col min="8" max="8" width="10" style="1" bestFit="1" customWidth="1"/>
    <col min="9" max="22" width="9.109375" style="1"/>
    <col min="23" max="23" width="11.6640625" style="1" bestFit="1" customWidth="1"/>
    <col min="24" max="24" width="10.6640625" style="1" bestFit="1" customWidth="1"/>
    <col min="25" max="25" width="10.6640625" style="1" customWidth="1"/>
    <col min="26" max="26" width="11" style="1" bestFit="1" customWidth="1"/>
    <col min="27" max="16384" width="9.109375" style="1"/>
  </cols>
  <sheetData>
    <row r="14" ht="14.4" customHeight="1" x14ac:dyDescent="0.3"/>
    <row r="15" ht="14.4" customHeight="1" x14ac:dyDescent="0.3"/>
    <row r="17" spans="27:28" ht="15" customHeight="1" x14ac:dyDescent="0.3"/>
    <row r="18" spans="27:28" ht="15" customHeight="1" x14ac:dyDescent="0.3"/>
    <row r="19" spans="27:28" ht="15" customHeight="1" x14ac:dyDescent="0.3"/>
    <row r="20" spans="27:28" ht="32.25" customHeight="1" x14ac:dyDescent="0.3">
      <c r="AA20" s="135">
        <f>(420-300)/(3*25)</f>
        <v>1.6</v>
      </c>
      <c r="AB20" s="136"/>
    </row>
    <row r="21" spans="27:28" ht="26.25" customHeight="1" x14ac:dyDescent="0.3"/>
    <row r="22" spans="27:28" ht="33" customHeight="1" x14ac:dyDescent="0.3">
      <c r="AA22" s="137">
        <f>(500-420)/(3*25)</f>
        <v>1.0666666666666667</v>
      </c>
      <c r="AB22" s="137"/>
    </row>
    <row r="23" spans="27:28" ht="24.75" customHeight="1" x14ac:dyDescent="0.3"/>
    <row r="24" spans="27:28" ht="32.25" customHeight="1" x14ac:dyDescent="0.3">
      <c r="AA24" s="130"/>
      <c r="AB24" s="130"/>
    </row>
    <row r="25" spans="27:28" ht="15" customHeight="1" x14ac:dyDescent="0.3"/>
    <row r="27" spans="27:28" ht="15" customHeight="1" x14ac:dyDescent="0.3"/>
    <row r="28" spans="27:28" ht="15" customHeight="1" x14ac:dyDescent="0.3"/>
    <row r="29" spans="27:28" ht="15" customHeight="1" x14ac:dyDescent="0.3">
      <c r="AA29" s="131">
        <f>(500-300)/(6*25)</f>
        <v>1.3333333333333333</v>
      </c>
      <c r="AB29" s="132"/>
    </row>
    <row r="30" spans="27:28" ht="15" customHeight="1" x14ac:dyDescent="0.3">
      <c r="AA30" s="133"/>
      <c r="AB30" s="134"/>
    </row>
    <row r="31" spans="27:28" ht="15" customHeight="1" x14ac:dyDescent="0.3"/>
    <row r="34" spans="27:28" ht="15" customHeight="1" x14ac:dyDescent="0.3"/>
    <row r="35" spans="27:28" ht="15" customHeight="1" x14ac:dyDescent="0.3"/>
    <row r="36" spans="27:28" ht="15" customHeight="1" x14ac:dyDescent="0.3"/>
    <row r="37" spans="27:28" ht="15" customHeight="1" x14ac:dyDescent="0.3">
      <c r="AA37" s="131" t="s">
        <v>40</v>
      </c>
      <c r="AB37" s="132"/>
    </row>
    <row r="38" spans="27:28" ht="15" customHeight="1" x14ac:dyDescent="0.3">
      <c r="AA38" s="133"/>
      <c r="AB38" s="134"/>
    </row>
    <row r="39" spans="27:28" ht="15" customHeight="1" x14ac:dyDescent="0.3"/>
    <row r="40" spans="27:28" ht="15" customHeight="1" x14ac:dyDescent="0.3"/>
  </sheetData>
  <mergeCells count="5">
    <mergeCell ref="AA24:AB24"/>
    <mergeCell ref="AA29:AB30"/>
    <mergeCell ref="AA37:AB38"/>
    <mergeCell ref="AA20:AB20"/>
    <mergeCell ref="AA22:AB22"/>
  </mergeCells>
  <pageMargins left="0.7" right="0.7" top="0.75" bottom="0.75" header="0.3" footer="0.3"/>
  <pageSetup scale="5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53</vt:i4>
      </vt:variant>
    </vt:vector>
  </HeadingPairs>
  <TitlesOfParts>
    <vt:vector size="53" baseType="lpstr">
      <vt:lpstr>FirstPage</vt:lpstr>
      <vt:lpstr> Content</vt:lpstr>
      <vt:lpstr>Problem 10 (2)</vt:lpstr>
      <vt:lpstr>Problem 71 (2)</vt:lpstr>
      <vt:lpstr>10 </vt:lpstr>
      <vt:lpstr>10 (2)</vt:lpstr>
      <vt:lpstr>9 (2)</vt:lpstr>
      <vt:lpstr>9</vt:lpstr>
      <vt:lpstr>8 (2)</vt:lpstr>
      <vt:lpstr>8</vt:lpstr>
      <vt:lpstr>7 (2)</vt:lpstr>
      <vt:lpstr>7</vt:lpstr>
      <vt:lpstr>6 (2)</vt:lpstr>
      <vt:lpstr>6</vt:lpstr>
      <vt:lpstr>5 (2)</vt:lpstr>
      <vt:lpstr>5</vt:lpstr>
      <vt:lpstr>4 (2)</vt:lpstr>
      <vt:lpstr>4</vt:lpstr>
      <vt:lpstr>3 (2)</vt:lpstr>
      <vt:lpstr>3</vt:lpstr>
      <vt:lpstr>2 (2)</vt:lpstr>
      <vt:lpstr>2</vt:lpstr>
      <vt:lpstr>1 (2)</vt:lpstr>
      <vt:lpstr>1</vt:lpstr>
      <vt:lpstr>Problem 10 (3)</vt:lpstr>
      <vt:lpstr>Problem 10</vt:lpstr>
      <vt:lpstr>Problem 9 (2)</vt:lpstr>
      <vt:lpstr>Problem 9 (3)</vt:lpstr>
      <vt:lpstr>Problem 8 (2)</vt:lpstr>
      <vt:lpstr>Problem 8 (3)</vt:lpstr>
      <vt:lpstr>Problem 8</vt:lpstr>
      <vt:lpstr>Problem 7 (2)</vt:lpstr>
      <vt:lpstr>Problem 7 (3)</vt:lpstr>
      <vt:lpstr>Problem 7</vt:lpstr>
      <vt:lpstr>Problem 6 (2)</vt:lpstr>
      <vt:lpstr>Problem 6 (3)</vt:lpstr>
      <vt:lpstr>Problem 6</vt:lpstr>
      <vt:lpstr>Problem 5 (2)</vt:lpstr>
      <vt:lpstr>Problem 5 (3)</vt:lpstr>
      <vt:lpstr>Problem 5 (4)</vt:lpstr>
      <vt:lpstr>Problem 5</vt:lpstr>
      <vt:lpstr>Problem 4 (2)</vt:lpstr>
      <vt:lpstr>Problem 4 (3)</vt:lpstr>
      <vt:lpstr>Problem 4</vt:lpstr>
      <vt:lpstr>Problem 3 (2)</vt:lpstr>
      <vt:lpstr>Problem 3</vt:lpstr>
      <vt:lpstr>Problem 2 (2)</vt:lpstr>
      <vt:lpstr>Problem 3 (3)</vt:lpstr>
      <vt:lpstr>Problem 2 (3)</vt:lpstr>
      <vt:lpstr>Problem 2</vt:lpstr>
      <vt:lpstr>Problem 1 (2)</vt:lpstr>
      <vt:lpstr>Problem 1 (4)</vt:lpstr>
      <vt:lpstr>Problem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Regents Park Publishers</dc:creator>
  <cp:lastModifiedBy>19498</cp:lastModifiedBy>
  <cp:lastPrinted>2020-08-03T18:17:31Z</cp:lastPrinted>
  <dcterms:created xsi:type="dcterms:W3CDTF">2012-09-15T18:37:09Z</dcterms:created>
  <dcterms:modified xsi:type="dcterms:W3CDTF">2021-11-03T04:54:56Z</dcterms:modified>
</cp:coreProperties>
</file>