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ink/ink47.xml" ContentType="application/inkml+xml"/>
  <Override PartName="/xl/ink/ink48.xml" ContentType="application/inkml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ink/ink49.xml" ContentType="application/inkml+xml"/>
  <Override PartName="/xl/ink/ink5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M 302 F20\OM 302 F20 Test 1 Folder\Test 1 Problems\"/>
    </mc:Choice>
  </mc:AlternateContent>
  <xr:revisionPtr revIDLastSave="0" documentId="13_ncr:1_{63D5958C-D00A-4389-BFB7-980AE8BA636F}" xr6:coauthVersionLast="47" xr6:coauthVersionMax="47" xr10:uidLastSave="{00000000-0000-0000-0000-000000000000}"/>
  <bookViews>
    <workbookView showSheetTabs="0" xWindow="-108" yWindow="-108" windowWidth="23256" windowHeight="12576" firstSheet="7" activeTab="16" xr2:uid="{00000000-000D-0000-FFFF-FFFF00000000}"/>
  </bookViews>
  <sheets>
    <sheet name="CND1" sheetId="43" r:id="rId1"/>
    <sheet name="ND1" sheetId="33" r:id="rId2"/>
    <sheet name="CND2" sheetId="58" r:id="rId3"/>
    <sheet name="ND2" sheetId="32" r:id="rId4"/>
    <sheet name="CND3 " sheetId="73" r:id="rId5"/>
    <sheet name="ND3" sheetId="48" r:id="rId6"/>
    <sheet name="CND5 " sheetId="75" r:id="rId7"/>
    <sheet name="CND6 " sheetId="80" r:id="rId8"/>
    <sheet name="ND6" sheetId="79" r:id="rId9"/>
    <sheet name="ND5" sheetId="62" r:id="rId10"/>
    <sheet name="ND4 " sheetId="78" r:id="rId11"/>
    <sheet name="CND4" sheetId="53" r:id="rId12"/>
    <sheet name="ND8 " sheetId="77" r:id="rId13"/>
    <sheet name="CND8" sheetId="54" r:id="rId14"/>
    <sheet name="CND7" sheetId="56" r:id="rId15"/>
    <sheet name="ND7" sheetId="55" r:id="rId16"/>
    <sheet name="FirstPage" sheetId="59" r:id="rId17"/>
    <sheet name="Content" sheetId="6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2" i="54" l="1"/>
  <c r="Y44" i="58"/>
  <c r="U40" i="43"/>
  <c r="Q31" i="73" l="1"/>
  <c r="Q28" i="73"/>
  <c r="Q34" i="73" s="1"/>
  <c r="T22" i="80" l="1"/>
  <c r="T18" i="80"/>
  <c r="T13" i="80"/>
  <c r="Q13" i="80"/>
  <c r="Q18" i="80"/>
  <c r="Q22" i="80"/>
  <c r="X11" i="75" l="1"/>
  <c r="X15" i="75" s="1"/>
  <c r="X14" i="53" l="1"/>
  <c r="U18" i="43" l="1"/>
  <c r="Y41" i="58" l="1"/>
  <c r="Y39" i="58"/>
  <c r="W42" i="43" l="1"/>
  <c r="W40" i="43"/>
  <c r="W46" i="43"/>
  <c r="Y22" i="43"/>
  <c r="Y44" i="56"/>
  <c r="Y37" i="56"/>
  <c r="V31" i="56"/>
  <c r="S18" i="54"/>
  <c r="S13" i="54"/>
  <c r="U42" i="43" l="1"/>
  <c r="U15" i="43"/>
</calcChain>
</file>

<file path=xl/sharedStrings.xml><?xml version="1.0" encoding="utf-8"?>
<sst xmlns="http://schemas.openxmlformats.org/spreadsheetml/2006/main" count="5" uniqueCount="3">
  <si>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</si>
  <si>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z=</t>
  </si>
  <si>
    <t>z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</si>
</sst>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24"/>
      <color rgb="FFC000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28"/>
      <color theme="5" tint="-0.499984740745262"/>
      <name val="Calibri"/>
      <family val="2"/>
    </font>
    <font>
      <sz val="28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theme="1"/>
      <name val="Lucida Bright"/>
      <family val="1"/>
    </font>
    <font>
      <b/>
      <sz val="22"/>
      <color rgb="FFFFFF00"/>
      <name val="Lucida Bright"/>
      <family val="1"/>
    </font>
    <font>
      <b/>
      <sz val="22"/>
      <color rgb="FFC00000"/>
      <name val="Lucida Bright"/>
      <family val="1"/>
    </font>
    <font>
      <b/>
      <sz val="22"/>
      <color theme="1"/>
      <name val="Lucida Bright"/>
      <family val="1"/>
    </font>
    <font>
      <b/>
      <sz val="18"/>
      <color rgb="FFFF0000"/>
      <name val="Lucida Bright"/>
      <family val="1"/>
    </font>
    <font>
      <b/>
      <sz val="18"/>
      <color rgb="FFFFFF00"/>
      <name val="Lucida Bright"/>
      <family val="1"/>
    </font>
    <font>
      <b/>
      <sz val="22"/>
      <color rgb="FFFF0000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" fillId="2" borderId="0" xfId="0" applyFont="1" applyFill="1"/>
    <xf numFmtId="0" fontId="0" fillId="3" borderId="0" xfId="0" applyFill="1"/>
    <xf numFmtId="164" fontId="4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7" borderId="0" xfId="0" applyFill="1"/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0" fontId="14" fillId="3" borderId="0" xfId="0" applyFont="1" applyFill="1"/>
    <xf numFmtId="0" fontId="1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6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right" vertical="center"/>
    </xf>
    <xf numFmtId="0" fontId="24" fillId="3" borderId="0" xfId="0" applyFont="1" applyFill="1"/>
    <xf numFmtId="165" fontId="10" fillId="0" borderId="0" xfId="0" applyNumberFormat="1" applyFont="1" applyAlignment="1">
      <alignment vertical="center"/>
    </xf>
    <xf numFmtId="165" fontId="12" fillId="5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5" fontId="18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165" fontId="22" fillId="6" borderId="0" xfId="0" applyNumberFormat="1" applyFont="1" applyFill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165" fontId="30" fillId="4" borderId="1" xfId="0" applyNumberFormat="1" applyFont="1" applyFill="1" applyBorder="1" applyAlignment="1">
      <alignment horizontal="center" vertical="center"/>
    </xf>
    <xf numFmtId="165" fontId="30" fillId="4" borderId="2" xfId="0" applyNumberFormat="1" applyFont="1" applyFill="1" applyBorder="1" applyAlignment="1">
      <alignment horizontal="center" vertical="center"/>
    </xf>
    <xf numFmtId="165" fontId="30" fillId="4" borderId="3" xfId="0" applyNumberFormat="1" applyFont="1" applyFill="1" applyBorder="1" applyAlignment="1">
      <alignment horizontal="center" vertical="center"/>
    </xf>
    <xf numFmtId="165" fontId="30" fillId="4" borderId="4" xfId="0" applyNumberFormat="1" applyFont="1" applyFill="1" applyBorder="1" applyAlignment="1">
      <alignment horizontal="center" vertical="center"/>
    </xf>
    <xf numFmtId="165" fontId="30" fillId="4" borderId="5" xfId="0" applyNumberFormat="1" applyFont="1" applyFill="1" applyBorder="1" applyAlignment="1">
      <alignment horizontal="center" vertical="center"/>
    </xf>
    <xf numFmtId="165" fontId="30" fillId="4" borderId="6" xfId="0" applyNumberFormat="1" applyFont="1" applyFill="1" applyBorder="1" applyAlignment="1">
      <alignment horizontal="center" vertical="center"/>
    </xf>
    <xf numFmtId="165" fontId="25" fillId="8" borderId="1" xfId="0" applyNumberFormat="1" applyFont="1" applyFill="1" applyBorder="1" applyAlignment="1">
      <alignment horizontal="center" vertical="center"/>
    </xf>
    <xf numFmtId="165" fontId="25" fillId="8" borderId="2" xfId="0" applyNumberFormat="1" applyFont="1" applyFill="1" applyBorder="1" applyAlignment="1">
      <alignment horizontal="center" vertical="center"/>
    </xf>
    <xf numFmtId="165" fontId="25" fillId="8" borderId="3" xfId="0" applyNumberFormat="1" applyFont="1" applyFill="1" applyBorder="1" applyAlignment="1">
      <alignment horizontal="center" vertical="center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5" xfId="0" applyNumberFormat="1" applyFont="1" applyFill="1" applyBorder="1" applyAlignment="1">
      <alignment horizontal="center" vertical="center"/>
    </xf>
    <xf numFmtId="165" fontId="25" fillId="8" borderId="6" xfId="0" applyNumberFormat="1" applyFont="1" applyFill="1" applyBorder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26" fillId="4" borderId="1" xfId="0" applyNumberFormat="1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horizontal="center" vertical="center"/>
    </xf>
    <xf numFmtId="165" fontId="26" fillId="4" borderId="3" xfId="0" applyNumberFormat="1" applyFont="1" applyFill="1" applyBorder="1" applyAlignment="1">
      <alignment horizontal="center" vertical="center"/>
    </xf>
    <xf numFmtId="165" fontId="26" fillId="4" borderId="4" xfId="0" applyNumberFormat="1" applyFont="1" applyFill="1" applyBorder="1" applyAlignment="1">
      <alignment horizontal="center" vertical="center"/>
    </xf>
    <xf numFmtId="165" fontId="26" fillId="4" borderId="5" xfId="0" applyNumberFormat="1" applyFont="1" applyFill="1" applyBorder="1" applyAlignment="1">
      <alignment horizontal="center" vertical="center"/>
    </xf>
    <xf numFmtId="165" fontId="26" fillId="4" borderId="6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165" fontId="25" fillId="5" borderId="2" xfId="0" applyNumberFormat="1" applyFont="1" applyFill="1" applyBorder="1" applyAlignment="1">
      <alignment horizontal="center" vertical="center"/>
    </xf>
    <xf numFmtId="165" fontId="25" fillId="5" borderId="3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165" fontId="25" fillId="5" borderId="5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29" fillId="8" borderId="0" xfId="0" applyNumberFormat="1" applyFont="1" applyFill="1" applyAlignment="1">
      <alignment horizontal="center" vertical="center" wrapText="1"/>
    </xf>
    <xf numFmtId="165" fontId="28" fillId="4" borderId="0" xfId="0" applyNumberFormat="1" applyFont="1" applyFill="1" applyAlignment="1">
      <alignment horizontal="center" vertical="center" wrapText="1"/>
    </xf>
    <xf numFmtId="0" fontId="23" fillId="6" borderId="0" xfId="0" applyFont="1" applyFill="1" applyAlignment="1">
      <alignment horizontal="right" vertical="center"/>
    </xf>
    <xf numFmtId="165" fontId="17" fillId="6" borderId="0" xfId="0" applyNumberFormat="1" applyFont="1" applyFill="1" applyAlignment="1">
      <alignment horizontal="center" vertical="center"/>
    </xf>
    <xf numFmtId="165" fontId="10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1.xml"/><Relationship Id="rId21" Type="http://schemas.openxmlformats.org/officeDocument/2006/relationships/customXml" Target="../ink/ink10.xml"/><Relationship Id="rId7" Type="http://schemas.openxmlformats.org/officeDocument/2006/relationships/customXml" Target="../ink/ink3.xml"/><Relationship Id="rId12" Type="http://schemas.openxmlformats.org/officeDocument/2006/relationships/image" Target="../media/image6.png"/><Relationship Id="rId17" Type="http://schemas.openxmlformats.org/officeDocument/2006/relationships/customXml" Target="../ink/ink8.xml"/><Relationship Id="rId25" Type="http://schemas.openxmlformats.org/officeDocument/2006/relationships/customXml" Target="../ink/ink12.xml"/><Relationship Id="rId2" Type="http://schemas.openxmlformats.org/officeDocument/2006/relationships/image" Target="../media/image1.gif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#'ND1'!A1"/><Relationship Id="rId6" Type="http://schemas.openxmlformats.org/officeDocument/2006/relationships/image" Target="../media/image3.png"/><Relationship Id="rId11" Type="http://schemas.openxmlformats.org/officeDocument/2006/relationships/customXml" Target="../ink/ink5.xml"/><Relationship Id="rId24" Type="http://schemas.openxmlformats.org/officeDocument/2006/relationships/image" Target="../media/image12.png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23" Type="http://schemas.openxmlformats.org/officeDocument/2006/relationships/customXml" Target="../ink/ink11.xml"/><Relationship Id="rId10" Type="http://schemas.openxmlformats.org/officeDocument/2006/relationships/image" Target="../media/image5.png"/><Relationship Id="rId19" Type="http://schemas.openxmlformats.org/officeDocument/2006/relationships/customXml" Target="../ink/ink9.xml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ND5 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ND4'!A1"/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ND4 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ND8'!A1"/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ND8 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ustomXml" Target="../ink/ink47.xml"/><Relationship Id="rId2" Type="http://schemas.openxmlformats.org/officeDocument/2006/relationships/image" Target="../media/image1.gif"/><Relationship Id="rId1" Type="http://schemas.openxmlformats.org/officeDocument/2006/relationships/hyperlink" Target="#'ND7'!A1"/><Relationship Id="rId6" Type="http://schemas.openxmlformats.org/officeDocument/2006/relationships/image" Target="../media/image200.png"/><Relationship Id="rId5" Type="http://schemas.openxmlformats.org/officeDocument/2006/relationships/customXml" Target="../ink/ink48.xml"/><Relationship Id="rId4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ND7'!A1"/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ND6'!A1"/><Relationship Id="rId13" Type="http://schemas.openxmlformats.org/officeDocument/2006/relationships/hyperlink" Target="#'ND8 '!A1"/><Relationship Id="rId3" Type="http://schemas.openxmlformats.org/officeDocument/2006/relationships/hyperlink" Target="#'ND2'!A1"/><Relationship Id="rId7" Type="http://schemas.openxmlformats.org/officeDocument/2006/relationships/hyperlink" Target="#'ND5'!A1"/><Relationship Id="rId12" Type="http://schemas.openxmlformats.org/officeDocument/2006/relationships/customXml" Target="../ink/ink50.xml"/><Relationship Id="rId2" Type="http://schemas.openxmlformats.org/officeDocument/2006/relationships/hyperlink" Target="#'ND7'!A1"/><Relationship Id="rId1" Type="http://schemas.openxmlformats.org/officeDocument/2006/relationships/hyperlink" Target="#'ND1'!A1"/><Relationship Id="rId6" Type="http://schemas.openxmlformats.org/officeDocument/2006/relationships/hyperlink" Target="#FirstPage!A1"/><Relationship Id="rId11" Type="http://schemas.openxmlformats.org/officeDocument/2006/relationships/image" Target="../media/image2.png"/><Relationship Id="rId5" Type="http://schemas.openxmlformats.org/officeDocument/2006/relationships/hyperlink" Target="#'ND4 '!A1"/><Relationship Id="rId4" Type="http://schemas.openxmlformats.org/officeDocument/2006/relationships/hyperlink" Target="#'ND3'!A1"/><Relationship Id="rId9" Type="http://schemas.openxmlformats.org/officeDocument/2006/relationships/customXml" Target="../ink/ink4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ND1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ustomXml" Target="../ink/ink21.xml"/><Relationship Id="rId18" Type="http://schemas.openxmlformats.org/officeDocument/2006/relationships/customXml" Target="../ink/ink26.xml"/><Relationship Id="rId26" Type="http://schemas.openxmlformats.org/officeDocument/2006/relationships/customXml" Target="../ink/ink34.xml"/><Relationship Id="rId39" Type="http://schemas.openxmlformats.org/officeDocument/2006/relationships/customXml" Target="../ink/ink44.xml"/><Relationship Id="rId21" Type="http://schemas.openxmlformats.org/officeDocument/2006/relationships/customXml" Target="../ink/ink29.xml"/><Relationship Id="rId34" Type="http://schemas.openxmlformats.org/officeDocument/2006/relationships/customXml" Target="../ink/ink41.xml"/><Relationship Id="rId42" Type="http://schemas.openxmlformats.org/officeDocument/2006/relationships/image" Target="../media/image70.png"/><Relationship Id="rId7" Type="http://schemas.openxmlformats.org/officeDocument/2006/relationships/customXml" Target="../ink/ink16.xml"/><Relationship Id="rId2" Type="http://schemas.openxmlformats.org/officeDocument/2006/relationships/image" Target="../media/image1.gif"/><Relationship Id="rId16" Type="http://schemas.openxmlformats.org/officeDocument/2006/relationships/customXml" Target="../ink/ink24.xml"/><Relationship Id="rId20" Type="http://schemas.openxmlformats.org/officeDocument/2006/relationships/customXml" Target="../ink/ink28.xml"/><Relationship Id="rId29" Type="http://schemas.openxmlformats.org/officeDocument/2006/relationships/customXml" Target="../ink/ink37.xml"/><Relationship Id="rId41" Type="http://schemas.openxmlformats.org/officeDocument/2006/relationships/customXml" Target="../ink/ink46.xml"/><Relationship Id="rId1" Type="http://schemas.openxmlformats.org/officeDocument/2006/relationships/hyperlink" Target="#'ND2'!A1"/><Relationship Id="rId6" Type="http://schemas.openxmlformats.org/officeDocument/2006/relationships/customXml" Target="../ink/ink15.xml"/><Relationship Id="rId11" Type="http://schemas.openxmlformats.org/officeDocument/2006/relationships/customXml" Target="../ink/ink19.xml"/><Relationship Id="rId24" Type="http://schemas.openxmlformats.org/officeDocument/2006/relationships/customXml" Target="../ink/ink32.xml"/><Relationship Id="rId32" Type="http://schemas.openxmlformats.org/officeDocument/2006/relationships/customXml" Target="../ink/ink40.xml"/><Relationship Id="rId37" Type="http://schemas.openxmlformats.org/officeDocument/2006/relationships/image" Target="../media/image60.png"/><Relationship Id="rId40" Type="http://schemas.openxmlformats.org/officeDocument/2006/relationships/customXml" Target="../ink/ink45.xml"/><Relationship Id="rId5" Type="http://schemas.openxmlformats.org/officeDocument/2006/relationships/customXml" Target="../ink/ink14.xml"/><Relationship Id="rId15" Type="http://schemas.openxmlformats.org/officeDocument/2006/relationships/customXml" Target="../ink/ink23.xml"/><Relationship Id="rId23" Type="http://schemas.openxmlformats.org/officeDocument/2006/relationships/customXml" Target="../ink/ink31.xml"/><Relationship Id="rId28" Type="http://schemas.openxmlformats.org/officeDocument/2006/relationships/customXml" Target="../ink/ink36.xml"/><Relationship Id="rId36" Type="http://schemas.openxmlformats.org/officeDocument/2006/relationships/customXml" Target="../ink/ink42.xml"/><Relationship Id="rId10" Type="http://schemas.openxmlformats.org/officeDocument/2006/relationships/customXml" Target="../ink/ink18.xml"/><Relationship Id="rId19" Type="http://schemas.openxmlformats.org/officeDocument/2006/relationships/customXml" Target="../ink/ink27.xml"/><Relationship Id="rId31" Type="http://schemas.openxmlformats.org/officeDocument/2006/relationships/customXml" Target="../ink/ink39.xml"/><Relationship Id="rId4" Type="http://schemas.openxmlformats.org/officeDocument/2006/relationships/image" Target="../media/image20.png"/><Relationship Id="rId9" Type="http://schemas.openxmlformats.org/officeDocument/2006/relationships/customXml" Target="../ink/ink17.xml"/><Relationship Id="rId14" Type="http://schemas.openxmlformats.org/officeDocument/2006/relationships/customXml" Target="../ink/ink22.xml"/><Relationship Id="rId22" Type="http://schemas.openxmlformats.org/officeDocument/2006/relationships/customXml" Target="../ink/ink30.xml"/><Relationship Id="rId27" Type="http://schemas.openxmlformats.org/officeDocument/2006/relationships/customXml" Target="../ink/ink35.xml"/><Relationship Id="rId30" Type="http://schemas.openxmlformats.org/officeDocument/2006/relationships/customXml" Target="../ink/ink38.xml"/><Relationship Id="rId35" Type="http://schemas.openxmlformats.org/officeDocument/2006/relationships/image" Target="../media/image50.png"/><Relationship Id="rId8" Type="http://schemas.openxmlformats.org/officeDocument/2006/relationships/image" Target="../media/image30.png"/><Relationship Id="rId3" Type="http://schemas.openxmlformats.org/officeDocument/2006/relationships/customXml" Target="../ink/ink13.xml"/><Relationship Id="rId12" Type="http://schemas.openxmlformats.org/officeDocument/2006/relationships/customXml" Target="../ink/ink20.xml"/><Relationship Id="rId17" Type="http://schemas.openxmlformats.org/officeDocument/2006/relationships/customXml" Target="../ink/ink25.xml"/><Relationship Id="rId25" Type="http://schemas.openxmlformats.org/officeDocument/2006/relationships/customXml" Target="../ink/ink33.xml"/><Relationship Id="rId33" Type="http://schemas.openxmlformats.org/officeDocument/2006/relationships/image" Target="../media/image40.png"/><Relationship Id="rId38" Type="http://schemas.openxmlformats.org/officeDocument/2006/relationships/customXml" Target="../ink/ink4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ND2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ND3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ND3 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ND5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ND6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ND6 '!A1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9</xdr:row>
      <xdr:rowOff>174172</xdr:rowOff>
    </xdr:from>
    <xdr:to>
      <xdr:col>11</xdr:col>
      <xdr:colOff>43543</xdr:colOff>
      <xdr:row>33</xdr:row>
      <xdr:rowOff>292100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4285" y="1774372"/>
          <a:ext cx="6420758" cy="4588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 163</a:t>
          </a:r>
        </a:p>
        <a:p>
          <a:r>
            <a:rPr lang="en-US" sz="2000">
              <a:latin typeface="Lucida Bright" panose="02040602050505020304" pitchFamily="18" charset="0"/>
            </a:rPr>
            <a:t>One line of radial tires produced by a large company has</a:t>
          </a:r>
          <a:r>
            <a:rPr lang="en-US" sz="2000" baseline="0">
              <a:latin typeface="Lucida Bright" panose="02040602050505020304" pitchFamily="18" charset="0"/>
            </a:rPr>
            <a:t> a wear-out life that can be modeled using a normal distribution with a mean of 25,000 miles and a standard deviation of 2,000 miles.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each of the following: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The percentage of tires that can be expected to wear out within +/- 2,000 miles on average.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The percentage of tires that can be expected to fail between 26,000 and 29,000 miles.</a:t>
          </a:r>
        </a:p>
        <a:p>
          <a:endParaRPr lang="en-US" sz="2000"/>
        </a:p>
      </xdr:txBody>
    </xdr:sp>
    <xdr:clientData/>
  </xdr:twoCellAnchor>
  <xdr:twoCellAnchor>
    <xdr:from>
      <xdr:col>1</xdr:col>
      <xdr:colOff>369208</xdr:colOff>
      <xdr:row>1</xdr:row>
      <xdr:rowOff>17235</xdr:rowOff>
    </xdr:from>
    <xdr:to>
      <xdr:col>3</xdr:col>
      <xdr:colOff>377372</xdr:colOff>
      <xdr:row>6</xdr:row>
      <xdr:rowOff>137886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1508" y="1950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14</xdr:col>
      <xdr:colOff>52614</xdr:colOff>
      <xdr:row>7</xdr:row>
      <xdr:rowOff>61686</xdr:rowOff>
    </xdr:from>
    <xdr:to>
      <xdr:col>17</xdr:col>
      <xdr:colOff>96156</xdr:colOff>
      <xdr:row>11</xdr:row>
      <xdr:rowOff>39913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59900" y="1395186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8</xdr:row>
      <xdr:rowOff>88900</xdr:rowOff>
    </xdr:from>
    <xdr:to>
      <xdr:col>11</xdr:col>
      <xdr:colOff>596900</xdr:colOff>
      <xdr:row>37</xdr:row>
      <xdr:rowOff>290286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7509328" y="1511300"/>
          <a:ext cx="9072" cy="5929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689428</xdr:colOff>
      <xdr:row>14</xdr:row>
      <xdr:rowOff>41726</xdr:rowOff>
    </xdr:from>
    <xdr:to>
      <xdr:col>18</xdr:col>
      <xdr:colOff>513442</xdr:colOff>
      <xdr:row>53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10928" y="2530926"/>
          <a:ext cx="5678714" cy="8162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a) </a:t>
          </a:r>
          <a:r>
            <a:rPr lang="en-US" sz="2000" b="0">
              <a:solidFill>
                <a:schemeClr val="tx1"/>
              </a:solidFill>
            </a:rPr>
            <a:t>The</a:t>
          </a:r>
          <a:r>
            <a:rPr lang="en-US" sz="2000" b="0" baseline="0">
              <a:solidFill>
                <a:schemeClr val="tx1"/>
              </a:solidFill>
            </a:rPr>
            <a:t> 2,000 miles is equal to </a:t>
          </a:r>
          <a:r>
            <a:rPr lang="el-GR" sz="2000" b="0" baseline="0">
              <a:solidFill>
                <a:schemeClr val="tx1"/>
              </a:solidFill>
            </a:rPr>
            <a:t>σ</a:t>
          </a:r>
          <a:r>
            <a:rPr lang="en-US" sz="2000" b="0" baseline="0">
              <a:solidFill>
                <a:schemeClr val="tx1"/>
              </a:solidFill>
            </a:rPr>
            <a:t> = 1</a:t>
          </a:r>
        </a:p>
        <a:p>
          <a:endParaRPr lang="en-US" sz="2000" b="0" baseline="0">
            <a:solidFill>
              <a:schemeClr val="tx1"/>
            </a:solidFill>
          </a:endParaRPr>
        </a:p>
        <a:p>
          <a:r>
            <a:rPr lang="en-US" sz="2000" b="0" baseline="0">
              <a:solidFill>
                <a:schemeClr val="tx1"/>
              </a:solidFill>
            </a:rPr>
            <a:t>Therefore for range of z is z = -1.00 to z = +1.00 and the area under the curve between these points is the difference between P(z&lt;+1.00) and P(z&lt;-1.00)</a:t>
          </a: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P(z&lt;+1.00) = </a:t>
          </a:r>
          <a:r>
            <a:rPr lang="en-US" sz="2000" b="1" baseline="0">
              <a:solidFill>
                <a:srgbClr val="C00000"/>
              </a:solidFill>
            </a:rPr>
            <a:t>0.8413</a:t>
          </a: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P(z&lt;- 1.00) = </a:t>
          </a:r>
          <a:r>
            <a:rPr lang="en-US" sz="2000" b="1" baseline="0">
              <a:solidFill>
                <a:srgbClr val="C00000"/>
              </a:solidFill>
            </a:rPr>
            <a:t>0.1587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P(-1.00&lt; z &lt;+1.00) = </a:t>
          </a:r>
          <a:r>
            <a:rPr lang="en-US" sz="2000" b="1" baseline="0">
              <a:solidFill>
                <a:srgbClr val="C00000"/>
              </a:solidFill>
            </a:rPr>
            <a:t>0.6826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rgbClr val="FF0000"/>
              </a:solidFill>
            </a:rPr>
            <a:t>b) </a:t>
          </a:r>
          <a:r>
            <a:rPr lang="en-US" sz="2000" b="0" i="0" baseline="0">
              <a:solidFill>
                <a:schemeClr val="tx1"/>
              </a:solidFill>
            </a:rPr>
            <a:t>Wear out mean = 25,000 miles</a:t>
          </a:r>
        </a:p>
        <a:p>
          <a:r>
            <a:rPr lang="en-US" sz="2000" b="0" i="0" baseline="0">
              <a:solidFill>
                <a:schemeClr val="tx1"/>
              </a:solidFill>
            </a:rPr>
            <a:t>Wear our standard deviation = 2,000 units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P(26,000 &lt; wear out &lt;29,000)=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P(z&lt;z</a:t>
          </a:r>
          <a:r>
            <a:rPr lang="en-US" sz="1400" b="1" baseline="0">
              <a:solidFill>
                <a:schemeClr val="accent2">
                  <a:lumMod val="50000"/>
                </a:schemeClr>
              </a:solidFill>
            </a:rPr>
            <a:t>29,000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) - P</a:t>
          </a:r>
          <a:r>
            <a:rPr lang="en-US" sz="1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(z&lt;z</a:t>
          </a:r>
          <a:r>
            <a:rPr lang="en-US" sz="14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26,000</a:t>
          </a:r>
          <a:r>
            <a:rPr lang="en-US" sz="1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800" b="1" baseline="0">
            <a:solidFill>
              <a:schemeClr val="accent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29,000=(29,000-25000)/2,000=2.00    </a:t>
          </a:r>
          <a:r>
            <a:rPr lang="en-US" sz="2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P=0.9772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z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26,000=(26,000-25000)/2,000=0.50   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P=0.6915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C0504D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difference is 0.9772-0.6915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=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0.2857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which is the expected percent of tires that will wear out between 26,000 and 29,000 miles.</a:t>
          </a:r>
        </a:p>
        <a:p>
          <a:endParaRPr lang="en-US" sz="1600" b="1" baseline="0">
            <a:solidFill>
              <a:schemeClr val="accent2">
                <a:lumMod val="50000"/>
              </a:schemeClr>
            </a:solidFill>
          </a:endParaRP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endParaRPr lang="en-US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21772</xdr:colOff>
      <xdr:row>39</xdr:row>
      <xdr:rowOff>119743</xdr:rowOff>
    </xdr:from>
    <xdr:to>
      <xdr:col>21</xdr:col>
      <xdr:colOff>576943</xdr:colOff>
      <xdr:row>39</xdr:row>
      <xdr:rowOff>119743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690272" y="8059783"/>
          <a:ext cx="5551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32658</xdr:colOff>
      <xdr:row>42</xdr:row>
      <xdr:rowOff>10886</xdr:rowOff>
    </xdr:from>
    <xdr:to>
      <xdr:col>21</xdr:col>
      <xdr:colOff>587829</xdr:colOff>
      <xdr:row>42</xdr:row>
      <xdr:rowOff>10886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701158" y="8834846"/>
          <a:ext cx="5551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533400</xdr:colOff>
      <xdr:row>43</xdr:row>
      <xdr:rowOff>130629</xdr:rowOff>
    </xdr:from>
    <xdr:to>
      <xdr:col>24</xdr:col>
      <xdr:colOff>609600</xdr:colOff>
      <xdr:row>43</xdr:row>
      <xdr:rowOff>130629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577060" y="9137469"/>
          <a:ext cx="257556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552450</xdr:colOff>
      <xdr:row>44</xdr:row>
      <xdr:rowOff>133350</xdr:rowOff>
    </xdr:from>
    <xdr:to>
      <xdr:col>21</xdr:col>
      <xdr:colOff>566058</xdr:colOff>
      <xdr:row>45</xdr:row>
      <xdr:rowOff>141516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12306300" y="9601200"/>
          <a:ext cx="2585358" cy="1986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206375</xdr:colOff>
      <xdr:row>1</xdr:row>
      <xdr:rowOff>142875</xdr:rowOff>
    </xdr:from>
    <xdr:to>
      <xdr:col>13</xdr:col>
      <xdr:colOff>678996</xdr:colOff>
      <xdr:row>6</xdr:row>
      <xdr:rowOff>28575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19375" y="333375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1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26</xdr:col>
      <xdr:colOff>127000</xdr:colOff>
      <xdr:row>16</xdr:row>
      <xdr:rowOff>139700</xdr:rowOff>
    </xdr:from>
    <xdr:to>
      <xdr:col>26</xdr:col>
      <xdr:colOff>393700</xdr:colOff>
      <xdr:row>20</xdr:row>
      <xdr:rowOff>76200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18472660">
          <a:off x="17691100" y="3175000"/>
          <a:ext cx="647700" cy="2667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228600</xdr:colOff>
      <xdr:row>18</xdr:row>
      <xdr:rowOff>76199</xdr:rowOff>
    </xdr:from>
    <xdr:to>
      <xdr:col>25</xdr:col>
      <xdr:colOff>254000</xdr:colOff>
      <xdr:row>19</xdr:row>
      <xdr:rowOff>165099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rot="19283686">
          <a:off x="16738600" y="3276599"/>
          <a:ext cx="647700" cy="2667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340178</xdr:colOff>
      <xdr:row>12</xdr:row>
      <xdr:rowOff>149678</xdr:rowOff>
    </xdr:from>
    <xdr:to>
      <xdr:col>27</xdr:col>
      <xdr:colOff>557892</xdr:colOff>
      <xdr:row>19</xdr:row>
      <xdr:rowOff>95250</xdr:rowOff>
    </xdr:to>
    <xdr:pic>
      <xdr:nvPicPr>
        <xdr:cNvPr id="34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035" y="2435678"/>
          <a:ext cx="3279321" cy="1279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367393</xdr:colOff>
      <xdr:row>10</xdr:row>
      <xdr:rowOff>176894</xdr:rowOff>
    </xdr:from>
    <xdr:to>
      <xdr:col>25</xdr:col>
      <xdr:colOff>421822</xdr:colOff>
      <xdr:row>19</xdr:row>
      <xdr:rowOff>81644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17172214" y="2081894"/>
          <a:ext cx="54429" cy="16192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206828</xdr:colOff>
      <xdr:row>10</xdr:row>
      <xdr:rowOff>176896</xdr:rowOff>
    </xdr:from>
    <xdr:to>
      <xdr:col>24</xdr:col>
      <xdr:colOff>232846</xdr:colOff>
      <xdr:row>19</xdr:row>
      <xdr:rowOff>176896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stCxn id="16" idx="2"/>
        </xdr:cNvCxnSpPr>
      </xdr:nvCxnSpPr>
      <xdr:spPr>
        <a:xfrm flipH="1" flipV="1">
          <a:off x="16399328" y="2081896"/>
          <a:ext cx="26018" cy="17145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204107</xdr:colOff>
      <xdr:row>9</xdr:row>
      <xdr:rowOff>68036</xdr:rowOff>
    </xdr:from>
    <xdr:to>
      <xdr:col>25</xdr:col>
      <xdr:colOff>575129</xdr:colOff>
      <xdr:row>10</xdr:row>
      <xdr:rowOff>158750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7008928" y="1782536"/>
          <a:ext cx="371022" cy="28121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23</xdr:col>
      <xdr:colOff>530678</xdr:colOff>
      <xdr:row>9</xdr:row>
      <xdr:rowOff>40821</xdr:rowOff>
    </xdr:from>
    <xdr:to>
      <xdr:col>24</xdr:col>
      <xdr:colOff>365578</xdr:colOff>
      <xdr:row>10</xdr:row>
      <xdr:rowOff>131535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6110857" y="1755321"/>
          <a:ext cx="447221" cy="28121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-1</a:t>
          </a:r>
        </a:p>
      </xdr:txBody>
    </xdr:sp>
    <xdr:clientData/>
  </xdr:twoCellAnchor>
  <xdr:twoCellAnchor>
    <xdr:from>
      <xdr:col>22</xdr:col>
      <xdr:colOff>13607</xdr:colOff>
      <xdr:row>15</xdr:row>
      <xdr:rowOff>13608</xdr:rowOff>
    </xdr:from>
    <xdr:to>
      <xdr:col>25</xdr:col>
      <xdr:colOff>416380</xdr:colOff>
      <xdr:row>15</xdr:row>
      <xdr:rowOff>27215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 flipV="1">
          <a:off x="14981464" y="2871108"/>
          <a:ext cx="2239737" cy="13607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136071</xdr:rowOff>
    </xdr:from>
    <xdr:to>
      <xdr:col>24</xdr:col>
      <xdr:colOff>175080</xdr:colOff>
      <xdr:row>17</xdr:row>
      <xdr:rowOff>149679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4967857" y="3374571"/>
          <a:ext cx="1399723" cy="13608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435429</xdr:colOff>
      <xdr:row>18</xdr:row>
      <xdr:rowOff>136071</xdr:rowOff>
    </xdr:from>
    <xdr:to>
      <xdr:col>25</xdr:col>
      <xdr:colOff>194130</xdr:colOff>
      <xdr:row>20</xdr:row>
      <xdr:rowOff>27214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6627929" y="3565071"/>
          <a:ext cx="371022" cy="27214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0</a:t>
          </a:r>
        </a:p>
      </xdr:txBody>
    </xdr:sp>
    <xdr:clientData/>
  </xdr:twoCellAnchor>
  <xdr:twoCellAnchor>
    <xdr:from>
      <xdr:col>24</xdr:col>
      <xdr:colOff>232846</xdr:colOff>
      <xdr:row>19</xdr:row>
      <xdr:rowOff>176895</xdr:rowOff>
    </xdr:from>
    <xdr:to>
      <xdr:col>25</xdr:col>
      <xdr:colOff>408215</xdr:colOff>
      <xdr:row>20</xdr:row>
      <xdr:rowOff>126708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16749034" y="3472707"/>
          <a:ext cx="140313" cy="7876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190500</xdr:colOff>
      <xdr:row>13</xdr:row>
      <xdr:rowOff>122465</xdr:rowOff>
    </xdr:from>
    <xdr:to>
      <xdr:col>25</xdr:col>
      <xdr:colOff>163287</xdr:colOff>
      <xdr:row>17</xdr:row>
      <xdr:rowOff>27215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6383000" y="2598965"/>
          <a:ext cx="585108" cy="66675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258536</xdr:colOff>
      <xdr:row>13</xdr:row>
      <xdr:rowOff>13607</xdr:rowOff>
    </xdr:from>
    <xdr:to>
      <xdr:col>25</xdr:col>
      <xdr:colOff>13609</xdr:colOff>
      <xdr:row>15</xdr:row>
      <xdr:rowOff>68036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6451036" y="2490107"/>
          <a:ext cx="367394" cy="435429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204107</xdr:colOff>
      <xdr:row>14</xdr:row>
      <xdr:rowOff>54429</xdr:rowOff>
    </xdr:from>
    <xdr:to>
      <xdr:col>25</xdr:col>
      <xdr:colOff>244929</xdr:colOff>
      <xdr:row>18</xdr:row>
      <xdr:rowOff>27214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6396607" y="2721429"/>
          <a:ext cx="653143" cy="734785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312964</xdr:colOff>
      <xdr:row>14</xdr:row>
      <xdr:rowOff>176893</xdr:rowOff>
    </xdr:from>
    <xdr:to>
      <xdr:col>25</xdr:col>
      <xdr:colOff>353787</xdr:colOff>
      <xdr:row>18</xdr:row>
      <xdr:rowOff>149679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6505464" y="2843893"/>
          <a:ext cx="653144" cy="7347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566513</xdr:colOff>
      <xdr:row>16</xdr:row>
      <xdr:rowOff>27214</xdr:rowOff>
    </xdr:from>
    <xdr:to>
      <xdr:col>25</xdr:col>
      <xdr:colOff>367393</xdr:colOff>
      <xdr:row>18</xdr:row>
      <xdr:rowOff>108857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6759013" y="3075214"/>
          <a:ext cx="413201" cy="462643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163286</xdr:colOff>
      <xdr:row>17</xdr:row>
      <xdr:rowOff>54428</xdr:rowOff>
    </xdr:from>
    <xdr:to>
      <xdr:col>25</xdr:col>
      <xdr:colOff>408216</xdr:colOff>
      <xdr:row>18</xdr:row>
      <xdr:rowOff>122464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H="1">
          <a:off x="16968107" y="3292928"/>
          <a:ext cx="244930" cy="25853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231322</xdr:colOff>
      <xdr:row>16</xdr:row>
      <xdr:rowOff>122464</xdr:rowOff>
    </xdr:from>
    <xdr:to>
      <xdr:col>24</xdr:col>
      <xdr:colOff>598715</xdr:colOff>
      <xdr:row>18</xdr:row>
      <xdr:rowOff>95250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6423822" y="3170464"/>
          <a:ext cx="367393" cy="3537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231321</xdr:colOff>
      <xdr:row>15</xdr:row>
      <xdr:rowOff>176893</xdr:rowOff>
    </xdr:from>
    <xdr:to>
      <xdr:col>25</xdr:col>
      <xdr:colOff>258536</xdr:colOff>
      <xdr:row>18</xdr:row>
      <xdr:rowOff>149679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16423821" y="3034393"/>
          <a:ext cx="639536" cy="5442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272143</xdr:colOff>
      <xdr:row>14</xdr:row>
      <xdr:rowOff>108857</xdr:rowOff>
    </xdr:from>
    <xdr:to>
      <xdr:col>25</xdr:col>
      <xdr:colOff>381000</xdr:colOff>
      <xdr:row>17</xdr:row>
      <xdr:rowOff>149679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16464643" y="2775857"/>
          <a:ext cx="721178" cy="612322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340179</xdr:colOff>
      <xdr:row>14</xdr:row>
      <xdr:rowOff>13606</xdr:rowOff>
    </xdr:from>
    <xdr:to>
      <xdr:col>25</xdr:col>
      <xdr:colOff>408215</xdr:colOff>
      <xdr:row>17</xdr:row>
      <xdr:rowOff>13607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16532679" y="2680606"/>
          <a:ext cx="680357" cy="571501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438150</xdr:colOff>
      <xdr:row>13</xdr:row>
      <xdr:rowOff>97970</xdr:rowOff>
    </xdr:from>
    <xdr:to>
      <xdr:col>25</xdr:col>
      <xdr:colOff>421822</xdr:colOff>
      <xdr:row>16</xdr:row>
      <xdr:rowOff>54429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6630650" y="2574470"/>
          <a:ext cx="595993" cy="527959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204107</xdr:colOff>
      <xdr:row>15</xdr:row>
      <xdr:rowOff>13608</xdr:rowOff>
    </xdr:from>
    <xdr:to>
      <xdr:col>24</xdr:col>
      <xdr:colOff>231321</xdr:colOff>
      <xdr:row>18</xdr:row>
      <xdr:rowOff>122464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16396607" y="2871108"/>
          <a:ext cx="27214" cy="68035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367393</xdr:colOff>
      <xdr:row>15</xdr:row>
      <xdr:rowOff>54429</xdr:rowOff>
    </xdr:from>
    <xdr:to>
      <xdr:col>25</xdr:col>
      <xdr:colOff>394608</xdr:colOff>
      <xdr:row>18</xdr:row>
      <xdr:rowOff>81643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7172214" y="2911929"/>
          <a:ext cx="27215" cy="598714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261257</xdr:colOff>
      <xdr:row>15</xdr:row>
      <xdr:rowOff>84364</xdr:rowOff>
    </xdr:from>
    <xdr:to>
      <xdr:col>25</xdr:col>
      <xdr:colOff>394608</xdr:colOff>
      <xdr:row>18</xdr:row>
      <xdr:rowOff>108857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6453757" y="2941864"/>
          <a:ext cx="745672" cy="595993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217714</xdr:colOff>
      <xdr:row>17</xdr:row>
      <xdr:rowOff>81643</xdr:rowOff>
    </xdr:from>
    <xdr:to>
      <xdr:col>24</xdr:col>
      <xdr:colOff>476250</xdr:colOff>
      <xdr:row>18</xdr:row>
      <xdr:rowOff>136071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16410214" y="3320143"/>
          <a:ext cx="258536" cy="24492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190500</xdr:colOff>
      <xdr:row>13</xdr:row>
      <xdr:rowOff>70758</xdr:rowOff>
    </xdr:from>
    <xdr:to>
      <xdr:col>25</xdr:col>
      <xdr:colOff>97973</xdr:colOff>
      <xdr:row>16</xdr:row>
      <xdr:rowOff>81643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16383000" y="2547258"/>
          <a:ext cx="519794" cy="582385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176893</xdr:colOff>
      <xdr:row>14</xdr:row>
      <xdr:rowOff>1</xdr:rowOff>
    </xdr:from>
    <xdr:to>
      <xdr:col>25</xdr:col>
      <xdr:colOff>204107</xdr:colOff>
      <xdr:row>17</xdr:row>
      <xdr:rowOff>149679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16369393" y="2667001"/>
          <a:ext cx="639535" cy="72117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258537</xdr:colOff>
      <xdr:row>14</xdr:row>
      <xdr:rowOff>163286</xdr:rowOff>
    </xdr:from>
    <xdr:to>
      <xdr:col>25</xdr:col>
      <xdr:colOff>285750</xdr:colOff>
      <xdr:row>18</xdr:row>
      <xdr:rowOff>95250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6451037" y="2830286"/>
          <a:ext cx="639534" cy="693964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476250</xdr:colOff>
      <xdr:row>15</xdr:row>
      <xdr:rowOff>108857</xdr:rowOff>
    </xdr:from>
    <xdr:to>
      <xdr:col>25</xdr:col>
      <xdr:colOff>353787</xdr:colOff>
      <xdr:row>18</xdr:row>
      <xdr:rowOff>108857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6668750" y="2966357"/>
          <a:ext cx="489858" cy="57150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54429</xdr:colOff>
      <xdr:row>16</xdr:row>
      <xdr:rowOff>68036</xdr:rowOff>
    </xdr:from>
    <xdr:to>
      <xdr:col>25</xdr:col>
      <xdr:colOff>421824</xdr:colOff>
      <xdr:row>18</xdr:row>
      <xdr:rowOff>108857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6859250" y="3116036"/>
          <a:ext cx="367395" cy="421821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258536</xdr:colOff>
      <xdr:row>17</xdr:row>
      <xdr:rowOff>149679</xdr:rowOff>
    </xdr:from>
    <xdr:to>
      <xdr:col>25</xdr:col>
      <xdr:colOff>435430</xdr:colOff>
      <xdr:row>18</xdr:row>
      <xdr:rowOff>136071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17063357" y="3388179"/>
          <a:ext cx="176894" cy="176892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204108</xdr:colOff>
      <xdr:row>18</xdr:row>
      <xdr:rowOff>136071</xdr:rowOff>
    </xdr:from>
    <xdr:to>
      <xdr:col>25</xdr:col>
      <xdr:colOff>367395</xdr:colOff>
      <xdr:row>18</xdr:row>
      <xdr:rowOff>136071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H="1">
          <a:off x="16396608" y="3565071"/>
          <a:ext cx="775608" cy="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163284</xdr:colOff>
      <xdr:row>29</xdr:row>
      <xdr:rowOff>27215</xdr:rowOff>
    </xdr:from>
    <xdr:to>
      <xdr:col>26</xdr:col>
      <xdr:colOff>179613</xdr:colOff>
      <xdr:row>32</xdr:row>
      <xdr:rowOff>68363</xdr:rowOff>
    </xdr:to>
    <xdr:sp macro="" textlink="">
      <xdr:nvSpPr>
        <xdr:cNvPr id="128" name="Speech Bubble: Rectang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5743463" y="5592536"/>
          <a:ext cx="1853293" cy="612648"/>
        </a:xfrm>
        <a:prstGeom prst="wedgeRectCallout">
          <a:avLst>
            <a:gd name="adj1" fmla="val 10528"/>
            <a:gd name="adj2" fmla="val -248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Probability</a:t>
          </a:r>
        </a:p>
      </xdr:txBody>
    </xdr:sp>
    <xdr:clientData/>
  </xdr:twoCellAnchor>
  <xdr:twoCellAnchor editAs="oneCell">
    <xdr:from>
      <xdr:col>25</xdr:col>
      <xdr:colOff>54339</xdr:colOff>
      <xdr:row>16</xdr:row>
      <xdr:rowOff>176160</xdr:rowOff>
    </xdr:from>
    <xdr:to>
      <xdr:col>25</xdr:col>
      <xdr:colOff>54699</xdr:colOff>
      <xdr:row>16</xdr:row>
      <xdr:rowOff>176520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6859160" y="322416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9EF16E7-622D-46C2-B56E-C54906557CA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6850520" y="3215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263460</xdr:colOff>
      <xdr:row>15</xdr:row>
      <xdr:rowOff>174780</xdr:rowOff>
    </xdr:from>
    <xdr:to>
      <xdr:col>25</xdr:col>
      <xdr:colOff>325419</xdr:colOff>
      <xdr:row>16</xdr:row>
      <xdr:rowOff>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6455960" y="3032280"/>
            <a:ext cx="674280" cy="1620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B045E0EC-5731-4DA2-8C1A-A9676B5DD35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01960" y="2924640"/>
              <a:ext cx="781920" cy="23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312780</xdr:colOff>
      <xdr:row>16</xdr:row>
      <xdr:rowOff>119640</xdr:rowOff>
    </xdr:from>
    <xdr:to>
      <xdr:col>25</xdr:col>
      <xdr:colOff>339819</xdr:colOff>
      <xdr:row>16</xdr:row>
      <xdr:rowOff>136200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16505280" y="3167640"/>
            <a:ext cx="639360" cy="165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42691073-BBC4-44D8-81F4-CE48372FAD2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451640" y="3060000"/>
              <a:ext cx="747000" cy="23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268500</xdr:colOff>
      <xdr:row>16</xdr:row>
      <xdr:rowOff>122160</xdr:rowOff>
    </xdr:from>
    <xdr:to>
      <xdr:col>24</xdr:col>
      <xdr:colOff>408540</xdr:colOff>
      <xdr:row>16</xdr:row>
      <xdr:rowOff>127920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16461000" y="3170160"/>
            <a:ext cx="140040" cy="576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DD978902-9CDB-4530-8294-932B45588C2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407000" y="3062520"/>
              <a:ext cx="247680" cy="22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312780</xdr:colOff>
      <xdr:row>17</xdr:row>
      <xdr:rowOff>108780</xdr:rowOff>
    </xdr:from>
    <xdr:to>
      <xdr:col>25</xdr:col>
      <xdr:colOff>362499</xdr:colOff>
      <xdr:row>17</xdr:row>
      <xdr:rowOff>109140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16505280" y="3347280"/>
            <a:ext cx="66204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30357D6-FB3E-48AD-912B-1411CD73EC3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451640" y="3239280"/>
              <a:ext cx="769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271020</xdr:colOff>
      <xdr:row>17</xdr:row>
      <xdr:rowOff>81060</xdr:rowOff>
    </xdr:from>
    <xdr:to>
      <xdr:col>24</xdr:col>
      <xdr:colOff>544620</xdr:colOff>
      <xdr:row>17</xdr:row>
      <xdr:rowOff>96900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14:cNvPr>
            <xdr14:cNvContentPartPr/>
          </xdr14:nvContentPartPr>
          <xdr14:nvPr macro=""/>
          <xdr14:xfrm>
            <a:off x="16463520" y="3319560"/>
            <a:ext cx="273600" cy="1584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734360E1-2285-4DFD-9F1B-5254495BC31D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6409880" y="3211920"/>
              <a:ext cx="381240" cy="23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285420</xdr:colOff>
      <xdr:row>17</xdr:row>
      <xdr:rowOff>162060</xdr:rowOff>
    </xdr:from>
    <xdr:to>
      <xdr:col>25</xdr:col>
      <xdr:colOff>324699</xdr:colOff>
      <xdr:row>18</xdr:row>
      <xdr:rowOff>41040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14:cNvPr>
            <xdr14:cNvContentPartPr/>
          </xdr14:nvContentPartPr>
          <xdr14:nvPr macro=""/>
          <xdr14:xfrm>
            <a:off x="16477920" y="3400560"/>
            <a:ext cx="651600" cy="694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BD492BE6-87FA-40EF-A17B-6A0AB9EC0BB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6424280" y="3292920"/>
              <a:ext cx="759240" cy="285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557580</xdr:colOff>
      <xdr:row>17</xdr:row>
      <xdr:rowOff>160980</xdr:rowOff>
    </xdr:from>
    <xdr:to>
      <xdr:col>25</xdr:col>
      <xdr:colOff>347019</xdr:colOff>
      <xdr:row>18</xdr:row>
      <xdr:rowOff>34200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16750080" y="3399480"/>
            <a:ext cx="401760" cy="6372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9C5FE8CE-1531-4225-86CB-0BC14B54DDA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6696440" y="3291480"/>
              <a:ext cx="509400" cy="27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326100</xdr:colOff>
      <xdr:row>13</xdr:row>
      <xdr:rowOff>187140</xdr:rowOff>
    </xdr:from>
    <xdr:to>
      <xdr:col>25</xdr:col>
      <xdr:colOff>284379</xdr:colOff>
      <xdr:row>15</xdr:row>
      <xdr:rowOff>176940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16518600" y="2663640"/>
            <a:ext cx="570600" cy="37080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C0DAF980-B5FE-4FDA-8BE5-B5CE6F92D8A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6464960" y="2555640"/>
              <a:ext cx="678240" cy="58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531300</xdr:colOff>
      <xdr:row>15</xdr:row>
      <xdr:rowOff>26820</xdr:rowOff>
    </xdr:from>
    <xdr:to>
      <xdr:col>25</xdr:col>
      <xdr:colOff>68019</xdr:colOff>
      <xdr:row>15</xdr:row>
      <xdr:rowOff>27180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16723800" y="2884320"/>
            <a:ext cx="149040" cy="36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E37D1321-781D-4C9A-BAEE-D841665FE752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6670160" y="2776680"/>
              <a:ext cx="256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466140</xdr:colOff>
      <xdr:row>18</xdr:row>
      <xdr:rowOff>66240</xdr:rowOff>
    </xdr:from>
    <xdr:to>
      <xdr:col>25</xdr:col>
      <xdr:colOff>299139</xdr:colOff>
      <xdr:row>18</xdr:row>
      <xdr:rowOff>137520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14:cNvPr>
            <xdr14:cNvContentPartPr/>
          </xdr14:nvContentPartPr>
          <xdr14:nvPr macro=""/>
          <xdr14:xfrm>
            <a:off x="16658640" y="3495240"/>
            <a:ext cx="445320" cy="7128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A3CD52F9-DFFB-4B5F-94B4-047D5DF0BC9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6649640" y="3486600"/>
              <a:ext cx="462960" cy="8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219540</xdr:colOff>
      <xdr:row>13</xdr:row>
      <xdr:rowOff>24780</xdr:rowOff>
    </xdr:from>
    <xdr:to>
      <xdr:col>25</xdr:col>
      <xdr:colOff>367539</xdr:colOff>
      <xdr:row>16</xdr:row>
      <xdr:rowOff>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14:cNvPr>
            <xdr14:cNvContentPartPr/>
          </xdr14:nvContentPartPr>
          <xdr14:nvPr macro=""/>
          <xdr14:xfrm>
            <a:off x="16412040" y="2501280"/>
            <a:ext cx="760320" cy="54936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B5BB6F46-E4CC-4D3E-9682-FAFC0D1E7F9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6403396" y="2492280"/>
              <a:ext cx="777968" cy="567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16</xdr:col>
      <xdr:colOff>246742</xdr:colOff>
      <xdr:row>9</xdr:row>
      <xdr:rowOff>12700</xdr:rowOff>
    </xdr:from>
    <xdr:to>
      <xdr:col>16</xdr:col>
      <xdr:colOff>246742</xdr:colOff>
      <xdr:row>39</xdr:row>
      <xdr:rowOff>45358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9644742" y="1727200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56697</xdr:colOff>
      <xdr:row>2</xdr:row>
      <xdr:rowOff>61232</xdr:rowOff>
    </xdr:from>
    <xdr:to>
      <xdr:col>14</xdr:col>
      <xdr:colOff>480787</xdr:colOff>
      <xdr:row>6</xdr:row>
      <xdr:rowOff>137432</xdr:rowOff>
    </xdr:to>
    <xdr:sp macro="" textlink="">
      <xdr:nvSpPr>
        <xdr:cNvPr id="11" name="Rounded Rectangle 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982233" y="442232"/>
          <a:ext cx="569005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5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127000</xdr:colOff>
      <xdr:row>10</xdr:row>
      <xdr:rowOff>110764</xdr:rowOff>
    </xdr:from>
    <xdr:to>
      <xdr:col>15</xdr:col>
      <xdr:colOff>238125</xdr:colOff>
      <xdr:row>27</xdr:row>
      <xdr:rowOff>73025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722313" y="2015764"/>
          <a:ext cx="8445500" cy="3391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</a:t>
          </a:r>
          <a:r>
            <a:rPr lang="en-US" sz="20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more </a:t>
          </a: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than 9 seconds?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341879</xdr:colOff>
      <xdr:row>7</xdr:row>
      <xdr:rowOff>152400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1117036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16</xdr:col>
      <xdr:colOff>97631</xdr:colOff>
      <xdr:row>8</xdr:row>
      <xdr:rowOff>28575</xdr:rowOff>
    </xdr:from>
    <xdr:to>
      <xdr:col>16</xdr:col>
      <xdr:colOff>97631</xdr:colOff>
      <xdr:row>38</xdr:row>
      <xdr:rowOff>61233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9546431" y="155257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32316</xdr:colOff>
      <xdr:row>2</xdr:row>
      <xdr:rowOff>122465</xdr:rowOff>
    </xdr:from>
    <xdr:to>
      <xdr:col>14</xdr:col>
      <xdr:colOff>389504</xdr:colOff>
      <xdr:row>7</xdr:row>
      <xdr:rowOff>8165</xdr:rowOff>
    </xdr:to>
    <xdr:sp macro="" textlink="">
      <xdr:nvSpPr>
        <xdr:cNvPr id="4" name="Rounded Rectangle 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985066" y="503465"/>
          <a:ext cx="567213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4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210911</xdr:colOff>
      <xdr:row>10</xdr:row>
      <xdr:rowOff>24018</xdr:rowOff>
    </xdr:from>
    <xdr:to>
      <xdr:col>14</xdr:col>
      <xdr:colOff>398010</xdr:colOff>
      <xdr:row>20</xdr:row>
      <xdr:rowOff>71437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801461" y="1929018"/>
          <a:ext cx="7864249" cy="214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 less than 9 seconds 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321468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0120313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95351" y="100692"/>
          <a:ext cx="1227364" cy="10401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16</xdr:col>
      <xdr:colOff>97631</xdr:colOff>
      <xdr:row>8</xdr:row>
      <xdr:rowOff>28575</xdr:rowOff>
    </xdr:from>
    <xdr:to>
      <xdr:col>16</xdr:col>
      <xdr:colOff>97631</xdr:colOff>
      <xdr:row>38</xdr:row>
      <xdr:rowOff>61233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9622631" y="155257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32316</xdr:colOff>
      <xdr:row>2</xdr:row>
      <xdr:rowOff>122465</xdr:rowOff>
    </xdr:from>
    <xdr:to>
      <xdr:col>14</xdr:col>
      <xdr:colOff>389504</xdr:colOff>
      <xdr:row>7</xdr:row>
      <xdr:rowOff>8165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3008879" y="503465"/>
          <a:ext cx="5715000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4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210911</xdr:colOff>
      <xdr:row>10</xdr:row>
      <xdr:rowOff>24018</xdr:rowOff>
    </xdr:from>
    <xdr:to>
      <xdr:col>14</xdr:col>
      <xdr:colOff>398010</xdr:colOff>
      <xdr:row>20</xdr:row>
      <xdr:rowOff>71437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06224" y="1929018"/>
          <a:ext cx="7926161" cy="214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 less than 9 seconds 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16</xdr:col>
      <xdr:colOff>422844</xdr:colOff>
      <xdr:row>7</xdr:row>
      <xdr:rowOff>188324</xdr:rowOff>
    </xdr:from>
    <xdr:to>
      <xdr:col>21</xdr:col>
      <xdr:colOff>559594</xdr:colOff>
      <xdr:row>12</xdr:row>
      <xdr:rowOff>59531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947844" y="1521824"/>
              <a:ext cx="3113313" cy="8237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2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</a:t>
              </a:r>
              <a:r>
                <a:rPr lang="en-US" sz="2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box>
                    <m:boxPr>
                      <m:ctrlPr>
                        <a:rPr lang="en-US" sz="32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en-US" sz="320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3200" b="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  <m:r>
                            <a:rPr lang="en-US" sz="3200" b="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</m:t>
                          </m:r>
                          <m:acc>
                            <m:accPr>
                              <m:chr m:val="̅"/>
                              <m:ctrlPr>
                                <a:rPr lang="en-US" sz="3200" b="0" i="1" baseline="0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en-US" sz="3200" b="0" i="1" baseline="0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𝑥</m:t>
                              </m:r>
                            </m:e>
                          </m:acc>
                        </m:num>
                        <m:den>
                          <m:r>
                            <m:rPr>
                              <m:sty m:val="p"/>
                            </m:rPr>
                            <a:rPr lang="el-GR" sz="320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σ</m:t>
                          </m:r>
                        </m:den>
                      </m:f>
                    </m:e>
                  </m:box>
                </m:oMath>
              </a14:m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box>
                    <m:boxPr>
                      <m:ctrlPr>
                        <a:rPr lang="en-US" sz="32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en-US" sz="320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32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9−7</m:t>
                          </m:r>
                        </m:num>
                        <m:den>
                          <m:r>
                            <a:rPr lang="en-US" sz="32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</m:e>
                  </m:box>
                </m:oMath>
              </a14:m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47844" y="1521824"/>
              <a:ext cx="3113313" cy="8237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2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</a:t>
              </a:r>
              <a:r>
                <a:rPr lang="en-US" sz="2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□(64&amp;(</a:t>
              </a:r>
              <a:r>
                <a:rPr lang="en-US" sz="32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 −𝑥 ̅)/</a:t>
              </a:r>
              <a:r>
                <a:rPr lang="el-GR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320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□(64&amp;(</a:t>
              </a:r>
              <a:r>
                <a:rPr lang="en-US" sz="32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9−7)/2)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</xdr:txBody>
        </xdr:sp>
      </mc:Fallback>
    </mc:AlternateContent>
    <xdr:clientData/>
  </xdr:twoCellAnchor>
  <xdr:twoCellAnchor>
    <xdr:from>
      <xdr:col>16</xdr:col>
      <xdr:colOff>408557</xdr:colOff>
      <xdr:row>12</xdr:row>
      <xdr:rowOff>174036</xdr:rowOff>
    </xdr:from>
    <xdr:to>
      <xdr:col>22</xdr:col>
      <xdr:colOff>500062</xdr:colOff>
      <xdr:row>16</xdr:row>
      <xdr:rowOff>21430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9933557" y="2460036"/>
          <a:ext cx="3663380" cy="823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NORMS</a:t>
          </a:r>
          <a:r>
            <a:rPr lang="en-US" sz="32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DIST(1) =</a:t>
          </a:r>
          <a:endParaRPr lang="en-US" sz="32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392906</xdr:colOff>
      <xdr:row>18</xdr:row>
      <xdr:rowOff>166687</xdr:rowOff>
    </xdr:from>
    <xdr:to>
      <xdr:col>26</xdr:col>
      <xdr:colOff>535781</xdr:colOff>
      <xdr:row>22</xdr:row>
      <xdr:rowOff>178594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917906" y="3786187"/>
          <a:ext cx="6096000" cy="773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There</a:t>
          </a:r>
          <a:r>
            <a:rPr lang="en-US" sz="2000" baseline="0">
              <a:latin typeface="Lucida Bright" panose="02040602050505020304" pitchFamily="18" charset="0"/>
            </a:rPr>
            <a:t> is 0.8413 probability that the video download time will be less than 9 seconds.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152400</xdr:colOff>
      <xdr:row>24</xdr:row>
      <xdr:rowOff>161925</xdr:rowOff>
    </xdr:from>
    <xdr:to>
      <xdr:col>22</xdr:col>
      <xdr:colOff>180975</xdr:colOff>
      <xdr:row>32</xdr:row>
      <xdr:rowOff>85725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BF152D69-3359-43FD-A9D5-87C209DDE722}"/>
            </a:ext>
          </a:extLst>
        </xdr:cNvPr>
        <xdr:cNvSpPr/>
      </xdr:nvSpPr>
      <xdr:spPr>
        <a:xfrm>
          <a:off x="11125200" y="4743450"/>
          <a:ext cx="2466975" cy="1371600"/>
        </a:xfrm>
        <a:custGeom>
          <a:avLst/>
          <a:gdLst>
            <a:gd name="connsiteX0" fmla="*/ 0 w 2466975"/>
            <a:gd name="connsiteY0" fmla="*/ 1428750 h 1428750"/>
            <a:gd name="connsiteX1" fmla="*/ 38100 w 2466975"/>
            <a:gd name="connsiteY1" fmla="*/ 1381125 h 1428750"/>
            <a:gd name="connsiteX2" fmla="*/ 57150 w 2466975"/>
            <a:gd name="connsiteY2" fmla="*/ 1352550 h 1428750"/>
            <a:gd name="connsiteX3" fmla="*/ 114300 w 2466975"/>
            <a:gd name="connsiteY3" fmla="*/ 1304925 h 1428750"/>
            <a:gd name="connsiteX4" fmla="*/ 142875 w 2466975"/>
            <a:gd name="connsiteY4" fmla="*/ 1247775 h 1428750"/>
            <a:gd name="connsiteX5" fmla="*/ 161925 w 2466975"/>
            <a:gd name="connsiteY5" fmla="*/ 1219200 h 1428750"/>
            <a:gd name="connsiteX6" fmla="*/ 171450 w 2466975"/>
            <a:gd name="connsiteY6" fmla="*/ 1190625 h 1428750"/>
            <a:gd name="connsiteX7" fmla="*/ 200025 w 2466975"/>
            <a:gd name="connsiteY7" fmla="*/ 1162050 h 1428750"/>
            <a:gd name="connsiteX8" fmla="*/ 219075 w 2466975"/>
            <a:gd name="connsiteY8" fmla="*/ 1133475 h 1428750"/>
            <a:gd name="connsiteX9" fmla="*/ 247650 w 2466975"/>
            <a:gd name="connsiteY9" fmla="*/ 1066800 h 1428750"/>
            <a:gd name="connsiteX10" fmla="*/ 276225 w 2466975"/>
            <a:gd name="connsiteY10" fmla="*/ 1009650 h 1428750"/>
            <a:gd name="connsiteX11" fmla="*/ 285750 w 2466975"/>
            <a:gd name="connsiteY11" fmla="*/ 971550 h 1428750"/>
            <a:gd name="connsiteX12" fmla="*/ 304800 w 2466975"/>
            <a:gd name="connsiteY12" fmla="*/ 942975 h 1428750"/>
            <a:gd name="connsiteX13" fmla="*/ 342900 w 2466975"/>
            <a:gd name="connsiteY13" fmla="*/ 866775 h 1428750"/>
            <a:gd name="connsiteX14" fmla="*/ 352425 w 2466975"/>
            <a:gd name="connsiteY14" fmla="*/ 838200 h 1428750"/>
            <a:gd name="connsiteX15" fmla="*/ 390525 w 2466975"/>
            <a:gd name="connsiteY15" fmla="*/ 781050 h 1428750"/>
            <a:gd name="connsiteX16" fmla="*/ 419100 w 2466975"/>
            <a:gd name="connsiteY16" fmla="*/ 723900 h 1428750"/>
            <a:gd name="connsiteX17" fmla="*/ 447675 w 2466975"/>
            <a:gd name="connsiteY17" fmla="*/ 657225 h 1428750"/>
            <a:gd name="connsiteX18" fmla="*/ 466725 w 2466975"/>
            <a:gd name="connsiteY18" fmla="*/ 590550 h 1428750"/>
            <a:gd name="connsiteX19" fmla="*/ 476250 w 2466975"/>
            <a:gd name="connsiteY19" fmla="*/ 561975 h 1428750"/>
            <a:gd name="connsiteX20" fmla="*/ 514350 w 2466975"/>
            <a:gd name="connsiteY20" fmla="*/ 504825 h 1428750"/>
            <a:gd name="connsiteX21" fmla="*/ 533400 w 2466975"/>
            <a:gd name="connsiteY21" fmla="*/ 476250 h 1428750"/>
            <a:gd name="connsiteX22" fmla="*/ 561975 w 2466975"/>
            <a:gd name="connsiteY22" fmla="*/ 419100 h 1428750"/>
            <a:gd name="connsiteX23" fmla="*/ 628650 w 2466975"/>
            <a:gd name="connsiteY23" fmla="*/ 352425 h 1428750"/>
            <a:gd name="connsiteX24" fmla="*/ 676275 w 2466975"/>
            <a:gd name="connsiteY24" fmla="*/ 304800 h 1428750"/>
            <a:gd name="connsiteX25" fmla="*/ 723900 w 2466975"/>
            <a:gd name="connsiteY25" fmla="*/ 219075 h 1428750"/>
            <a:gd name="connsiteX26" fmla="*/ 742950 w 2466975"/>
            <a:gd name="connsiteY26" fmla="*/ 190500 h 1428750"/>
            <a:gd name="connsiteX27" fmla="*/ 771525 w 2466975"/>
            <a:gd name="connsiteY27" fmla="*/ 171450 h 1428750"/>
            <a:gd name="connsiteX28" fmla="*/ 781050 w 2466975"/>
            <a:gd name="connsiteY28" fmla="*/ 142875 h 1428750"/>
            <a:gd name="connsiteX29" fmla="*/ 838200 w 2466975"/>
            <a:gd name="connsiteY29" fmla="*/ 104775 h 1428750"/>
            <a:gd name="connsiteX30" fmla="*/ 866775 w 2466975"/>
            <a:gd name="connsiteY30" fmla="*/ 47625 h 1428750"/>
            <a:gd name="connsiteX31" fmla="*/ 952500 w 2466975"/>
            <a:gd name="connsiteY31" fmla="*/ 0 h 1428750"/>
            <a:gd name="connsiteX32" fmla="*/ 1371600 w 2466975"/>
            <a:gd name="connsiteY32" fmla="*/ 9525 h 1428750"/>
            <a:gd name="connsiteX33" fmla="*/ 1466850 w 2466975"/>
            <a:gd name="connsiteY33" fmla="*/ 57150 h 1428750"/>
            <a:gd name="connsiteX34" fmla="*/ 1495425 w 2466975"/>
            <a:gd name="connsiteY34" fmla="*/ 76200 h 1428750"/>
            <a:gd name="connsiteX35" fmla="*/ 1524000 w 2466975"/>
            <a:gd name="connsiteY35" fmla="*/ 104775 h 1428750"/>
            <a:gd name="connsiteX36" fmla="*/ 1562100 w 2466975"/>
            <a:gd name="connsiteY36" fmla="*/ 123825 h 1428750"/>
            <a:gd name="connsiteX37" fmla="*/ 1609725 w 2466975"/>
            <a:gd name="connsiteY37" fmla="*/ 180975 h 1428750"/>
            <a:gd name="connsiteX38" fmla="*/ 1638300 w 2466975"/>
            <a:gd name="connsiteY38" fmla="*/ 209550 h 1428750"/>
            <a:gd name="connsiteX39" fmla="*/ 1676400 w 2466975"/>
            <a:gd name="connsiteY39" fmla="*/ 257175 h 1428750"/>
            <a:gd name="connsiteX40" fmla="*/ 1695450 w 2466975"/>
            <a:gd name="connsiteY40" fmla="*/ 314325 h 1428750"/>
            <a:gd name="connsiteX41" fmla="*/ 1714500 w 2466975"/>
            <a:gd name="connsiteY41" fmla="*/ 371475 h 1428750"/>
            <a:gd name="connsiteX42" fmla="*/ 1724025 w 2466975"/>
            <a:gd name="connsiteY42" fmla="*/ 400050 h 1428750"/>
            <a:gd name="connsiteX43" fmla="*/ 1781175 w 2466975"/>
            <a:gd name="connsiteY43" fmla="*/ 485775 h 1428750"/>
            <a:gd name="connsiteX44" fmla="*/ 1800225 w 2466975"/>
            <a:gd name="connsiteY44" fmla="*/ 514350 h 1428750"/>
            <a:gd name="connsiteX45" fmla="*/ 1847850 w 2466975"/>
            <a:gd name="connsiteY45" fmla="*/ 600075 h 1428750"/>
            <a:gd name="connsiteX46" fmla="*/ 1866900 w 2466975"/>
            <a:gd name="connsiteY46" fmla="*/ 628650 h 1428750"/>
            <a:gd name="connsiteX47" fmla="*/ 1895475 w 2466975"/>
            <a:gd name="connsiteY47" fmla="*/ 695325 h 1428750"/>
            <a:gd name="connsiteX48" fmla="*/ 1924050 w 2466975"/>
            <a:gd name="connsiteY48" fmla="*/ 723900 h 1428750"/>
            <a:gd name="connsiteX49" fmla="*/ 1971675 w 2466975"/>
            <a:gd name="connsiteY49" fmla="*/ 800100 h 1428750"/>
            <a:gd name="connsiteX50" fmla="*/ 2009775 w 2466975"/>
            <a:gd name="connsiteY50" fmla="*/ 857250 h 1428750"/>
            <a:gd name="connsiteX51" fmla="*/ 2019300 w 2466975"/>
            <a:gd name="connsiteY51" fmla="*/ 885825 h 1428750"/>
            <a:gd name="connsiteX52" fmla="*/ 2047875 w 2466975"/>
            <a:gd name="connsiteY52" fmla="*/ 904875 h 1428750"/>
            <a:gd name="connsiteX53" fmla="*/ 2057400 w 2466975"/>
            <a:gd name="connsiteY53" fmla="*/ 933450 h 1428750"/>
            <a:gd name="connsiteX54" fmla="*/ 2105025 w 2466975"/>
            <a:gd name="connsiteY54" fmla="*/ 990600 h 1428750"/>
            <a:gd name="connsiteX55" fmla="*/ 2124075 w 2466975"/>
            <a:gd name="connsiteY55" fmla="*/ 1047750 h 1428750"/>
            <a:gd name="connsiteX56" fmla="*/ 2181225 w 2466975"/>
            <a:gd name="connsiteY56" fmla="*/ 1104900 h 1428750"/>
            <a:gd name="connsiteX57" fmla="*/ 2238375 w 2466975"/>
            <a:gd name="connsiteY57" fmla="*/ 1152525 h 1428750"/>
            <a:gd name="connsiteX58" fmla="*/ 2286000 w 2466975"/>
            <a:gd name="connsiteY58" fmla="*/ 1200150 h 1428750"/>
            <a:gd name="connsiteX59" fmla="*/ 2314575 w 2466975"/>
            <a:gd name="connsiteY59" fmla="*/ 1228725 h 1428750"/>
            <a:gd name="connsiteX60" fmla="*/ 2352675 w 2466975"/>
            <a:gd name="connsiteY60" fmla="*/ 1238250 h 1428750"/>
            <a:gd name="connsiteX61" fmla="*/ 2381250 w 2466975"/>
            <a:gd name="connsiteY61" fmla="*/ 1257300 h 1428750"/>
            <a:gd name="connsiteX62" fmla="*/ 2400300 w 2466975"/>
            <a:gd name="connsiteY62" fmla="*/ 1285875 h 1428750"/>
            <a:gd name="connsiteX63" fmla="*/ 2466975 w 2466975"/>
            <a:gd name="connsiteY63" fmla="*/ 1323975 h 1428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</a:cxnLst>
          <a:rect l="l" t="t" r="r" b="b"/>
          <a:pathLst>
            <a:path w="2466975" h="1428750">
              <a:moveTo>
                <a:pt x="0" y="1428750"/>
              </a:moveTo>
              <a:cubicBezTo>
                <a:pt x="12700" y="1412875"/>
                <a:pt x="25902" y="1397389"/>
                <a:pt x="38100" y="1381125"/>
              </a:cubicBezTo>
              <a:cubicBezTo>
                <a:pt x="44969" y="1371967"/>
                <a:pt x="49055" y="1360645"/>
                <a:pt x="57150" y="1352550"/>
              </a:cubicBezTo>
              <a:cubicBezTo>
                <a:pt x="132075" y="1277625"/>
                <a:pt x="36279" y="1398550"/>
                <a:pt x="114300" y="1304925"/>
              </a:cubicBezTo>
              <a:cubicBezTo>
                <a:pt x="148422" y="1263979"/>
                <a:pt x="121396" y="1290733"/>
                <a:pt x="142875" y="1247775"/>
              </a:cubicBezTo>
              <a:cubicBezTo>
                <a:pt x="147995" y="1237536"/>
                <a:pt x="156805" y="1229439"/>
                <a:pt x="161925" y="1219200"/>
              </a:cubicBezTo>
              <a:cubicBezTo>
                <a:pt x="166415" y="1210220"/>
                <a:pt x="165881" y="1198979"/>
                <a:pt x="171450" y="1190625"/>
              </a:cubicBezTo>
              <a:cubicBezTo>
                <a:pt x="178922" y="1179417"/>
                <a:pt x="191401" y="1172398"/>
                <a:pt x="200025" y="1162050"/>
              </a:cubicBezTo>
              <a:cubicBezTo>
                <a:pt x="207354" y="1153256"/>
                <a:pt x="212725" y="1143000"/>
                <a:pt x="219075" y="1133475"/>
              </a:cubicBezTo>
              <a:cubicBezTo>
                <a:pt x="238899" y="1054181"/>
                <a:pt x="214761" y="1132579"/>
                <a:pt x="247650" y="1066800"/>
              </a:cubicBezTo>
              <a:cubicBezTo>
                <a:pt x="287085" y="987930"/>
                <a:pt x="221630" y="1091542"/>
                <a:pt x="276225" y="1009650"/>
              </a:cubicBezTo>
              <a:cubicBezTo>
                <a:pt x="279400" y="996950"/>
                <a:pt x="280593" y="983582"/>
                <a:pt x="285750" y="971550"/>
              </a:cubicBezTo>
              <a:cubicBezTo>
                <a:pt x="290259" y="961028"/>
                <a:pt x="299318" y="953025"/>
                <a:pt x="304800" y="942975"/>
              </a:cubicBezTo>
              <a:cubicBezTo>
                <a:pt x="318398" y="918044"/>
                <a:pt x="333920" y="893716"/>
                <a:pt x="342900" y="866775"/>
              </a:cubicBezTo>
              <a:cubicBezTo>
                <a:pt x="346075" y="857250"/>
                <a:pt x="347549" y="846977"/>
                <a:pt x="352425" y="838200"/>
              </a:cubicBezTo>
              <a:cubicBezTo>
                <a:pt x="363544" y="818186"/>
                <a:pt x="383285" y="802770"/>
                <a:pt x="390525" y="781050"/>
              </a:cubicBezTo>
              <a:cubicBezTo>
                <a:pt x="403670" y="741615"/>
                <a:pt x="394481" y="760829"/>
                <a:pt x="419100" y="723900"/>
              </a:cubicBezTo>
              <a:cubicBezTo>
                <a:pt x="438924" y="644606"/>
                <a:pt x="414786" y="723004"/>
                <a:pt x="447675" y="657225"/>
              </a:cubicBezTo>
              <a:cubicBezTo>
                <a:pt x="455288" y="642000"/>
                <a:pt x="462656" y="604792"/>
                <a:pt x="466725" y="590550"/>
              </a:cubicBezTo>
              <a:cubicBezTo>
                <a:pt x="469483" y="580896"/>
                <a:pt x="471374" y="570752"/>
                <a:pt x="476250" y="561975"/>
              </a:cubicBezTo>
              <a:cubicBezTo>
                <a:pt x="487369" y="541961"/>
                <a:pt x="501650" y="523875"/>
                <a:pt x="514350" y="504825"/>
              </a:cubicBezTo>
              <a:cubicBezTo>
                <a:pt x="520700" y="495300"/>
                <a:pt x="529780" y="487110"/>
                <a:pt x="533400" y="476250"/>
              </a:cubicBezTo>
              <a:cubicBezTo>
                <a:pt x="542100" y="450151"/>
                <a:pt x="542424" y="440823"/>
                <a:pt x="561975" y="419100"/>
              </a:cubicBezTo>
              <a:cubicBezTo>
                <a:pt x="583001" y="395738"/>
                <a:pt x="611215" y="378577"/>
                <a:pt x="628650" y="352425"/>
              </a:cubicBezTo>
              <a:cubicBezTo>
                <a:pt x="654050" y="314325"/>
                <a:pt x="638175" y="330200"/>
                <a:pt x="676275" y="304800"/>
              </a:cubicBezTo>
              <a:cubicBezTo>
                <a:pt x="693040" y="254505"/>
                <a:pt x="680231" y="284579"/>
                <a:pt x="723900" y="219075"/>
              </a:cubicBezTo>
              <a:cubicBezTo>
                <a:pt x="730250" y="209550"/>
                <a:pt x="733425" y="196850"/>
                <a:pt x="742950" y="190500"/>
              </a:cubicBezTo>
              <a:lnTo>
                <a:pt x="771525" y="171450"/>
              </a:lnTo>
              <a:cubicBezTo>
                <a:pt x="774700" y="161925"/>
                <a:pt x="773950" y="149975"/>
                <a:pt x="781050" y="142875"/>
              </a:cubicBezTo>
              <a:cubicBezTo>
                <a:pt x="797239" y="126686"/>
                <a:pt x="838200" y="104775"/>
                <a:pt x="838200" y="104775"/>
              </a:cubicBezTo>
              <a:cubicBezTo>
                <a:pt x="844994" y="84392"/>
                <a:pt x="849397" y="62831"/>
                <a:pt x="866775" y="47625"/>
              </a:cubicBezTo>
              <a:cubicBezTo>
                <a:pt x="907085" y="12354"/>
                <a:pt x="913253" y="13082"/>
                <a:pt x="952500" y="0"/>
              </a:cubicBezTo>
              <a:lnTo>
                <a:pt x="1371600" y="9525"/>
              </a:lnTo>
              <a:cubicBezTo>
                <a:pt x="1411808" y="11200"/>
                <a:pt x="1433968" y="35229"/>
                <a:pt x="1466850" y="57150"/>
              </a:cubicBezTo>
              <a:cubicBezTo>
                <a:pt x="1476375" y="63500"/>
                <a:pt x="1487330" y="68105"/>
                <a:pt x="1495425" y="76200"/>
              </a:cubicBezTo>
              <a:cubicBezTo>
                <a:pt x="1504950" y="85725"/>
                <a:pt x="1513039" y="96945"/>
                <a:pt x="1524000" y="104775"/>
              </a:cubicBezTo>
              <a:cubicBezTo>
                <a:pt x="1535554" y="113028"/>
                <a:pt x="1550546" y="115572"/>
                <a:pt x="1562100" y="123825"/>
              </a:cubicBezTo>
              <a:cubicBezTo>
                <a:pt x="1596475" y="148379"/>
                <a:pt x="1585153" y="151489"/>
                <a:pt x="1609725" y="180975"/>
              </a:cubicBezTo>
              <a:cubicBezTo>
                <a:pt x="1618349" y="191323"/>
                <a:pt x="1628775" y="200025"/>
                <a:pt x="1638300" y="209550"/>
              </a:cubicBezTo>
              <a:cubicBezTo>
                <a:pt x="1673038" y="313763"/>
                <a:pt x="1614852" y="158698"/>
                <a:pt x="1676400" y="257175"/>
              </a:cubicBezTo>
              <a:cubicBezTo>
                <a:pt x="1687043" y="274203"/>
                <a:pt x="1689100" y="295275"/>
                <a:pt x="1695450" y="314325"/>
              </a:cubicBezTo>
              <a:lnTo>
                <a:pt x="1714500" y="371475"/>
              </a:lnTo>
              <a:cubicBezTo>
                <a:pt x="1717675" y="381000"/>
                <a:pt x="1718456" y="391696"/>
                <a:pt x="1724025" y="400050"/>
              </a:cubicBezTo>
              <a:lnTo>
                <a:pt x="1781175" y="485775"/>
              </a:lnTo>
              <a:cubicBezTo>
                <a:pt x="1787525" y="495300"/>
                <a:pt x="1796605" y="503490"/>
                <a:pt x="1800225" y="514350"/>
              </a:cubicBezTo>
              <a:cubicBezTo>
                <a:pt x="1816990" y="564645"/>
                <a:pt x="1804181" y="534571"/>
                <a:pt x="1847850" y="600075"/>
              </a:cubicBezTo>
              <a:cubicBezTo>
                <a:pt x="1854200" y="609600"/>
                <a:pt x="1863280" y="617790"/>
                <a:pt x="1866900" y="628650"/>
              </a:cubicBezTo>
              <a:cubicBezTo>
                <a:pt x="1874673" y="651969"/>
                <a:pt x="1880762" y="674727"/>
                <a:pt x="1895475" y="695325"/>
              </a:cubicBezTo>
              <a:cubicBezTo>
                <a:pt x="1903305" y="706286"/>
                <a:pt x="1914525" y="714375"/>
                <a:pt x="1924050" y="723900"/>
              </a:cubicBezTo>
              <a:cubicBezTo>
                <a:pt x="1946720" y="791910"/>
                <a:pt x="1926392" y="769911"/>
                <a:pt x="1971675" y="800100"/>
              </a:cubicBezTo>
              <a:cubicBezTo>
                <a:pt x="1984375" y="819150"/>
                <a:pt x="2002535" y="835530"/>
                <a:pt x="2009775" y="857250"/>
              </a:cubicBezTo>
              <a:cubicBezTo>
                <a:pt x="2012950" y="866775"/>
                <a:pt x="2013028" y="877985"/>
                <a:pt x="2019300" y="885825"/>
              </a:cubicBezTo>
              <a:cubicBezTo>
                <a:pt x="2026451" y="894764"/>
                <a:pt x="2038350" y="898525"/>
                <a:pt x="2047875" y="904875"/>
              </a:cubicBezTo>
              <a:cubicBezTo>
                <a:pt x="2051050" y="914400"/>
                <a:pt x="2051831" y="925096"/>
                <a:pt x="2057400" y="933450"/>
              </a:cubicBezTo>
              <a:cubicBezTo>
                <a:pt x="2087308" y="978312"/>
                <a:pt x="2084250" y="943855"/>
                <a:pt x="2105025" y="990600"/>
              </a:cubicBezTo>
              <a:cubicBezTo>
                <a:pt x="2113180" y="1008950"/>
                <a:pt x="2109876" y="1033551"/>
                <a:pt x="2124075" y="1047750"/>
              </a:cubicBezTo>
              <a:cubicBezTo>
                <a:pt x="2143125" y="1066800"/>
                <a:pt x="2158809" y="1089956"/>
                <a:pt x="2181225" y="1104900"/>
              </a:cubicBezTo>
              <a:cubicBezTo>
                <a:pt x="2209322" y="1123631"/>
                <a:pt x="2215456" y="1125023"/>
                <a:pt x="2238375" y="1152525"/>
              </a:cubicBezTo>
              <a:cubicBezTo>
                <a:pt x="2301875" y="1228725"/>
                <a:pt x="2209800" y="1136650"/>
                <a:pt x="2286000" y="1200150"/>
              </a:cubicBezTo>
              <a:cubicBezTo>
                <a:pt x="2296348" y="1208774"/>
                <a:pt x="2302879" y="1222042"/>
                <a:pt x="2314575" y="1228725"/>
              </a:cubicBezTo>
              <a:cubicBezTo>
                <a:pt x="2325941" y="1235220"/>
                <a:pt x="2339975" y="1235075"/>
                <a:pt x="2352675" y="1238250"/>
              </a:cubicBezTo>
              <a:cubicBezTo>
                <a:pt x="2362200" y="1244600"/>
                <a:pt x="2373155" y="1249205"/>
                <a:pt x="2381250" y="1257300"/>
              </a:cubicBezTo>
              <a:cubicBezTo>
                <a:pt x="2389345" y="1265395"/>
                <a:pt x="2391685" y="1278337"/>
                <a:pt x="2400300" y="1285875"/>
              </a:cubicBezTo>
              <a:cubicBezTo>
                <a:pt x="2445856" y="1325736"/>
                <a:pt x="2436529" y="1323975"/>
                <a:pt x="2466975" y="13239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142875</xdr:colOff>
      <xdr:row>24</xdr:row>
      <xdr:rowOff>76200</xdr:rowOff>
    </xdr:from>
    <xdr:to>
      <xdr:col>20</xdr:col>
      <xdr:colOff>219075</xdr:colOff>
      <xdr:row>33</xdr:row>
      <xdr:rowOff>47625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994BE42-F3BD-42B3-9741-48F8A8F21B48}"/>
            </a:ext>
          </a:extLst>
        </xdr:cNvPr>
        <xdr:cNvCxnSpPr/>
      </xdr:nvCxnSpPr>
      <xdr:spPr>
        <a:xfrm>
          <a:off x="12334875" y="4657725"/>
          <a:ext cx="762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561975</xdr:colOff>
      <xdr:row>32</xdr:row>
      <xdr:rowOff>57150</xdr:rowOff>
    </xdr:from>
    <xdr:to>
      <xdr:col>22</xdr:col>
      <xdr:colOff>333375</xdr:colOff>
      <xdr:row>32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B2291-0FE7-459B-95D3-2C1781A1D805}"/>
            </a:ext>
          </a:extLst>
        </xdr:cNvPr>
        <xdr:cNvCxnSpPr/>
      </xdr:nvCxnSpPr>
      <xdr:spPr>
        <a:xfrm flipV="1">
          <a:off x="10925175" y="6086475"/>
          <a:ext cx="281940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447675</xdr:colOff>
      <xdr:row>24</xdr:row>
      <xdr:rowOff>38100</xdr:rowOff>
    </xdr:from>
    <xdr:to>
      <xdr:col>20</xdr:col>
      <xdr:colOff>523875</xdr:colOff>
      <xdr:row>33</xdr:row>
      <xdr:rowOff>9525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E390A9A-861D-4E5A-839F-598DF4F94871}"/>
            </a:ext>
          </a:extLst>
        </xdr:cNvPr>
        <xdr:cNvCxnSpPr/>
      </xdr:nvCxnSpPr>
      <xdr:spPr>
        <a:xfrm>
          <a:off x="12639675" y="4619625"/>
          <a:ext cx="762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476250</xdr:colOff>
      <xdr:row>29</xdr:row>
      <xdr:rowOff>28575</xdr:rowOff>
    </xdr:from>
    <xdr:to>
      <xdr:col>20</xdr:col>
      <xdr:colOff>485775</xdr:colOff>
      <xdr:row>29</xdr:row>
      <xdr:rowOff>47625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328C4AD-7DD8-44B5-B63D-00999B4FCF63}"/>
            </a:ext>
          </a:extLst>
        </xdr:cNvPr>
        <xdr:cNvCxnSpPr/>
      </xdr:nvCxnSpPr>
      <xdr:spPr>
        <a:xfrm flipH="1" flipV="1">
          <a:off x="10839450" y="5514975"/>
          <a:ext cx="1838325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504825</xdr:colOff>
      <xdr:row>28</xdr:row>
      <xdr:rowOff>152400</xdr:rowOff>
    </xdr:from>
    <xdr:to>
      <xdr:col>23</xdr:col>
      <xdr:colOff>285750</xdr:colOff>
      <xdr:row>29</xdr:row>
      <xdr:rowOff>28575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F8FE5C61-2203-4294-B17F-DAEC57B842B7}"/>
            </a:ext>
          </a:extLst>
        </xdr:cNvPr>
        <xdr:cNvCxnSpPr/>
      </xdr:nvCxnSpPr>
      <xdr:spPr>
        <a:xfrm flipV="1">
          <a:off x="12696825" y="5457825"/>
          <a:ext cx="1609725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49036" y="1850570"/>
          <a:ext cx="7511141" cy="42740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Shaum 186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time spent watching birds per week by members of the Malibu Bird Watching Club has a normal distribution with mean of 21.5 hours and standard deviation of 7.5 hours.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a) Find the percent of these bird watchers   who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watch birds less than 25 hours per week.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b) Find the z value of the probability  =  to 0.6796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9333594" y="624115"/>
          <a:ext cx="2823935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8" name="Rounded Rectangle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8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21</xdr:col>
      <xdr:colOff>341879</xdr:colOff>
      <xdr:row>8</xdr:row>
      <xdr:rowOff>152400</xdr:rowOff>
    </xdr:to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13498286" y="7620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01437" y="0"/>
          <a:ext cx="1227364" cy="10423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49036" y="1850570"/>
          <a:ext cx="7485741" cy="4213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Shaum 186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time spent watching birds per week by members of the Malibu Bird Watching Club has a normal distribution with mean of 21.5 hours and standard deviation of 7.5 hours.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a) Find the percent of these bird watchers who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   watch birds less than 25 hours per week.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b) Find the z value of the probability  =  to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    0.6796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8530771" y="1698172"/>
          <a:ext cx="16328" cy="54570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1867606" y="43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54429</xdr:colOff>
      <xdr:row>16</xdr:row>
      <xdr:rowOff>119742</xdr:rowOff>
    </xdr:from>
    <xdr:to>
      <xdr:col>17</xdr:col>
      <xdr:colOff>457200</xdr:colOff>
      <xdr:row>19</xdr:row>
      <xdr:rowOff>292100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9795329" y="3104242"/>
          <a:ext cx="3450771" cy="731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 baseline="0"/>
            <a:t>a</a:t>
          </a:r>
          <a:r>
            <a:rPr lang="en-US" sz="1800" baseline="0">
              <a:latin typeface="Lucida Bright" panose="02040602050505020304" pitchFamily="18" charset="0"/>
            </a:rPr>
            <a:t>. NORM.S.DIST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393700</xdr:colOff>
      <xdr:row>5</xdr:row>
      <xdr:rowOff>25400</xdr:rowOff>
    </xdr:from>
    <xdr:to>
      <xdr:col>16</xdr:col>
      <xdr:colOff>292100</xdr:colOff>
      <xdr:row>9</xdr:row>
      <xdr:rowOff>3628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525000" y="914400"/>
          <a:ext cx="2946400" cy="6894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2063750" y="28575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8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27214</xdr:colOff>
      <xdr:row>20</xdr:row>
      <xdr:rowOff>238125</xdr:rowOff>
    </xdr:from>
    <xdr:to>
      <xdr:col>17</xdr:col>
      <xdr:colOff>447675</xdr:colOff>
      <xdr:row>22</xdr:row>
      <xdr:rowOff>228600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9429750" y="4388304"/>
          <a:ext cx="3345996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>
              <a:latin typeface="Lucida Bright" panose="02040602050505020304" pitchFamily="18" charset="0"/>
            </a:rPr>
            <a:t>b. NORM.S.INV </a:t>
          </a:r>
          <a:r>
            <a:rPr lang="en-US" sz="1800" baseline="0">
              <a:latin typeface="Lucida Bright" panose="02040602050505020304" pitchFamily="18" charset="0"/>
            </a:rPr>
            <a:t>(0.6796)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531586</xdr:colOff>
      <xdr:row>18</xdr:row>
      <xdr:rowOff>239486</xdr:rowOff>
    </xdr:from>
    <xdr:to>
      <xdr:col>23</xdr:col>
      <xdr:colOff>277586</xdr:colOff>
      <xdr:row>21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614979" y="3763736"/>
          <a:ext cx="1501321" cy="764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Reversed</a:t>
          </a:r>
          <a:r>
            <a:rPr lang="en-US" sz="200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Functions</a:t>
          </a:r>
          <a:endParaRPr lang="en-US" sz="200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13606</xdr:colOff>
      <xdr:row>18</xdr:row>
      <xdr:rowOff>86177</xdr:rowOff>
    </xdr:from>
    <xdr:to>
      <xdr:col>22</xdr:col>
      <xdr:colOff>140606</xdr:colOff>
      <xdr:row>18</xdr:row>
      <xdr:rowOff>225877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14096999" y="3610427"/>
          <a:ext cx="1297214" cy="1397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556986</xdr:colOff>
      <xdr:row>21</xdr:row>
      <xdr:rowOff>38101</xdr:rowOff>
    </xdr:from>
    <xdr:to>
      <xdr:col>22</xdr:col>
      <xdr:colOff>99786</xdr:colOff>
      <xdr:row>21</xdr:row>
      <xdr:rowOff>215901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endCxn id="2" idx="2"/>
        </xdr:cNvCxnSpPr>
      </xdr:nvCxnSpPr>
      <xdr:spPr>
        <a:xfrm flipV="1">
          <a:off x="14055272" y="4528458"/>
          <a:ext cx="1298121" cy="1778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67129</xdr:colOff>
      <xdr:row>11</xdr:row>
      <xdr:rowOff>81642</xdr:rowOff>
    </xdr:from>
    <xdr:to>
      <xdr:col>17</xdr:col>
      <xdr:colOff>469900</xdr:colOff>
      <xdr:row>14</xdr:row>
      <xdr:rowOff>177800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9808029" y="2037442"/>
          <a:ext cx="3450771" cy="629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latin typeface="Lucida Bright" panose="02040602050505020304" pitchFamily="18" charset="0"/>
            </a:rPr>
            <a:t>STANDARDIZE = z</a:t>
          </a:r>
        </a:p>
        <a:p>
          <a:pPr algn="l"/>
          <a:endParaRPr lang="en-US" sz="1800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550637</xdr:colOff>
      <xdr:row>1</xdr:row>
      <xdr:rowOff>114300</xdr:rowOff>
    </xdr:from>
    <xdr:to>
      <xdr:col>2</xdr:col>
      <xdr:colOff>558801</xdr:colOff>
      <xdr:row>7</xdr:row>
      <xdr:rowOff>64408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50637" y="297180"/>
          <a:ext cx="1227364" cy="104738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103414</xdr:colOff>
      <xdr:row>4</xdr:row>
      <xdr:rowOff>137886</xdr:rowOff>
    </xdr:from>
    <xdr:to>
      <xdr:col>16</xdr:col>
      <xdr:colOff>266700</xdr:colOff>
      <xdr:row>8</xdr:row>
      <xdr:rowOff>116113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9755414" y="849086"/>
          <a:ext cx="2601686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0</xdr:col>
      <xdr:colOff>449036</xdr:colOff>
      <xdr:row>9</xdr:row>
      <xdr:rowOff>136071</xdr:rowOff>
    </xdr:from>
    <xdr:to>
      <xdr:col>9</xdr:col>
      <xdr:colOff>571500</xdr:colOff>
      <xdr:row>25</xdr:row>
      <xdr:rowOff>81643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49036" y="1850571"/>
          <a:ext cx="7769678" cy="3891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bg1"/>
              </a:solidFill>
              <a:latin typeface="+mn-lt"/>
              <a:ea typeface="+mn-ea"/>
              <a:cs typeface="+mn-cs"/>
            </a:rPr>
            <a:t>Groebner 6 202</a:t>
          </a:r>
          <a:r>
            <a:rPr lang="en-US" sz="2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2000" b="0">
              <a:latin typeface="Lucida Bright" panose="02040602050505020304" pitchFamily="18" charset="0"/>
            </a:rPr>
            <a:t>After completing a study, a company in Kansas City concluded the time its employees spend commuting to work each day is normally distributed with a mean of 15 minutes and standard</a:t>
          </a:r>
          <a:r>
            <a:rPr lang="en-US" sz="2000" b="0" baseline="0">
              <a:latin typeface="Lucida Bright" panose="02040602050505020304" pitchFamily="18" charset="0"/>
            </a:rPr>
            <a:t> deviation of 3.5 minutes.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One employee has indicated that she commutes 22 minutes or more per day. 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Find the  probability that that employee would commute 22 or </a:t>
          </a:r>
          <a:r>
            <a:rPr lang="en-US" sz="2000" b="0" baseline="0">
              <a:solidFill>
                <a:srgbClr val="FF0000"/>
              </a:solidFill>
              <a:latin typeface="Lucida Bright" panose="02040602050505020304" pitchFamily="18" charset="0"/>
            </a:rPr>
            <a:t>more</a:t>
          </a:r>
          <a:r>
            <a:rPr lang="en-US" sz="2000" b="0" baseline="0">
              <a:latin typeface="Lucida Bright" panose="02040602050505020304" pitchFamily="18" charset="0"/>
            </a:rPr>
            <a:t> minutes per day.</a:t>
          </a:r>
          <a:endParaRPr lang="en-US" sz="2000" b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440871</xdr:colOff>
      <xdr:row>8</xdr:row>
      <xdr:rowOff>174172</xdr:rowOff>
    </xdr:from>
    <xdr:to>
      <xdr:col>10</xdr:col>
      <xdr:colOff>440871</xdr:colOff>
      <xdr:row>32</xdr:row>
      <xdr:rowOff>30480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flipH="1">
          <a:off x="8673192" y="1698172"/>
          <a:ext cx="0" cy="55985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391886</xdr:colOff>
      <xdr:row>21</xdr:row>
      <xdr:rowOff>304800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1867606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139700</xdr:colOff>
      <xdr:row>10</xdr:row>
      <xdr:rowOff>165100</xdr:rowOff>
    </xdr:from>
    <xdr:to>
      <xdr:col>23</xdr:col>
      <xdr:colOff>88900</xdr:colOff>
      <xdr:row>19</xdr:row>
      <xdr:rowOff>304800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 txBox="1"/>
          </xdr:nvSpPr>
          <xdr:spPr>
            <a:xfrm>
              <a:off x="9791700" y="1943100"/>
              <a:ext cx="6654800" cy="1739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accent2">
                      <a:lumMod val="50000"/>
                    </a:schemeClr>
                  </a:solidFill>
                </a:rPr>
                <a:t>Step 1.</a:t>
              </a:r>
              <a:r>
                <a:rPr lang="en-US" sz="2000" b="1" baseline="0">
                  <a:solidFill>
                    <a:schemeClr val="accent2">
                      <a:lumMod val="50000"/>
                    </a:schemeClr>
                  </a:solidFill>
                </a:rPr>
                <a:t> Determine the mean and standard deviation for the random variable:</a:t>
              </a:r>
            </a:p>
            <a:p>
              <a:endParaRPr lang="en-US" sz="2000" baseline="0"/>
            </a:p>
            <a:p>
              <a:pPr algn="l"/>
              <a14:m>
                <m:oMath xmlns:m="http://schemas.openxmlformats.org/officeDocument/2006/math">
                  <m:r>
                    <a:rPr lang="en-US" sz="2000" i="1" baseline="0">
                      <a:latin typeface="Cambria Math"/>
                    </a:rPr>
                    <m:t>µ</m:t>
                  </m:r>
                </m:oMath>
              </a14:m>
              <a:r>
                <a:rPr lang="en-US" sz="2000" i="1" baseline="0">
                  <a:latin typeface="Cambria Math"/>
                </a:rPr>
                <a:t> </a:t>
              </a:r>
              <a:r>
                <a:rPr lang="en-US" sz="2000" i="0" baseline="0">
                  <a:latin typeface="Cambria Math"/>
                </a:rPr>
                <a:t>= 15</a:t>
              </a:r>
            </a:p>
            <a:p>
              <a:pPr algn="l"/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000" i="1" baseline="0">
                      <a:latin typeface="Cambria Math"/>
                    </a:rPr>
                    <m:t>σ</m:t>
                  </m:r>
                </m:oMath>
              </a14:m>
              <a:r>
                <a:rPr lang="en-US" sz="2000" baseline="0"/>
                <a:t> = 3.5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9791700" y="1943100"/>
              <a:ext cx="6654800" cy="1739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accent2">
                      <a:lumMod val="50000"/>
                    </a:schemeClr>
                  </a:solidFill>
                </a:rPr>
                <a:t>Step 1.</a:t>
              </a:r>
              <a:r>
                <a:rPr lang="en-US" sz="2000" b="1" baseline="0">
                  <a:solidFill>
                    <a:schemeClr val="accent2">
                      <a:lumMod val="50000"/>
                    </a:schemeClr>
                  </a:solidFill>
                </a:rPr>
                <a:t> Determine the mean and standard deviation for the random variable:</a:t>
              </a:r>
            </a:p>
            <a:p>
              <a:endParaRPr lang="en-US" sz="2000" baseline="0"/>
            </a:p>
            <a:p>
              <a:pPr algn="l"/>
              <a:r>
                <a:rPr lang="en-US" sz="2000" i="0" baseline="0">
                  <a:latin typeface="Cambria Math"/>
                </a:rPr>
                <a:t>µ</a:t>
              </a:r>
              <a:r>
                <a:rPr lang="en-US" sz="2000" i="1" baseline="0">
                  <a:latin typeface="Cambria Math"/>
                </a:rPr>
                <a:t> </a:t>
              </a:r>
              <a:r>
                <a:rPr lang="en-US" sz="2000" i="0" baseline="0">
                  <a:latin typeface="Cambria Math"/>
                </a:rPr>
                <a:t>= 15</a:t>
              </a:r>
            </a:p>
            <a:p>
              <a:pPr algn="l"/>
              <a:r>
                <a:rPr lang="el-GR" sz="2000" i="0" baseline="0">
                  <a:latin typeface="Cambria Math"/>
                </a:rPr>
                <a:t>σ</a:t>
              </a:r>
              <a:r>
                <a:rPr lang="en-US" sz="2000" baseline="0"/>
                <a:t> = 3.5</a:t>
              </a:r>
            </a:p>
          </xdr:txBody>
        </xdr:sp>
      </mc:Fallback>
    </mc:AlternateContent>
    <xdr:clientData/>
  </xdr:twoCellAnchor>
  <xdr:twoCellAnchor>
    <xdr:from>
      <xdr:col>12</xdr:col>
      <xdr:colOff>139700</xdr:colOff>
      <xdr:row>20</xdr:row>
      <xdr:rowOff>139700</xdr:rowOff>
    </xdr:from>
    <xdr:to>
      <xdr:col>23</xdr:col>
      <xdr:colOff>88900</xdr:colOff>
      <xdr:row>26</xdr:row>
      <xdr:rowOff>12700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9791700" y="3911600"/>
          <a:ext cx="665480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2.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Define the event of interest:</a:t>
          </a:r>
        </a:p>
        <a:p>
          <a:endParaRPr lang="en-US" sz="2000" b="1" baseline="0"/>
        </a:p>
        <a:p>
          <a:r>
            <a:rPr lang="en-US" sz="2000" baseline="0"/>
            <a:t>Probability that the employee commute time is greater than 22 minutes.</a:t>
          </a:r>
        </a:p>
        <a:p>
          <a:r>
            <a:rPr lang="en-US" sz="2000" baseline="0"/>
            <a:t>P(x ≥ 22)=?</a:t>
          </a:r>
        </a:p>
      </xdr:txBody>
    </xdr:sp>
    <xdr:clientData/>
  </xdr:twoCellAnchor>
  <xdr:twoCellAnchor>
    <xdr:from>
      <xdr:col>12</xdr:col>
      <xdr:colOff>190500</xdr:colOff>
      <xdr:row>26</xdr:row>
      <xdr:rowOff>177800</xdr:rowOff>
    </xdr:from>
    <xdr:to>
      <xdr:col>18</xdr:col>
      <xdr:colOff>38100</xdr:colOff>
      <xdr:row>33</xdr:row>
      <xdr:rowOff>50800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9842500" y="5867400"/>
          <a:ext cx="35052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3.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Standardize:</a:t>
          </a:r>
        </a:p>
        <a:p>
          <a:endParaRPr lang="en-US" sz="2000" baseline="0"/>
        </a:p>
        <a:p>
          <a:r>
            <a:rPr lang="en-US" sz="2000" baseline="0"/>
            <a:t>z= (x - µ)/</a:t>
          </a:r>
          <a:r>
            <a:rPr lang="el-GR" sz="2000" baseline="0"/>
            <a:t>σ</a:t>
          </a:r>
          <a:r>
            <a:rPr lang="en-US" sz="2000" baseline="0"/>
            <a:t>= (22 - 15)/3.5 = </a:t>
          </a:r>
          <a:r>
            <a:rPr lang="en-US" sz="2000" b="1" baseline="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12</xdr:col>
      <xdr:colOff>165100</xdr:colOff>
      <xdr:row>34</xdr:row>
      <xdr:rowOff>88900</xdr:rowOff>
    </xdr:from>
    <xdr:to>
      <xdr:col>23</xdr:col>
      <xdr:colOff>215900</xdr:colOff>
      <xdr:row>39</xdr:row>
      <xdr:rowOff>139700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9817100" y="7353300"/>
          <a:ext cx="67564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4.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Find the probability corresponding to the value of z = 2</a:t>
          </a:r>
        </a:p>
        <a:p>
          <a:r>
            <a:rPr lang="en-US" sz="2000" b="0" baseline="0"/>
            <a:t>Use </a:t>
          </a:r>
          <a:r>
            <a:rPr lang="en-US" sz="2000" b="1" baseline="0">
              <a:solidFill>
                <a:srgbClr val="C00000"/>
              </a:solidFill>
            </a:rPr>
            <a:t>NORM.S.DIST</a:t>
          </a:r>
        </a:p>
        <a:p>
          <a:endParaRPr lang="en-US" sz="2000" baseline="0"/>
        </a:p>
      </xdr:txBody>
    </xdr:sp>
    <xdr:clientData/>
  </xdr:twoCellAnchor>
  <xdr:twoCellAnchor>
    <xdr:from>
      <xdr:col>12</xdr:col>
      <xdr:colOff>190500</xdr:colOff>
      <xdr:row>42</xdr:row>
      <xdr:rowOff>0</xdr:rowOff>
    </xdr:from>
    <xdr:to>
      <xdr:col>23</xdr:col>
      <xdr:colOff>241300</xdr:colOff>
      <xdr:row>46</xdr:row>
      <xdr:rowOff>152400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9842500" y="8686800"/>
          <a:ext cx="67564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5.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Determine the probability for the invent of interest: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1-NORM.S.DIST</a:t>
          </a:r>
          <a:endParaRPr lang="en-US" sz="2000" b="1">
            <a:solidFill>
              <a:srgbClr val="C00000"/>
            </a:solidFill>
            <a:effectLst/>
          </a:endParaRPr>
        </a:p>
        <a:p>
          <a:endParaRPr lang="en-US" sz="2000" b="1" baseline="0"/>
        </a:p>
      </xdr:txBody>
    </xdr:sp>
    <xdr:clientData/>
  </xdr:twoCellAnchor>
  <xdr:twoCellAnchor>
    <xdr:from>
      <xdr:col>3</xdr:col>
      <xdr:colOff>476250</xdr:colOff>
      <xdr:row>2</xdr:row>
      <xdr:rowOff>95250</xdr:rowOff>
    </xdr:from>
    <xdr:to>
      <xdr:col>10</xdr:col>
      <xdr:colOff>536121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2238375" y="47625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7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517071</xdr:colOff>
      <xdr:row>29</xdr:row>
      <xdr:rowOff>54428</xdr:rowOff>
    </xdr:from>
    <xdr:to>
      <xdr:col>10</xdr:col>
      <xdr:colOff>299357</xdr:colOff>
      <xdr:row>40</xdr:row>
      <xdr:rowOff>13608</xdr:rowOff>
    </xdr:to>
    <xdr:pic>
      <xdr:nvPicPr>
        <xdr:cNvPr id="21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035" y="6776357"/>
          <a:ext cx="3510643" cy="2027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380999</xdr:colOff>
      <xdr:row>29</xdr:row>
      <xdr:rowOff>136071</xdr:rowOff>
    </xdr:from>
    <xdr:to>
      <xdr:col>8</xdr:col>
      <xdr:colOff>380999</xdr:colOff>
      <xdr:row>38</xdr:row>
      <xdr:rowOff>147411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7443106" y="6858000"/>
          <a:ext cx="0" cy="169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503465</xdr:colOff>
      <xdr:row>38</xdr:row>
      <xdr:rowOff>40822</xdr:rowOff>
    </xdr:from>
    <xdr:to>
      <xdr:col>10</xdr:col>
      <xdr:colOff>185058</xdr:colOff>
      <xdr:row>38</xdr:row>
      <xdr:rowOff>40822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7565572" y="8450036"/>
          <a:ext cx="85180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285749</xdr:colOff>
      <xdr:row>37</xdr:row>
      <xdr:rowOff>54429</xdr:rowOff>
    </xdr:from>
    <xdr:to>
      <xdr:col>11</xdr:col>
      <xdr:colOff>298449</xdr:colOff>
      <xdr:row>39</xdr:row>
      <xdr:rowOff>79829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8518070" y="8273143"/>
          <a:ext cx="597808" cy="40640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rgbClr val="C00000"/>
              </a:solidFill>
            </a:rPr>
            <a:t>?</a:t>
          </a:r>
        </a:p>
      </xdr:txBody>
    </xdr:sp>
    <xdr:clientData/>
  </xdr:twoCellAnchor>
  <xdr:twoCellAnchor>
    <xdr:from>
      <xdr:col>8</xdr:col>
      <xdr:colOff>108858</xdr:colOff>
      <xdr:row>40</xdr:row>
      <xdr:rowOff>13608</xdr:rowOff>
    </xdr:from>
    <xdr:to>
      <xdr:col>9</xdr:col>
      <xdr:colOff>13608</xdr:colOff>
      <xdr:row>41</xdr:row>
      <xdr:rowOff>124733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7170965" y="8803822"/>
          <a:ext cx="489857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+2</a:t>
          </a:r>
        </a:p>
      </xdr:txBody>
    </xdr:sp>
    <xdr:clientData/>
  </xdr:twoCellAnchor>
  <xdr:twoCellAnchor>
    <xdr:from>
      <xdr:col>5</xdr:col>
      <xdr:colOff>1129392</xdr:colOff>
      <xdr:row>37</xdr:row>
      <xdr:rowOff>81644</xdr:rowOff>
    </xdr:from>
    <xdr:to>
      <xdr:col>8</xdr:col>
      <xdr:colOff>406399</xdr:colOff>
      <xdr:row>37</xdr:row>
      <xdr:rowOff>81644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flipH="1">
          <a:off x="5633356" y="8300358"/>
          <a:ext cx="18351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122464</xdr:colOff>
      <xdr:row>33</xdr:row>
      <xdr:rowOff>152400</xdr:rowOff>
    </xdr:from>
    <xdr:to>
      <xdr:col>7</xdr:col>
      <xdr:colOff>152399</xdr:colOff>
      <xdr:row>39</xdr:row>
      <xdr:rowOff>27215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flipH="1">
          <a:off x="6599464" y="7609114"/>
          <a:ext cx="29935" cy="10178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394607</xdr:colOff>
      <xdr:row>37</xdr:row>
      <xdr:rowOff>122465</xdr:rowOff>
    </xdr:from>
    <xdr:to>
      <xdr:col>8</xdr:col>
      <xdr:colOff>408214</xdr:colOff>
      <xdr:row>38</xdr:row>
      <xdr:rowOff>149679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>
          <a:off x="7456714" y="8341179"/>
          <a:ext cx="13607" cy="21771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394607</xdr:colOff>
      <xdr:row>38</xdr:row>
      <xdr:rowOff>108858</xdr:rowOff>
    </xdr:from>
    <xdr:to>
      <xdr:col>9</xdr:col>
      <xdr:colOff>285750</xdr:colOff>
      <xdr:row>38</xdr:row>
      <xdr:rowOff>108858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>
          <a:off x="7456714" y="8518072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408214</xdr:colOff>
      <xdr:row>37</xdr:row>
      <xdr:rowOff>81643</xdr:rowOff>
    </xdr:from>
    <xdr:to>
      <xdr:col>9</xdr:col>
      <xdr:colOff>326572</xdr:colOff>
      <xdr:row>38</xdr:row>
      <xdr:rowOff>122465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>
          <a:off x="7470321" y="8300357"/>
          <a:ext cx="503465" cy="231322"/>
        </a:xfrm>
        <a:prstGeom prst="line">
          <a:avLst/>
        </a:prstGeom>
        <a:ln w="412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81373</xdr:colOff>
      <xdr:row>38</xdr:row>
      <xdr:rowOff>122066</xdr:rowOff>
    </xdr:from>
    <xdr:to>
      <xdr:col>8</xdr:col>
      <xdr:colOff>81733</xdr:colOff>
      <xdr:row>38</xdr:row>
      <xdr:rowOff>122426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00000000-0008-0000-0E00-000093000000}"/>
                </a:ext>
              </a:extLst>
            </xdr14:cNvPr>
            <xdr14:cNvContentPartPr/>
          </xdr14:nvContentPartPr>
          <xdr14:nvPr macro=""/>
          <xdr14:xfrm>
            <a:off x="7143480" y="8531280"/>
            <a:ext cx="360" cy="360"/>
          </xdr14:xfrm>
        </xdr:contentPart>
      </mc:Choice>
      <mc:Fallback xmlns="">
        <xdr:pic>
          <xdr:nvPicPr>
            <xdr:cNvPr id="147" name="Ink 146">
              <a:extLst>
                <a:ext uri="{FF2B5EF4-FFF2-40B4-BE49-F238E27FC236}">
                  <a16:creationId xmlns:a16="http://schemas.microsoft.com/office/drawing/2014/main" id="{22296977-728E-42AB-A436-4BBF8317AA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134480" y="8522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393853</xdr:colOff>
      <xdr:row>37</xdr:row>
      <xdr:rowOff>91526</xdr:rowOff>
    </xdr:from>
    <xdr:to>
      <xdr:col>9</xdr:col>
      <xdr:colOff>257666</xdr:colOff>
      <xdr:row>38</xdr:row>
      <xdr:rowOff>149786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00000000-0008-0000-0E00-000097000000}"/>
                </a:ext>
              </a:extLst>
            </xdr14:cNvPr>
            <xdr14:cNvContentPartPr/>
          </xdr14:nvContentPartPr>
          <xdr14:nvPr macro=""/>
          <xdr14:xfrm>
            <a:off x="7455960" y="8310240"/>
            <a:ext cx="448920" cy="248760"/>
          </xdr14:xfrm>
        </xdr:contentPart>
      </mc:Choice>
      <mc:Fallback xmlns="">
        <xdr:pic>
          <xdr:nvPicPr>
            <xdr:cNvPr id="151" name="Ink 150">
              <a:extLst>
                <a:ext uri="{FF2B5EF4-FFF2-40B4-BE49-F238E27FC236}">
                  <a16:creationId xmlns:a16="http://schemas.microsoft.com/office/drawing/2014/main" id="{F93BB6D7-611A-451C-8A9A-9DA30C466A4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437225" y="8291160"/>
              <a:ext cx="486750" cy="27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408214</xdr:colOff>
      <xdr:row>38</xdr:row>
      <xdr:rowOff>136072</xdr:rowOff>
    </xdr:from>
    <xdr:to>
      <xdr:col>9</xdr:col>
      <xdr:colOff>449036</xdr:colOff>
      <xdr:row>38</xdr:row>
      <xdr:rowOff>136072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flipV="1">
          <a:off x="7470321" y="8545286"/>
          <a:ext cx="6259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550637</xdr:colOff>
      <xdr:row>1</xdr:row>
      <xdr:rowOff>114300</xdr:rowOff>
    </xdr:from>
    <xdr:to>
      <xdr:col>2</xdr:col>
      <xdr:colOff>558801</xdr:colOff>
      <xdr:row>7</xdr:row>
      <xdr:rowOff>64408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50637" y="292100"/>
          <a:ext cx="1227364" cy="10169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78014</xdr:colOff>
      <xdr:row>7</xdr:row>
      <xdr:rowOff>36286</xdr:rowOff>
    </xdr:from>
    <xdr:to>
      <xdr:col>16</xdr:col>
      <xdr:colOff>241300</xdr:colOff>
      <xdr:row>11</xdr:row>
      <xdr:rowOff>14513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9730014" y="1280886"/>
          <a:ext cx="2601686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0</xdr:col>
      <xdr:colOff>449036</xdr:colOff>
      <xdr:row>9</xdr:row>
      <xdr:rowOff>136071</xdr:rowOff>
    </xdr:from>
    <xdr:to>
      <xdr:col>9</xdr:col>
      <xdr:colOff>571500</xdr:colOff>
      <xdr:row>26</xdr:row>
      <xdr:rowOff>149679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449036" y="1850571"/>
          <a:ext cx="7769678" cy="429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Groebner 6 202</a:t>
          </a:r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2000">
              <a:latin typeface="Lucida Bright" panose="02040602050505020304" pitchFamily="18" charset="0"/>
            </a:rPr>
            <a:t>After completing a study, a company in Kansas City concluded the time its employees spend commuting to work each day is normally distributed with a mean of 15 minutes and standard</a:t>
          </a:r>
          <a:r>
            <a:rPr lang="en-US" sz="2000" baseline="0">
              <a:latin typeface="Lucida Bright" panose="02040602050505020304" pitchFamily="18" charset="0"/>
            </a:rPr>
            <a:t> deviation of 3.5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One employee has indicated that she commutes 22 minutes per day.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the  probability that that employee would commute 22 or more minutes per day.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440871</xdr:colOff>
      <xdr:row>8</xdr:row>
      <xdr:rowOff>174172</xdr:rowOff>
    </xdr:from>
    <xdr:to>
      <xdr:col>10</xdr:col>
      <xdr:colOff>457199</xdr:colOff>
      <xdr:row>32</xdr:row>
      <xdr:rowOff>30480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flipH="1">
          <a:off x="8960031" y="1454332"/>
          <a:ext cx="16328" cy="551796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391886</xdr:colOff>
      <xdr:row>21</xdr:row>
      <xdr:rowOff>304800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11867606" y="43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492125</xdr:colOff>
      <xdr:row>2</xdr:row>
      <xdr:rowOff>0</xdr:rowOff>
    </xdr:from>
    <xdr:to>
      <xdr:col>10</xdr:col>
      <xdr:colOff>551996</xdr:colOff>
      <xdr:row>6</xdr:row>
      <xdr:rowOff>76200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254250" y="381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7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22</xdr:col>
      <xdr:colOff>341879</xdr:colOff>
      <xdr:row>7</xdr:row>
      <xdr:rowOff>152400</xdr:rowOff>
    </xdr:to>
    <xdr:sp macro="" textlink="">
      <xdr:nvSpPr>
        <xdr:cNvPr id="12" name="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14001750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18145</xdr:colOff>
      <xdr:row>32</xdr:row>
      <xdr:rowOff>9070</xdr:rowOff>
    </xdr:from>
    <xdr:to>
      <xdr:col>21</xdr:col>
      <xdr:colOff>426359</xdr:colOff>
      <xdr:row>36</xdr:row>
      <xdr:rowOff>137884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45916" y="5930899"/>
          <a:ext cx="3510643" cy="8690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</a:t>
          </a:r>
          <a:r>
            <a:rPr lang="en-US" sz="2800" baseline="0">
              <a:solidFill>
                <a:schemeClr val="tx1"/>
              </a:solidFill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</a:rPr>
            <a:t>Here</a:t>
          </a:r>
          <a:r>
            <a:rPr lang="en-US" sz="2800">
              <a:solidFill>
                <a:schemeClr val="tx1"/>
              </a:solidFill>
            </a:rPr>
            <a:t> to Start</a:t>
          </a:r>
        </a:p>
      </xdr:txBody>
    </xdr:sp>
    <xdr:clientData/>
  </xdr:twoCellAnchor>
  <xdr:twoCellAnchor>
    <xdr:from>
      <xdr:col>2</xdr:col>
      <xdr:colOff>141058</xdr:colOff>
      <xdr:row>16</xdr:row>
      <xdr:rowOff>25853</xdr:rowOff>
    </xdr:from>
    <xdr:to>
      <xdr:col>10</xdr:col>
      <xdr:colOff>132443</xdr:colOff>
      <xdr:row>23</xdr:row>
      <xdr:rowOff>48533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1382029" y="2986767"/>
          <a:ext cx="4955271" cy="1318080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  <xdr:twoCellAnchor>
    <xdr:from>
      <xdr:col>13</xdr:col>
      <xdr:colOff>304799</xdr:colOff>
      <xdr:row>11</xdr:row>
      <xdr:rowOff>124368</xdr:rowOff>
    </xdr:from>
    <xdr:to>
      <xdr:col>24</xdr:col>
      <xdr:colOff>359229</xdr:colOff>
      <xdr:row>28</xdr:row>
      <xdr:rowOff>21771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371113" y="2159997"/>
          <a:ext cx="6879773" cy="3043374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rgbClr val="FF0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endParaRPr lang="en-US" sz="2800" b="1" baseline="0">
            <a:solidFill>
              <a:srgbClr val="FF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Sample Problems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9/5/21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138337</xdr:colOff>
      <xdr:row>3</xdr:row>
      <xdr:rowOff>33563</xdr:rowOff>
    </xdr:from>
    <xdr:to>
      <xdr:col>25</xdr:col>
      <xdr:colOff>349249</xdr:colOff>
      <xdr:row>9</xdr:row>
      <xdr:rowOff>26760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7584166" y="588734"/>
          <a:ext cx="8277226" cy="110354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Operations</a:t>
          </a:r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 Management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244928</xdr:colOff>
      <xdr:row>16</xdr:row>
      <xdr:rowOff>34470</xdr:rowOff>
    </xdr:from>
    <xdr:to>
      <xdr:col>20</xdr:col>
      <xdr:colOff>498021</xdr:colOff>
      <xdr:row>21</xdr:row>
      <xdr:rowOff>12699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340928" y="3844470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199571</xdr:colOff>
      <xdr:row>30</xdr:row>
      <xdr:rowOff>12700</xdr:rowOff>
    </xdr:from>
    <xdr:to>
      <xdr:col>29</xdr:col>
      <xdr:colOff>459014</xdr:colOff>
      <xdr:row>34</xdr:row>
      <xdr:rowOff>121556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6658771" y="668020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222701</xdr:colOff>
      <xdr:row>23</xdr:row>
      <xdr:rowOff>39914</xdr:rowOff>
    </xdr:from>
    <xdr:to>
      <xdr:col>20</xdr:col>
      <xdr:colOff>475794</xdr:colOff>
      <xdr:row>27</xdr:row>
      <xdr:rowOff>165100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1195501" y="5373914"/>
          <a:ext cx="4520293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235855</xdr:colOff>
      <xdr:row>29</xdr:row>
      <xdr:rowOff>114300</xdr:rowOff>
    </xdr:from>
    <xdr:to>
      <xdr:col>20</xdr:col>
      <xdr:colOff>488948</xdr:colOff>
      <xdr:row>35</xdr:row>
      <xdr:rowOff>0</xdr:rowOff>
    </xdr:to>
    <xdr:sp macro="" textlink="">
      <xdr:nvSpPr>
        <xdr:cNvPr id="10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11208655" y="6591300"/>
          <a:ext cx="4520293" cy="10287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239486</xdr:colOff>
      <xdr:row>37</xdr:row>
      <xdr:rowOff>19501</xdr:rowOff>
    </xdr:from>
    <xdr:to>
      <xdr:col>20</xdr:col>
      <xdr:colOff>492579</xdr:colOff>
      <xdr:row>41</xdr:row>
      <xdr:rowOff>122914</xdr:rowOff>
    </xdr:to>
    <xdr:sp macro="" textlink="">
      <xdr:nvSpPr>
        <xdr:cNvPr id="11" name="Rounded 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11212286" y="8020501"/>
          <a:ext cx="4520293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448582</xdr:colOff>
      <xdr:row>3</xdr:row>
      <xdr:rowOff>10886</xdr:rowOff>
    </xdr:from>
    <xdr:to>
      <xdr:col>5</xdr:col>
      <xdr:colOff>530225</xdr:colOff>
      <xdr:row>10</xdr:row>
      <xdr:rowOff>114300</xdr:rowOff>
    </xdr:to>
    <xdr:sp macro="" textlink="">
      <xdr:nvSpPr>
        <xdr:cNvPr id="16" name="Left Arrow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1655082" y="582386"/>
          <a:ext cx="1891393" cy="14369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22</xdr:col>
      <xdr:colOff>142421</xdr:colOff>
      <xdr:row>15</xdr:row>
      <xdr:rowOff>184150</xdr:rowOff>
    </xdr:from>
    <xdr:to>
      <xdr:col>29</xdr:col>
      <xdr:colOff>401864</xdr:colOff>
      <xdr:row>20</xdr:row>
      <xdr:rowOff>102506</xdr:rowOff>
    </xdr:to>
    <xdr:sp macro="" textlink="">
      <xdr:nvSpPr>
        <xdr:cNvPr id="17" name="Rounded Rectangl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16601621" y="399415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171450</xdr:colOff>
      <xdr:row>22</xdr:row>
      <xdr:rowOff>114300</xdr:rowOff>
    </xdr:from>
    <xdr:to>
      <xdr:col>29</xdr:col>
      <xdr:colOff>430893</xdr:colOff>
      <xdr:row>27</xdr:row>
      <xdr:rowOff>32656</xdr:rowOff>
    </xdr:to>
    <xdr:sp macro="" textlink="">
      <xdr:nvSpPr>
        <xdr:cNvPr id="18" name="Rounded Rectangl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16630650" y="525780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15</xdr:col>
      <xdr:colOff>133320</xdr:colOff>
      <xdr:row>51</xdr:row>
      <xdr:rowOff>56760</xdr:rowOff>
    </xdr:from>
    <xdr:to>
      <xdr:col>15</xdr:col>
      <xdr:colOff>133680</xdr:colOff>
      <xdr:row>51</xdr:row>
      <xdr:rowOff>57120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14:cNvPr>
            <xdr14:cNvContentPartPr/>
          </xdr14:nvContentPartPr>
          <xdr14:nvPr macro=""/>
          <xdr14:xfrm>
            <a:off x="12325320" y="1072476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4E1F00CA-20C6-4C62-8EB5-52BEFF2D6966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2316680" y="10716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495240</xdr:colOff>
      <xdr:row>20</xdr:row>
      <xdr:rowOff>56820</xdr:rowOff>
    </xdr:from>
    <xdr:to>
      <xdr:col>11</xdr:col>
      <xdr:colOff>495600</xdr:colOff>
      <xdr:row>20</xdr:row>
      <xdr:rowOff>57180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14:cNvPr>
            <xdr14:cNvContentPartPr/>
          </xdr14:nvContentPartPr>
          <xdr14:nvPr macro=""/>
          <xdr14:xfrm>
            <a:off x="10248840" y="481932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8D398B2F-E742-48D8-B82D-B4C04350A5A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0239840" y="4810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277311</xdr:colOff>
      <xdr:row>37</xdr:row>
      <xdr:rowOff>29118</xdr:rowOff>
    </xdr:from>
    <xdr:to>
      <xdr:col>29</xdr:col>
      <xdr:colOff>530404</xdr:colOff>
      <xdr:row>41</xdr:row>
      <xdr:rowOff>140151</xdr:rowOff>
    </xdr:to>
    <xdr:sp macro="" textlink="">
      <xdr:nvSpPr>
        <xdr:cNvPr id="19" name="Rounded 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16736511" y="8030118"/>
          <a:ext cx="4520293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460375</xdr:colOff>
      <xdr:row>2</xdr:row>
      <xdr:rowOff>111125</xdr:rowOff>
    </xdr:from>
    <xdr:to>
      <xdr:col>28</xdr:col>
      <xdr:colOff>47625</xdr:colOff>
      <xdr:row>9</xdr:row>
      <xdr:rowOff>138340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9509125" y="492125"/>
          <a:ext cx="7429500" cy="1360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Normal Distribution</a:t>
          </a:r>
        </a:p>
        <a:p>
          <a:pPr algn="ctr"/>
          <a:r>
            <a:rPr lang="en-US" sz="3600" b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Sample Problems</a:t>
          </a:r>
          <a:endParaRPr lang="en-US" sz="3600" b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9</xdr:row>
      <xdr:rowOff>174172</xdr:rowOff>
    </xdr:from>
    <xdr:to>
      <xdr:col>11</xdr:col>
      <xdr:colOff>43543</xdr:colOff>
      <xdr:row>32</xdr:row>
      <xdr:rowOff>500743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4285" y="1839686"/>
          <a:ext cx="6400801" cy="4942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 163</a:t>
          </a:r>
        </a:p>
        <a:p>
          <a:r>
            <a:rPr lang="en-US" sz="2000">
              <a:latin typeface="Lucida Bright" panose="02040602050505020304" pitchFamily="18" charset="0"/>
            </a:rPr>
            <a:t>One line of radial tires produced by a large company has</a:t>
          </a:r>
          <a:r>
            <a:rPr lang="en-US" sz="2000" baseline="0">
              <a:latin typeface="Lucida Bright" panose="02040602050505020304" pitchFamily="18" charset="0"/>
            </a:rPr>
            <a:t> a wear-out life that can be modeled using a normal distribution with a mean of 25,000 miles and a standard deviation of 2,000 miles.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each of the following: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The percentage of tires that can be expected to wear out within +/- 2,000 miles on average.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The percentage of tires that can be expected to fail between 26,000 and 29,000 miles.</a:t>
          </a:r>
        </a:p>
        <a:p>
          <a:endParaRPr lang="en-US" sz="2000"/>
        </a:p>
      </xdr:txBody>
    </xdr:sp>
    <xdr:clientData/>
  </xdr:twoCellAnchor>
  <xdr:twoCellAnchor>
    <xdr:from>
      <xdr:col>1</xdr:col>
      <xdr:colOff>89808</xdr:colOff>
      <xdr:row>0</xdr:row>
      <xdr:rowOff>106135</xdr:rowOff>
    </xdr:from>
    <xdr:to>
      <xdr:col>3</xdr:col>
      <xdr:colOff>97972</xdr:colOff>
      <xdr:row>6</xdr:row>
      <xdr:rowOff>48986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2108" y="1061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469900</xdr:colOff>
      <xdr:row>7</xdr:row>
      <xdr:rowOff>36286</xdr:rowOff>
    </xdr:from>
    <xdr:to>
      <xdr:col>16</xdr:col>
      <xdr:colOff>711200</xdr:colOff>
      <xdr:row>11</xdr:row>
      <xdr:rowOff>14513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1200" y="1280886"/>
          <a:ext cx="3530600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11</xdr:col>
      <xdr:colOff>829128</xdr:colOff>
      <xdr:row>6</xdr:row>
      <xdr:rowOff>81642</xdr:rowOff>
    </xdr:from>
    <xdr:to>
      <xdr:col>11</xdr:col>
      <xdr:colOff>829128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750628" y="1148442"/>
          <a:ext cx="0" cy="649514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539750</xdr:colOff>
      <xdr:row>1</xdr:row>
      <xdr:rowOff>63500</xdr:rowOff>
    </xdr:from>
    <xdr:to>
      <xdr:col>13</xdr:col>
      <xdr:colOff>504371</xdr:colOff>
      <xdr:row>5</xdr:row>
      <xdr:rowOff>139700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349500" y="254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1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18</xdr:col>
      <xdr:colOff>261936</xdr:colOff>
      <xdr:row>1</xdr:row>
      <xdr:rowOff>83344</xdr:rowOff>
    </xdr:from>
    <xdr:to>
      <xdr:col>20</xdr:col>
      <xdr:colOff>559592</xdr:colOff>
      <xdr:row>6</xdr:row>
      <xdr:rowOff>45244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77749" y="273844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153308</xdr:colOff>
      <xdr:row>0</xdr:row>
      <xdr:rowOff>93435</xdr:rowOff>
    </xdr:from>
    <xdr:to>
      <xdr:col>3</xdr:col>
      <xdr:colOff>161472</xdr:colOff>
      <xdr:row>6</xdr:row>
      <xdr:rowOff>36286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8148" y="93435"/>
          <a:ext cx="1257844" cy="10401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15</xdr:col>
      <xdr:colOff>688975</xdr:colOff>
      <xdr:row>4</xdr:row>
      <xdr:rowOff>185511</xdr:rowOff>
    </xdr:from>
    <xdr:to>
      <xdr:col>20</xdr:col>
      <xdr:colOff>117475</xdr:colOff>
      <xdr:row>8</xdr:row>
      <xdr:rowOff>151038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293350" y="947511"/>
          <a:ext cx="3032125" cy="7275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13</xdr:col>
      <xdr:colOff>317500</xdr:colOff>
      <xdr:row>6</xdr:row>
      <xdr:rowOff>101600</xdr:rowOff>
    </xdr:from>
    <xdr:to>
      <xdr:col>13</xdr:col>
      <xdr:colOff>317500</xdr:colOff>
      <xdr:row>41</xdr:row>
      <xdr:rowOff>277586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8608060" y="1198880"/>
          <a:ext cx="0" cy="72244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304800</xdr:colOff>
      <xdr:row>13</xdr:row>
      <xdr:rowOff>38100</xdr:rowOff>
    </xdr:from>
    <xdr:ext cx="6654800" cy="759460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9334500" y="2349500"/>
          <a:ext cx="6654800" cy="7594600"/>
        </a:xfrm>
        <a:prstGeom prst="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 b="1">
              <a:solidFill>
                <a:schemeClr val="accent2">
                  <a:lumMod val="50000"/>
                </a:schemeClr>
              </a:solidFill>
            </a:rPr>
            <a:t>Step 1. Determine the mean, µ,  and standard deviation, </a:t>
          </a:r>
          <a:r>
            <a:rPr lang="el-GR" sz="1800" b="1">
              <a:solidFill>
                <a:schemeClr val="accent2">
                  <a:lumMod val="50000"/>
                </a:schemeClr>
              </a:solidFill>
            </a:rPr>
            <a:t>σ</a:t>
          </a:r>
          <a:r>
            <a:rPr lang="en-US" sz="1800" b="1">
              <a:solidFill>
                <a:schemeClr val="accent2">
                  <a:lumMod val="50000"/>
                </a:schemeClr>
              </a:solidFill>
            </a:rPr>
            <a:t>.</a:t>
          </a:r>
        </a:p>
        <a:p>
          <a:r>
            <a:rPr lang="en-US" sz="1800"/>
            <a:t>The</a:t>
          </a:r>
          <a:r>
            <a:rPr lang="en-US" sz="1800" baseline="0"/>
            <a:t> mean assembly time for this step in the process is 30 hours, and the standard deviation is 4.7 hours.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2. Define the event of interest.</a:t>
          </a:r>
        </a:p>
        <a:p>
          <a:r>
            <a:rPr lang="en-US" sz="1800" baseline="0"/>
            <a:t>We are interested in determining the following:</a:t>
          </a:r>
        </a:p>
        <a:p>
          <a:endParaRPr lang="en-US" sz="1800" baseline="0"/>
        </a:p>
        <a:p>
          <a:r>
            <a:rPr lang="en-US" sz="2000" baseline="0"/>
            <a:t>P(26≤ x ≤35)</a:t>
          </a:r>
        </a:p>
        <a:p>
          <a:endParaRPr lang="en-US" sz="20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3. Standardize.</a:t>
          </a:r>
        </a:p>
        <a:p>
          <a:endParaRPr lang="en-US" sz="1800" baseline="0"/>
        </a:p>
        <a:p>
          <a:r>
            <a:rPr lang="en-US" sz="1800" baseline="0"/>
            <a:t>z = (26 - 30)/4.7 = -0.85</a:t>
          </a:r>
        </a:p>
        <a:p>
          <a:r>
            <a:rPr lang="en-US" sz="1800" baseline="0"/>
            <a:t>z = (35 - 30)/4.7 = 1.06 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4. Calculate the corresponding probabilities using the NORMSDIST function:</a:t>
          </a:r>
        </a:p>
        <a:p>
          <a:endParaRPr lang="en-US" sz="1800" baseline="0"/>
        </a:p>
        <a:p>
          <a:endParaRPr lang="en-US" sz="1800" baseline="0"/>
        </a:p>
        <a:p>
          <a:r>
            <a:rPr lang="en-US" sz="1800" baseline="0"/>
            <a:t>P(z =-0.85) = 0.1977</a:t>
          </a:r>
        </a:p>
        <a:p>
          <a:r>
            <a:rPr lang="en-US" sz="1800" baseline="0"/>
            <a:t>P(z = 1.06) = 0.8554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5. Calculate the probability of the event of interest.</a:t>
          </a:r>
        </a:p>
        <a:p>
          <a:endParaRPr lang="en-US" sz="1800" baseline="0"/>
        </a:p>
        <a:p>
          <a:r>
            <a:rPr lang="en-US" sz="1800" baseline="0"/>
            <a:t>P(26 ≤ 35) =  </a:t>
          </a:r>
          <a:r>
            <a:rPr lang="en-US" sz="1800" b="1" baseline="0">
              <a:solidFill>
                <a:srgbClr val="FF0000"/>
              </a:solidFill>
            </a:rPr>
            <a:t>0.6577</a:t>
          </a:r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</xdr:txBody>
    </xdr:sp>
    <xdr:clientData/>
  </xdr:oneCellAnchor>
  <xdr:twoCellAnchor>
    <xdr:from>
      <xdr:col>3</xdr:col>
      <xdr:colOff>508000</xdr:colOff>
      <xdr:row>1</xdr:row>
      <xdr:rowOff>63500</xdr:rowOff>
    </xdr:from>
    <xdr:to>
      <xdr:col>14</xdr:col>
      <xdr:colOff>75746</xdr:colOff>
      <xdr:row>5</xdr:row>
      <xdr:rowOff>139700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317750" y="254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 Solved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25</xdr:col>
      <xdr:colOff>206375</xdr:colOff>
      <xdr:row>5</xdr:row>
      <xdr:rowOff>47625</xdr:rowOff>
    </xdr:from>
    <xdr:to>
      <xdr:col>32</xdr:col>
      <xdr:colOff>222250</xdr:colOff>
      <xdr:row>17</xdr:row>
      <xdr:rowOff>136073</xdr:rowOff>
    </xdr:to>
    <xdr:pic>
      <xdr:nvPicPr>
        <xdr:cNvPr id="8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1000125"/>
          <a:ext cx="4238625" cy="229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15875</xdr:colOff>
      <xdr:row>16</xdr:row>
      <xdr:rowOff>79375</xdr:rowOff>
    </xdr:from>
    <xdr:to>
      <xdr:col>29</xdr:col>
      <xdr:colOff>492125</xdr:colOff>
      <xdr:row>18</xdr:row>
      <xdr:rowOff>15875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653125" y="3111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</a:p>
      </xdr:txBody>
    </xdr:sp>
    <xdr:clientData/>
  </xdr:twoCellAnchor>
  <xdr:twoCellAnchor>
    <xdr:from>
      <xdr:col>29</xdr:col>
      <xdr:colOff>492125</xdr:colOff>
      <xdr:row>16</xdr:row>
      <xdr:rowOff>79375</xdr:rowOff>
    </xdr:from>
    <xdr:to>
      <xdr:col>30</xdr:col>
      <xdr:colOff>365125</xdr:colOff>
      <xdr:row>18</xdr:row>
      <xdr:rowOff>15875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129375" y="3111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</a:p>
      </xdr:txBody>
    </xdr:sp>
    <xdr:clientData/>
  </xdr:twoCellAnchor>
  <xdr:twoCellAnchor editAs="oneCell">
    <xdr:from>
      <xdr:col>29</xdr:col>
      <xdr:colOff>365350</xdr:colOff>
      <xdr:row>16</xdr:row>
      <xdr:rowOff>15275</xdr:rowOff>
    </xdr:from>
    <xdr:to>
      <xdr:col>29</xdr:col>
      <xdr:colOff>365710</xdr:colOff>
      <xdr:row>16</xdr:row>
      <xdr:rowOff>15635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14:cNvPr>
            <xdr14:cNvContentPartPr/>
          </xdr14:nvContentPartPr>
          <xdr14:nvPr macro=""/>
          <xdr14:xfrm>
            <a:off x="19002600" y="3047400"/>
            <a:ext cx="360" cy="36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C374219E-700F-44BD-8922-CABD92278C5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993600" y="3038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555430</xdr:colOff>
      <xdr:row>16</xdr:row>
      <xdr:rowOff>31475</xdr:rowOff>
    </xdr:from>
    <xdr:to>
      <xdr:col>29</xdr:col>
      <xdr:colOff>555790</xdr:colOff>
      <xdr:row>16</xdr:row>
      <xdr:rowOff>31835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14:cNvPr>
            <xdr14:cNvContentPartPr/>
          </xdr14:nvContentPartPr>
          <xdr14:nvPr macro=""/>
          <xdr14:xfrm>
            <a:off x="19192680" y="3063600"/>
            <a:ext cx="360" cy="36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26BA21E8-02A0-4665-8C21-9DF95B571C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9183680" y="3054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333200</xdr:colOff>
      <xdr:row>26</xdr:row>
      <xdr:rowOff>126495</xdr:rowOff>
    </xdr:from>
    <xdr:to>
      <xdr:col>28</xdr:col>
      <xdr:colOff>333560</xdr:colOff>
      <xdr:row>26</xdr:row>
      <xdr:rowOff>126855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14:cNvPr>
            <xdr14:cNvContentPartPr/>
          </xdr14:nvContentPartPr>
          <xdr14:nvPr macro=""/>
          <xdr14:xfrm>
            <a:off x="18367200" y="512712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73B0F937-EA4E-48A1-B1AA-D53D8CB6FC1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358200" y="5118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222250</xdr:colOff>
      <xdr:row>10</xdr:row>
      <xdr:rowOff>79375</xdr:rowOff>
    </xdr:from>
    <xdr:to>
      <xdr:col>29</xdr:col>
      <xdr:colOff>238125</xdr:colOff>
      <xdr:row>15</xdr:row>
      <xdr:rowOff>127000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>
          <a:off x="18859500" y="1984375"/>
          <a:ext cx="15875" cy="1000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14</xdr:row>
      <xdr:rowOff>15875</xdr:rowOff>
    </xdr:from>
    <xdr:to>
      <xdr:col>30</xdr:col>
      <xdr:colOff>95250</xdr:colOff>
      <xdr:row>15</xdr:row>
      <xdr:rowOff>136525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flipH="1">
          <a:off x="19329400" y="2682875"/>
          <a:ext cx="6350" cy="31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333310</xdr:colOff>
      <xdr:row>14</xdr:row>
      <xdr:rowOff>190320</xdr:rowOff>
    </xdr:from>
    <xdr:to>
      <xdr:col>29</xdr:col>
      <xdr:colOff>333670</xdr:colOff>
      <xdr:row>15</xdr:row>
      <xdr:rowOff>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14:cNvPr>
            <xdr14:cNvContentPartPr/>
          </xdr14:nvContentPartPr>
          <xdr14:nvPr macro=""/>
          <xdr14:xfrm>
            <a:off x="18970560" y="2857320"/>
            <a:ext cx="360" cy="360"/>
          </xdr14:xfrm>
        </xdr:contentPart>
      </mc:Choice>
      <mc:Fallback xmlns="">
        <xdr:pic>
          <xdr:nvPicPr>
            <xdr:cNvPr id="88" name="Ink 87">
              <a:extLst>
                <a:ext uri="{FF2B5EF4-FFF2-40B4-BE49-F238E27FC236}">
                  <a16:creationId xmlns:a16="http://schemas.microsoft.com/office/drawing/2014/main" id="{88D8E352-B3E5-4F50-9DAE-AF705A6EA7C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74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142500</xdr:rowOff>
    </xdr:from>
    <xdr:to>
      <xdr:col>29</xdr:col>
      <xdr:colOff>317470</xdr:colOff>
      <xdr:row>13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14:cNvPr>
            <xdr14:cNvContentPartPr/>
          </xdr14:nvContentPartPr>
          <xdr14:nvPr macro=""/>
          <xdr14:xfrm>
            <a:off x="18954360" y="2619000"/>
            <a:ext cx="360" cy="360"/>
          </xdr14:xfrm>
        </xdr:contentPart>
      </mc:Choice>
      <mc:Fallback xmlns="">
        <xdr:pic>
          <xdr:nvPicPr>
            <xdr:cNvPr id="89" name="Ink 88">
              <a:extLst>
                <a:ext uri="{FF2B5EF4-FFF2-40B4-BE49-F238E27FC236}">
                  <a16:creationId xmlns:a16="http://schemas.microsoft.com/office/drawing/2014/main" id="{9D39B687-D0ED-48CD-B366-AB729DF9A5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5113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428710</xdr:colOff>
      <xdr:row>14</xdr:row>
      <xdr:rowOff>190320</xdr:rowOff>
    </xdr:from>
    <xdr:to>
      <xdr:col>29</xdr:col>
      <xdr:colOff>429070</xdr:colOff>
      <xdr:row>15</xdr:row>
      <xdr:rowOff>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14:cNvPr>
            <xdr14:cNvContentPartPr/>
          </xdr14:nvContentPartPr>
          <xdr14:nvPr macro=""/>
          <xdr14:xfrm>
            <a:off x="19065960" y="2857320"/>
            <a:ext cx="360" cy="360"/>
          </xdr14:xfrm>
        </xdr:contentPart>
      </mc:Choice>
      <mc:Fallback xmlns="">
        <xdr:pic>
          <xdr:nvPicPr>
            <xdr:cNvPr id="90" name="Ink 89">
              <a:extLst>
                <a:ext uri="{FF2B5EF4-FFF2-40B4-BE49-F238E27FC236}">
                  <a16:creationId xmlns:a16="http://schemas.microsoft.com/office/drawing/2014/main" id="{F6C77FA7-4DA9-4D9D-9FB6-AEF735B6BC8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12320" y="274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412510</xdr:colOff>
      <xdr:row>13</xdr:row>
      <xdr:rowOff>157980</xdr:rowOff>
    </xdr:from>
    <xdr:to>
      <xdr:col>29</xdr:col>
      <xdr:colOff>412870</xdr:colOff>
      <xdr:row>13</xdr:row>
      <xdr:rowOff>158340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14:cNvPr>
            <xdr14:cNvContentPartPr/>
          </xdr14:nvContentPartPr>
          <xdr14:nvPr macro=""/>
          <xdr14:xfrm>
            <a:off x="19049760" y="2634480"/>
            <a:ext cx="360" cy="360"/>
          </xdr14:xfrm>
        </xdr:contentPart>
      </mc:Choice>
      <mc:Fallback xmlns=""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4377E2BD-70D1-4255-BBC4-1306597DB142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96120" y="2526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476230</xdr:colOff>
      <xdr:row>13</xdr:row>
      <xdr:rowOff>157980</xdr:rowOff>
    </xdr:from>
    <xdr:to>
      <xdr:col>29</xdr:col>
      <xdr:colOff>476590</xdr:colOff>
      <xdr:row>13</xdr:row>
      <xdr:rowOff>158340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14:cNvPr>
            <xdr14:cNvContentPartPr/>
          </xdr14:nvContentPartPr>
          <xdr14:nvPr macro=""/>
          <xdr14:xfrm>
            <a:off x="19113480" y="2634480"/>
            <a:ext cx="360" cy="360"/>
          </xdr14:xfrm>
        </xdr:contentPart>
      </mc:Choice>
      <mc:Fallback xmlns="">
        <xdr:pic>
          <xdr:nvPicPr>
            <xdr:cNvPr id="92" name="Ink 91">
              <a:extLst>
                <a:ext uri="{FF2B5EF4-FFF2-40B4-BE49-F238E27FC236}">
                  <a16:creationId xmlns:a16="http://schemas.microsoft.com/office/drawing/2014/main" id="{44C0CF6D-4E57-4345-98D4-2657F498A89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59480" y="2526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491710</xdr:colOff>
      <xdr:row>14</xdr:row>
      <xdr:rowOff>15720</xdr:rowOff>
    </xdr:from>
    <xdr:to>
      <xdr:col>29</xdr:col>
      <xdr:colOff>492070</xdr:colOff>
      <xdr:row>14</xdr:row>
      <xdr:rowOff>16080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14:cNvPr>
            <xdr14:cNvContentPartPr/>
          </xdr14:nvContentPartPr>
          <xdr14:nvPr macro=""/>
          <xdr14:xfrm>
            <a:off x="19128960" y="2682720"/>
            <a:ext cx="360" cy="360"/>
          </xdr14:xfrm>
        </xdr:contentPart>
      </mc:Choice>
      <mc:Fallback xmlns="">
        <xdr:pic>
          <xdr:nvPicPr>
            <xdr:cNvPr id="93" name="Ink 92">
              <a:extLst>
                <a:ext uri="{FF2B5EF4-FFF2-40B4-BE49-F238E27FC236}">
                  <a16:creationId xmlns:a16="http://schemas.microsoft.com/office/drawing/2014/main" id="{025CC027-CF3D-43D8-99BC-77651D5A29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75320" y="25747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539950</xdr:colOff>
      <xdr:row>14</xdr:row>
      <xdr:rowOff>94920</xdr:rowOff>
    </xdr:from>
    <xdr:to>
      <xdr:col>29</xdr:col>
      <xdr:colOff>540310</xdr:colOff>
      <xdr:row>14</xdr:row>
      <xdr:rowOff>95280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14:cNvPr>
            <xdr14:cNvContentPartPr/>
          </xdr14:nvContentPartPr>
          <xdr14:nvPr macro=""/>
          <xdr14:xfrm>
            <a:off x="19177200" y="2761920"/>
            <a:ext cx="360" cy="36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435D37E6-AD47-4BA3-B8B6-5DB2E1B8F12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23200" y="265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539950</xdr:colOff>
      <xdr:row>14</xdr:row>
      <xdr:rowOff>174120</xdr:rowOff>
    </xdr:from>
    <xdr:to>
      <xdr:col>29</xdr:col>
      <xdr:colOff>540310</xdr:colOff>
      <xdr:row>14</xdr:row>
      <xdr:rowOff>174480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14:cNvPr>
            <xdr14:cNvContentPartPr/>
          </xdr14:nvContentPartPr>
          <xdr14:nvPr macro=""/>
          <xdr14:xfrm>
            <a:off x="19177200" y="2841120"/>
            <a:ext cx="360" cy="360"/>
          </xdr14:xfrm>
        </xdr:contentPart>
      </mc:Choice>
      <mc:Fallback xmlns="">
        <xdr:pic>
          <xdr:nvPicPr>
            <xdr:cNvPr id="95" name="Ink 94">
              <a:extLst>
                <a:ext uri="{FF2B5EF4-FFF2-40B4-BE49-F238E27FC236}">
                  <a16:creationId xmlns:a16="http://schemas.microsoft.com/office/drawing/2014/main" id="{91DB6D1C-40DA-4484-A915-EAD1C7BF7D7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23200" y="2733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555430</xdr:colOff>
      <xdr:row>14</xdr:row>
      <xdr:rowOff>94920</xdr:rowOff>
    </xdr:from>
    <xdr:to>
      <xdr:col>29</xdr:col>
      <xdr:colOff>555790</xdr:colOff>
      <xdr:row>14</xdr:row>
      <xdr:rowOff>95280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14:cNvPr>
            <xdr14:cNvContentPartPr/>
          </xdr14:nvContentPartPr>
          <xdr14:nvPr macro=""/>
          <xdr14:xfrm>
            <a:off x="19192680" y="2761920"/>
            <a:ext cx="360" cy="36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024C55F0-8F8E-4E13-AE74-3E6C3DF1CD0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38680" y="265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30</xdr:col>
      <xdr:colOff>15900</xdr:colOff>
      <xdr:row>14</xdr:row>
      <xdr:rowOff>158280</xdr:rowOff>
    </xdr:from>
    <xdr:to>
      <xdr:col>30</xdr:col>
      <xdr:colOff>16260</xdr:colOff>
      <xdr:row>14</xdr:row>
      <xdr:rowOff>158640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00000000-0008-0000-0200-000062000000}"/>
                </a:ext>
              </a:extLst>
            </xdr14:cNvPr>
            <xdr14:cNvContentPartPr/>
          </xdr14:nvContentPartPr>
          <xdr14:nvPr macro=""/>
          <xdr14:xfrm>
            <a:off x="19256400" y="2825280"/>
            <a:ext cx="360" cy="360"/>
          </xdr14:xfrm>
        </xdr:contentPart>
      </mc:Choice>
      <mc:Fallback xmlns="">
        <xdr:pic>
          <xdr:nvPicPr>
            <xdr:cNvPr id="98" name="Ink 97">
              <a:extLst>
                <a:ext uri="{FF2B5EF4-FFF2-40B4-BE49-F238E27FC236}">
                  <a16:creationId xmlns:a16="http://schemas.microsoft.com/office/drawing/2014/main" id="{318BF753-0CEE-4B22-A7F1-4D72334654E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202400" y="27176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587110</xdr:colOff>
      <xdr:row>14</xdr:row>
      <xdr:rowOff>126600</xdr:rowOff>
    </xdr:from>
    <xdr:to>
      <xdr:col>29</xdr:col>
      <xdr:colOff>587470</xdr:colOff>
      <xdr:row>14</xdr:row>
      <xdr:rowOff>126960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14:cNvPr>
            <xdr14:cNvContentPartPr/>
          </xdr14:nvContentPartPr>
          <xdr14:nvPr macro=""/>
          <xdr14:xfrm>
            <a:off x="19224360" y="2793600"/>
            <a:ext cx="360" cy="360"/>
          </xdr14:xfrm>
        </xdr:contentPart>
      </mc:Choice>
      <mc:Fallback xmlns=""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9B86F508-E03E-4805-A5EE-DCBD776AF9E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70720" y="26859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507910</xdr:colOff>
      <xdr:row>14</xdr:row>
      <xdr:rowOff>31200</xdr:rowOff>
    </xdr:from>
    <xdr:to>
      <xdr:col>29</xdr:col>
      <xdr:colOff>508270</xdr:colOff>
      <xdr:row>14</xdr:row>
      <xdr:rowOff>31560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14:cNvPr>
            <xdr14:cNvContentPartPr/>
          </xdr14:nvContentPartPr>
          <xdr14:nvPr macro=""/>
          <xdr14:xfrm>
            <a:off x="19145160" y="2698200"/>
            <a:ext cx="360" cy="36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C351025B-8C5B-4E58-B81F-DB13F1A513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91520" y="25905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333310</xdr:colOff>
      <xdr:row>14</xdr:row>
      <xdr:rowOff>79080</xdr:rowOff>
    </xdr:from>
    <xdr:to>
      <xdr:col>29</xdr:col>
      <xdr:colOff>333670</xdr:colOff>
      <xdr:row>14</xdr:row>
      <xdr:rowOff>79440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14:cNvPr>
            <xdr14:cNvContentPartPr/>
          </xdr14:nvContentPartPr>
          <xdr14:nvPr macro=""/>
          <xdr14:xfrm>
            <a:off x="18970560" y="2746080"/>
            <a:ext cx="360" cy="360"/>
          </xdr14:xfrm>
        </xdr:contentPart>
      </mc:Choice>
      <mc:Fallback xmlns="">
        <xdr:pic>
          <xdr:nvPicPr>
            <xdr:cNvPr id="101" name="Ink 100">
              <a:extLst>
                <a:ext uri="{FF2B5EF4-FFF2-40B4-BE49-F238E27FC236}">
                  <a16:creationId xmlns:a16="http://schemas.microsoft.com/office/drawing/2014/main" id="{0CA6BB13-DE1B-42D3-8BC8-DF2729501D8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638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14</xdr:row>
      <xdr:rowOff>142080</xdr:rowOff>
    </xdr:from>
    <xdr:to>
      <xdr:col>29</xdr:col>
      <xdr:colOff>301990</xdr:colOff>
      <xdr:row>14</xdr:row>
      <xdr:rowOff>142440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14:cNvPr>
            <xdr14:cNvContentPartPr/>
          </xdr14:nvContentPartPr>
          <xdr14:nvPr macro=""/>
          <xdr14:xfrm>
            <a:off x="18938880" y="2809080"/>
            <a:ext cx="360" cy="360"/>
          </xdr14:xfrm>
        </xdr:contentPart>
      </mc:Choice>
      <mc:Fallback xmlns="">
        <xdr:pic>
          <xdr:nvPicPr>
            <xdr:cNvPr id="102" name="Ink 101">
              <a:extLst>
                <a:ext uri="{FF2B5EF4-FFF2-40B4-BE49-F238E27FC236}">
                  <a16:creationId xmlns:a16="http://schemas.microsoft.com/office/drawing/2014/main" id="{590834AC-7C4D-4EAA-8F02-6931BBF54D4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701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14</xdr:row>
      <xdr:rowOff>190320</xdr:rowOff>
    </xdr:from>
    <xdr:to>
      <xdr:col>29</xdr:col>
      <xdr:colOff>301990</xdr:colOff>
      <xdr:row>15</xdr:row>
      <xdr:rowOff>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00000000-0008-0000-0200-000067000000}"/>
                </a:ext>
              </a:extLst>
            </xdr14:cNvPr>
            <xdr14:cNvContentPartPr/>
          </xdr14:nvContentPartPr>
          <xdr14:nvPr macro=""/>
          <xdr14:xfrm>
            <a:off x="18938880" y="2857320"/>
            <a:ext cx="360" cy="360"/>
          </xdr14:xfrm>
        </xdr:contentPart>
      </mc:Choice>
      <mc:Fallback xmlns="">
        <xdr:pic>
          <xdr:nvPicPr>
            <xdr:cNvPr id="103" name="Ink 102">
              <a:extLst>
                <a:ext uri="{FF2B5EF4-FFF2-40B4-BE49-F238E27FC236}">
                  <a16:creationId xmlns:a16="http://schemas.microsoft.com/office/drawing/2014/main" id="{D4A63FDF-A07F-44DA-BCBA-9C0A2511557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74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460030</xdr:colOff>
      <xdr:row>14</xdr:row>
      <xdr:rowOff>190320</xdr:rowOff>
    </xdr:from>
    <xdr:to>
      <xdr:col>29</xdr:col>
      <xdr:colOff>460390</xdr:colOff>
      <xdr:row>15</xdr:row>
      <xdr:rowOff>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14:cNvPr>
            <xdr14:cNvContentPartPr/>
          </xdr14:nvContentPartPr>
          <xdr14:nvPr macro=""/>
          <xdr14:xfrm>
            <a:off x="19097280" y="2857320"/>
            <a:ext cx="360" cy="360"/>
          </xdr14:xfrm>
        </xdr:contentPart>
      </mc:Choice>
      <mc:Fallback xmlns="">
        <xdr:pic>
          <xdr:nvPicPr>
            <xdr:cNvPr id="104" name="Ink 103">
              <a:extLst>
                <a:ext uri="{FF2B5EF4-FFF2-40B4-BE49-F238E27FC236}">
                  <a16:creationId xmlns:a16="http://schemas.microsoft.com/office/drawing/2014/main" id="{90736A22-5EAE-40FC-81A7-2DA44E69101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43280" y="274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507910</xdr:colOff>
      <xdr:row>14</xdr:row>
      <xdr:rowOff>142080</xdr:rowOff>
    </xdr:from>
    <xdr:to>
      <xdr:col>29</xdr:col>
      <xdr:colOff>508270</xdr:colOff>
      <xdr:row>14</xdr:row>
      <xdr:rowOff>142440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14:cNvPr>
            <xdr14:cNvContentPartPr/>
          </xdr14:nvContentPartPr>
          <xdr14:nvPr macro=""/>
          <xdr14:xfrm>
            <a:off x="19145160" y="2809080"/>
            <a:ext cx="360" cy="360"/>
          </xdr14:xfrm>
        </xdr:contentPart>
      </mc:Choice>
      <mc:Fallback xmlns="">
        <xdr:pic>
          <xdr:nvPicPr>
            <xdr:cNvPr id="105" name="Ink 104">
              <a:extLst>
                <a:ext uri="{FF2B5EF4-FFF2-40B4-BE49-F238E27FC236}">
                  <a16:creationId xmlns:a16="http://schemas.microsoft.com/office/drawing/2014/main" id="{B3899BFF-B195-4874-910C-E94B7780290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91520" y="2701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126300</xdr:rowOff>
    </xdr:from>
    <xdr:to>
      <xdr:col>29</xdr:col>
      <xdr:colOff>317470</xdr:colOff>
      <xdr:row>13</xdr:row>
      <xdr:rowOff>126660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00000000-0008-0000-0200-00006A000000}"/>
                </a:ext>
              </a:extLst>
            </xdr14:cNvPr>
            <xdr14:cNvContentPartPr/>
          </xdr14:nvContentPartPr>
          <xdr14:nvPr macro=""/>
          <xdr14:xfrm>
            <a:off x="18954360" y="2602800"/>
            <a:ext cx="360" cy="360"/>
          </xdr14:xfrm>
        </xdr:contentPart>
      </mc:Choice>
      <mc:Fallback xmlns=""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7A82611C-FA51-4905-BCD4-0439B34B671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4951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15420</xdr:rowOff>
    </xdr:from>
    <xdr:to>
      <xdr:col>29</xdr:col>
      <xdr:colOff>317470</xdr:colOff>
      <xdr:row>13</xdr:row>
      <xdr:rowOff>15780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00000000-0008-0000-0200-00006B000000}"/>
                </a:ext>
              </a:extLst>
            </xdr14:cNvPr>
            <xdr14:cNvContentPartPr/>
          </xdr14:nvContentPartPr>
          <xdr14:nvPr macro=""/>
          <xdr14:xfrm>
            <a:off x="18954360" y="2491920"/>
            <a:ext cx="360" cy="360"/>
          </xdr14:xfrm>
        </xdr:contentPart>
      </mc:Choice>
      <mc:Fallback xmlns=""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0CD3D3C7-37B2-4AAE-B335-AACE0C0C7BA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38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333310</xdr:colOff>
      <xdr:row>13</xdr:row>
      <xdr:rowOff>31620</xdr:rowOff>
    </xdr:from>
    <xdr:to>
      <xdr:col>29</xdr:col>
      <xdr:colOff>333670</xdr:colOff>
      <xdr:row>13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14:cNvPr>
            <xdr14:cNvContentPartPr/>
          </xdr14:nvContentPartPr>
          <xdr14:nvPr macro=""/>
          <xdr14:xfrm>
            <a:off x="18970560" y="2508120"/>
            <a:ext cx="360" cy="360"/>
          </xdr14:xfrm>
        </xdr:contentPart>
      </mc:Choice>
      <mc:Fallback xmlns="">
        <xdr:pic>
          <xdr:nvPicPr>
            <xdr:cNvPr id="108" name="Ink 107">
              <a:extLst>
                <a:ext uri="{FF2B5EF4-FFF2-40B4-BE49-F238E27FC236}">
                  <a16:creationId xmlns:a16="http://schemas.microsoft.com/office/drawing/2014/main" id="{A50B1E1A-767E-499D-BE42-E9796F6B95A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400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365350</xdr:colOff>
      <xdr:row>12</xdr:row>
      <xdr:rowOff>190080</xdr:rowOff>
    </xdr:from>
    <xdr:to>
      <xdr:col>29</xdr:col>
      <xdr:colOff>365710</xdr:colOff>
      <xdr:row>13</xdr:row>
      <xdr:rowOff>5020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14:cNvPr>
            <xdr14:cNvContentPartPr/>
          </xdr14:nvContentPartPr>
          <xdr14:nvPr macro=""/>
          <xdr14:xfrm>
            <a:off x="19002600" y="2476080"/>
            <a:ext cx="360" cy="360"/>
          </xdr14:xfrm>
        </xdr:contentPart>
      </mc:Choice>
      <mc:Fallback xmlns=""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AD1F737F-A43F-434B-A66D-D9C8957D245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48600" y="2368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349150</xdr:colOff>
      <xdr:row>13</xdr:row>
      <xdr:rowOff>31620</xdr:rowOff>
    </xdr:from>
    <xdr:to>
      <xdr:col>29</xdr:col>
      <xdr:colOff>349510</xdr:colOff>
      <xdr:row>13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0000000-0008-0000-0200-00006E000000}"/>
                </a:ext>
              </a:extLst>
            </xdr14:cNvPr>
            <xdr14:cNvContentPartPr/>
          </xdr14:nvContentPartPr>
          <xdr14:nvPr macro=""/>
          <xdr14:xfrm>
            <a:off x="18986400" y="2508120"/>
            <a:ext cx="360" cy="360"/>
          </xdr14:xfrm>
        </xdr:contentPart>
      </mc:Choice>
      <mc:Fallback xmlns=""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F69C2953-625C-40C3-9915-671D412C7A9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32400" y="2400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397030</xdr:colOff>
      <xdr:row>13</xdr:row>
      <xdr:rowOff>63300</xdr:rowOff>
    </xdr:from>
    <xdr:to>
      <xdr:col>29</xdr:col>
      <xdr:colOff>397390</xdr:colOff>
      <xdr:row>13</xdr:row>
      <xdr:rowOff>63660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14:cNvPr>
            <xdr14:cNvContentPartPr/>
          </xdr14:nvContentPartPr>
          <xdr14:nvPr macro=""/>
          <xdr14:xfrm>
            <a:off x="19034280" y="2539800"/>
            <a:ext cx="360" cy="360"/>
          </xdr14:xfrm>
        </xdr:contentPart>
      </mc:Choice>
      <mc:Fallback xmlns="">
        <xdr:pic>
          <xdr:nvPicPr>
            <xdr:cNvPr id="111" name="Ink 110">
              <a:extLst>
                <a:ext uri="{FF2B5EF4-FFF2-40B4-BE49-F238E27FC236}">
                  <a16:creationId xmlns:a16="http://schemas.microsoft.com/office/drawing/2014/main" id="{2F5809E3-E5DB-49C6-9775-CBEB222A2C0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80280" y="24321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397030</xdr:colOff>
      <xdr:row>13</xdr:row>
      <xdr:rowOff>110820</xdr:rowOff>
    </xdr:from>
    <xdr:to>
      <xdr:col>29</xdr:col>
      <xdr:colOff>397390</xdr:colOff>
      <xdr:row>13</xdr:row>
      <xdr:rowOff>111180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14:cNvPr>
            <xdr14:cNvContentPartPr/>
          </xdr14:nvContentPartPr>
          <xdr14:nvPr macro=""/>
          <xdr14:xfrm>
            <a:off x="19034280" y="2587320"/>
            <a:ext cx="360" cy="36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7969392E-CC1F-4B80-A444-CA759F4020F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80280" y="247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537430</xdr:colOff>
      <xdr:row>14</xdr:row>
      <xdr:rowOff>131280</xdr:rowOff>
    </xdr:from>
    <xdr:to>
      <xdr:col>30</xdr:col>
      <xdr:colOff>31740</xdr:colOff>
      <xdr:row>14</xdr:row>
      <xdr:rowOff>174480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14:cNvPr>
            <xdr14:cNvContentPartPr/>
          </xdr14:nvContentPartPr>
          <xdr14:nvPr macro=""/>
          <xdr14:xfrm>
            <a:off x="19174680" y="2798280"/>
            <a:ext cx="97560" cy="4320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5F5E1A99-EABC-413D-AC28-1419F329811A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9120680" y="2690280"/>
              <a:ext cx="205200" cy="25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526990</xdr:colOff>
      <xdr:row>14</xdr:row>
      <xdr:rowOff>73680</xdr:rowOff>
    </xdr:from>
    <xdr:to>
      <xdr:col>30</xdr:col>
      <xdr:colOff>420</xdr:colOff>
      <xdr:row>14</xdr:row>
      <xdr:rowOff>136680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14:cNvPr>
            <xdr14:cNvContentPartPr/>
          </xdr14:nvContentPartPr>
          <xdr14:nvPr macro=""/>
          <xdr14:xfrm>
            <a:off x="19164240" y="2740680"/>
            <a:ext cx="76680" cy="63000"/>
          </xdr14:xfrm>
        </xdr:contentPart>
      </mc:Choice>
      <mc:Fallback xmlns=""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5BF550E6-784A-4BFB-84AF-A2F5A14DEC19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9110600" y="2633040"/>
              <a:ext cx="184320" cy="27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322870</xdr:colOff>
      <xdr:row>13</xdr:row>
      <xdr:rowOff>33060</xdr:rowOff>
    </xdr:from>
    <xdr:to>
      <xdr:col>29</xdr:col>
      <xdr:colOff>571990</xdr:colOff>
      <xdr:row>14</xdr:row>
      <xdr:rowOff>63240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00000000-0008-0000-0200-000073000000}"/>
                </a:ext>
              </a:extLst>
            </xdr14:cNvPr>
            <xdr14:cNvContentPartPr/>
          </xdr14:nvContentPartPr>
          <xdr14:nvPr macro=""/>
          <xdr14:xfrm>
            <a:off x="18960120" y="2509560"/>
            <a:ext cx="249120" cy="220680"/>
          </xdr14:xfrm>
        </xdr:contentPart>
      </mc:Choice>
      <mc:Fallback xmlns="">
        <xdr:pic>
          <xdr:nvPicPr>
            <xdr:cNvPr id="115" name="Ink 114">
              <a:extLst>
                <a:ext uri="{FF2B5EF4-FFF2-40B4-BE49-F238E27FC236}">
                  <a16:creationId xmlns:a16="http://schemas.microsoft.com/office/drawing/2014/main" id="{7D183613-778E-462C-B0A3-55B658E18C67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8906480" y="2401560"/>
              <a:ext cx="356760" cy="43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365350</xdr:colOff>
      <xdr:row>13</xdr:row>
      <xdr:rowOff>94980</xdr:rowOff>
    </xdr:from>
    <xdr:to>
      <xdr:col>29</xdr:col>
      <xdr:colOff>365710</xdr:colOff>
      <xdr:row>13</xdr:row>
      <xdr:rowOff>95340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14:cNvPr>
            <xdr14:cNvContentPartPr/>
          </xdr14:nvContentPartPr>
          <xdr14:nvPr macro=""/>
          <xdr14:xfrm>
            <a:off x="19002600" y="2571480"/>
            <a:ext cx="360" cy="360"/>
          </xdr14:xfrm>
        </xdr:contentPart>
      </mc:Choice>
      <mc:Fallback xmlns="">
        <xdr:pic>
          <xdr:nvPicPr>
            <xdr:cNvPr id="116" name="Ink 115">
              <a:extLst>
                <a:ext uri="{FF2B5EF4-FFF2-40B4-BE49-F238E27FC236}">
                  <a16:creationId xmlns:a16="http://schemas.microsoft.com/office/drawing/2014/main" id="{E62BC2C4-DECE-416F-9C50-D0B5ACC36A1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48600" y="2463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13</xdr:row>
      <xdr:rowOff>142500</xdr:rowOff>
    </xdr:from>
    <xdr:to>
      <xdr:col>29</xdr:col>
      <xdr:colOff>301990</xdr:colOff>
      <xdr:row>13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14:cNvPr>
            <xdr14:cNvContentPartPr/>
          </xdr14:nvContentPartPr>
          <xdr14:nvPr macro=""/>
          <xdr14:xfrm>
            <a:off x="18938880" y="2619000"/>
            <a:ext cx="360" cy="360"/>
          </xdr14:xfrm>
        </xdr:contentPart>
      </mc:Choice>
      <mc:Fallback xmlns="">
        <xdr:pic>
          <xdr:nvPicPr>
            <xdr:cNvPr id="117" name="Ink 116">
              <a:extLst>
                <a:ext uri="{FF2B5EF4-FFF2-40B4-BE49-F238E27FC236}">
                  <a16:creationId xmlns:a16="http://schemas.microsoft.com/office/drawing/2014/main" id="{31BFEC12-1E09-4026-923D-BDD9B23727E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5113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285430</xdr:colOff>
      <xdr:row>12</xdr:row>
      <xdr:rowOff>158400</xdr:rowOff>
    </xdr:from>
    <xdr:to>
      <xdr:col>29</xdr:col>
      <xdr:colOff>285790</xdr:colOff>
      <xdr:row>12</xdr:row>
      <xdr:rowOff>158760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00000000-0008-0000-0200-000076000000}"/>
                </a:ext>
              </a:extLst>
            </xdr14:cNvPr>
            <xdr14:cNvContentPartPr/>
          </xdr14:nvContentPartPr>
          <xdr14:nvPr macro=""/>
          <xdr14:xfrm>
            <a:off x="18922680" y="2444400"/>
            <a:ext cx="360" cy="360"/>
          </xdr14:xfrm>
        </xdr:contentPart>
      </mc:Choice>
      <mc:Fallback xmlns="">
        <xdr:pic>
          <xdr:nvPicPr>
            <xdr:cNvPr id="118" name="Ink 117">
              <a:extLst>
                <a:ext uri="{FF2B5EF4-FFF2-40B4-BE49-F238E27FC236}">
                  <a16:creationId xmlns:a16="http://schemas.microsoft.com/office/drawing/2014/main" id="{F66D9F06-4644-4FCE-B3E7-18759F22B8D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68680" y="23367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190500</xdr:colOff>
      <xdr:row>10</xdr:row>
      <xdr:rowOff>0</xdr:rowOff>
    </xdr:from>
    <xdr:to>
      <xdr:col>29</xdr:col>
      <xdr:colOff>190500</xdr:colOff>
      <xdr:row>15</xdr:row>
      <xdr:rowOff>127000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>
        <a:xfrm>
          <a:off x="18827750" y="1905000"/>
          <a:ext cx="0" cy="1079500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73025</xdr:colOff>
      <xdr:row>14</xdr:row>
      <xdr:rowOff>79375</xdr:rowOff>
    </xdr:from>
    <xdr:to>
      <xdr:col>30</xdr:col>
      <xdr:colOff>95250</xdr:colOff>
      <xdr:row>15</xdr:row>
      <xdr:rowOff>88900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>
        <a:xfrm flipH="1">
          <a:off x="19313525" y="2746375"/>
          <a:ext cx="22225" cy="2000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254000</xdr:colOff>
      <xdr:row>15</xdr:row>
      <xdr:rowOff>127000</xdr:rowOff>
    </xdr:from>
    <xdr:to>
      <xdr:col>30</xdr:col>
      <xdr:colOff>127001</xdr:colOff>
      <xdr:row>15</xdr:row>
      <xdr:rowOff>127000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 flipH="1">
          <a:off x="18891250" y="2984500"/>
          <a:ext cx="476251" cy="0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22</xdr:row>
      <xdr:rowOff>0</xdr:rowOff>
    </xdr:from>
    <xdr:to>
      <xdr:col>29</xdr:col>
      <xdr:colOff>476250</xdr:colOff>
      <xdr:row>23</xdr:row>
      <xdr:rowOff>127000</xdr:rowOff>
    </xdr:to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18637250" y="4127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 editAs="oneCell">
    <xdr:from>
      <xdr:col>29</xdr:col>
      <xdr:colOff>200110</xdr:colOff>
      <xdr:row>10</xdr:row>
      <xdr:rowOff>17400</xdr:rowOff>
    </xdr:from>
    <xdr:to>
      <xdr:col>30</xdr:col>
      <xdr:colOff>114540</xdr:colOff>
      <xdr:row>15</xdr:row>
      <xdr:rowOff>129420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00000000-0008-0000-0200-0000F7000000}"/>
                </a:ext>
              </a:extLst>
            </xdr14:cNvPr>
            <xdr14:cNvContentPartPr/>
          </xdr14:nvContentPartPr>
          <xdr14:nvPr macro=""/>
          <xdr14:xfrm>
            <a:off x="18837360" y="1922400"/>
            <a:ext cx="517680" cy="1064520"/>
          </xdr14:xfrm>
        </xdr:contentPart>
      </mc:Choice>
      <mc:Fallback xmlns="">
        <xdr:pic>
          <xdr:nvPicPr>
            <xdr:cNvPr id="247" name="Ink 246">
              <a:extLst>
                <a:ext uri="{FF2B5EF4-FFF2-40B4-BE49-F238E27FC236}">
                  <a16:creationId xmlns:a16="http://schemas.microsoft.com/office/drawing/2014/main" id="{799AE0B5-68C7-4609-AC42-601EFFE09221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8828360" y="1913400"/>
              <a:ext cx="535320" cy="1082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317500</xdr:colOff>
      <xdr:row>12</xdr:row>
      <xdr:rowOff>31750</xdr:rowOff>
    </xdr:from>
    <xdr:to>
      <xdr:col>12</xdr:col>
      <xdr:colOff>777875</xdr:colOff>
      <xdr:row>41</xdr:row>
      <xdr:rowOff>6350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17500" y="2317750"/>
          <a:ext cx="7572375" cy="602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Groebner 6 209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McMillian has a contract to assemble components for radar systems to be used by the U.S. military.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/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time required to complete one part of assembly is thought to be normally distributed, with a mean equal to 30 hours and standard deviation equal to 4.7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In order to keep the assembly flow moving on schedule, this assembly step needs to be completed in 26 to 35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Determine the probability of this happening.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348342</xdr:colOff>
      <xdr:row>7</xdr:row>
      <xdr:rowOff>152400</xdr:rowOff>
    </xdr:from>
    <xdr:to>
      <xdr:col>14</xdr:col>
      <xdr:colOff>269875</xdr:colOff>
      <xdr:row>37</xdr:row>
      <xdr:rowOff>174625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1592" y="1485900"/>
          <a:ext cx="8097158" cy="602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Groebner 6 209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McMillian has a contract to assemble components for radar systems to be used by the U.S. military.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/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time required to complete one part of assembly is thought to be normally distributed, with a mean equal to 30 hours and standard deviation equal to 4.7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In order to keep the assembly flow moving on schedule, this assembly step needs to be completed in 26 to 35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Determine the probability of this happening.</a:t>
          </a:r>
        </a:p>
      </xdr:txBody>
    </xdr:sp>
    <xdr:clientData/>
  </xdr:twoCellAnchor>
  <xdr:twoCellAnchor>
    <xdr:from>
      <xdr:col>1</xdr:col>
      <xdr:colOff>153308</xdr:colOff>
      <xdr:row>0</xdr:row>
      <xdr:rowOff>93435</xdr:rowOff>
    </xdr:from>
    <xdr:to>
      <xdr:col>3</xdr:col>
      <xdr:colOff>161472</xdr:colOff>
      <xdr:row>6</xdr:row>
      <xdr:rowOff>36286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5608" y="934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15</xdr:col>
      <xdr:colOff>434975</xdr:colOff>
      <xdr:row>2</xdr:row>
      <xdr:rowOff>169636</xdr:rowOff>
    </xdr:from>
    <xdr:to>
      <xdr:col>19</xdr:col>
      <xdr:colOff>466725</xdr:colOff>
      <xdr:row>6</xdr:row>
      <xdr:rowOff>135163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039350" y="550636"/>
          <a:ext cx="3032125" cy="7275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15</xdr:col>
      <xdr:colOff>254000</xdr:colOff>
      <xdr:row>9</xdr:row>
      <xdr:rowOff>22225</xdr:rowOff>
    </xdr:from>
    <xdr:to>
      <xdr:col>15</xdr:col>
      <xdr:colOff>254000</xdr:colOff>
      <xdr:row>43</xdr:row>
      <xdr:rowOff>134711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858375" y="1736725"/>
          <a:ext cx="0" cy="73197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174625</xdr:rowOff>
    </xdr:from>
    <xdr:to>
      <xdr:col>14</xdr:col>
      <xdr:colOff>170996</xdr:colOff>
      <xdr:row>5</xdr:row>
      <xdr:rowOff>60325</xdr:rowOff>
    </xdr:to>
    <xdr:sp macro="" textlink="">
      <xdr:nvSpPr>
        <xdr:cNvPr id="36" name="Rounded Rectangl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413000" y="174625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305593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3811250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84365</xdr:colOff>
      <xdr:row>8</xdr:row>
      <xdr:rowOff>155124</xdr:rowOff>
    </xdr:from>
    <xdr:to>
      <xdr:col>12</xdr:col>
      <xdr:colOff>285750</xdr:colOff>
      <xdr:row>17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3965" y="1679124"/>
          <a:ext cx="6973660" cy="171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the area under the standard normal distribution between z = -0.12 and z = 1.23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253094</xdr:colOff>
      <xdr:row>0</xdr:row>
      <xdr:rowOff>176892</xdr:rowOff>
    </xdr:from>
    <xdr:to>
      <xdr:col>3</xdr:col>
      <xdr:colOff>261258</xdr:colOff>
      <xdr:row>6</xdr:row>
      <xdr:rowOff>54428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62694" y="176892"/>
          <a:ext cx="1227364" cy="102053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278490</xdr:colOff>
      <xdr:row>5</xdr:row>
      <xdr:rowOff>119744</xdr:rowOff>
    </xdr:from>
    <xdr:to>
      <xdr:col>19</xdr:col>
      <xdr:colOff>469899</xdr:colOff>
      <xdr:row>9</xdr:row>
      <xdr:rowOff>97972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184365" y="1072244"/>
          <a:ext cx="3267984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13</xdr:col>
      <xdr:colOff>268515</xdr:colOff>
      <xdr:row>9</xdr:row>
      <xdr:rowOff>106133</xdr:rowOff>
    </xdr:from>
    <xdr:to>
      <xdr:col>13</xdr:col>
      <xdr:colOff>268515</xdr:colOff>
      <xdr:row>53</xdr:row>
      <xdr:rowOff>164192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259990" y="1820633"/>
          <a:ext cx="0" cy="97354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</xdr:row>
      <xdr:rowOff>63500</xdr:rowOff>
    </xdr:from>
    <xdr:to>
      <xdr:col>12</xdr:col>
      <xdr:colOff>492126</xdr:colOff>
      <xdr:row>6</xdr:row>
      <xdr:rowOff>63500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97151" y="254000"/>
          <a:ext cx="5276850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3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15</xdr:col>
      <xdr:colOff>176893</xdr:colOff>
      <xdr:row>14</xdr:row>
      <xdr:rowOff>13607</xdr:rowOff>
    </xdr:from>
    <xdr:to>
      <xdr:col>22</xdr:col>
      <xdr:colOff>34018</xdr:colOff>
      <xdr:row>25</xdr:row>
      <xdr:rowOff>172359</xdr:rowOff>
    </xdr:to>
    <xdr:pic>
      <xdr:nvPicPr>
        <xdr:cNvPr id="8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8286" y="2680607"/>
          <a:ext cx="4238625" cy="229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190500</xdr:colOff>
      <xdr:row>19</xdr:row>
      <xdr:rowOff>95250</xdr:rowOff>
    </xdr:from>
    <xdr:to>
      <xdr:col>19</xdr:col>
      <xdr:colOff>190500</xdr:colOff>
      <xdr:row>24</xdr:row>
      <xdr:rowOff>27214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 flipV="1">
          <a:off x="12192000" y="3769179"/>
          <a:ext cx="0" cy="884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68036</xdr:colOff>
      <xdr:row>15</xdr:row>
      <xdr:rowOff>13607</xdr:rowOff>
    </xdr:from>
    <xdr:to>
      <xdr:col>18</xdr:col>
      <xdr:colOff>95250</xdr:colOff>
      <xdr:row>24</xdr:row>
      <xdr:rowOff>57151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 flipV="1">
          <a:off x="11484429" y="2871107"/>
          <a:ext cx="27214" cy="18124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462643</xdr:colOff>
      <xdr:row>24</xdr:row>
      <xdr:rowOff>40821</xdr:rowOff>
    </xdr:from>
    <xdr:ext cx="47795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1225893" y="4667250"/>
          <a:ext cx="477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-0.12</a:t>
          </a:r>
        </a:p>
      </xdr:txBody>
    </xdr:sp>
    <xdr:clientData/>
  </xdr:oneCellAnchor>
  <xdr:oneCellAnchor>
    <xdr:from>
      <xdr:col>18</xdr:col>
      <xdr:colOff>179614</xdr:colOff>
      <xdr:row>24</xdr:row>
      <xdr:rowOff>16327</xdr:rowOff>
    </xdr:from>
    <xdr:ext cx="25904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1596007" y="4642756"/>
          <a:ext cx="2590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</a:t>
          </a:r>
        </a:p>
      </xdr:txBody>
    </xdr:sp>
    <xdr:clientData/>
  </xdr:oneCellAnchor>
  <xdr:oneCellAnchor>
    <xdr:from>
      <xdr:col>18</xdr:col>
      <xdr:colOff>519793</xdr:colOff>
      <xdr:row>24</xdr:row>
      <xdr:rowOff>29936</xdr:rowOff>
    </xdr:from>
    <xdr:ext cx="434734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1936186" y="4656365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1.23</a:t>
          </a:r>
        </a:p>
      </xdr:txBody>
    </xdr:sp>
    <xdr:clientData/>
  </xdr:oneCellAnchor>
  <xdr:twoCellAnchor>
    <xdr:from>
      <xdr:col>18</xdr:col>
      <xdr:colOff>149678</xdr:colOff>
      <xdr:row>14</xdr:row>
      <xdr:rowOff>176893</xdr:rowOff>
    </xdr:from>
    <xdr:to>
      <xdr:col>19</xdr:col>
      <xdr:colOff>176893</xdr:colOff>
      <xdr:row>20</xdr:row>
      <xdr:rowOff>108857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11566071" y="2843893"/>
          <a:ext cx="612322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97971</xdr:colOff>
      <xdr:row>16</xdr:row>
      <xdr:rowOff>43543</xdr:rowOff>
    </xdr:from>
    <xdr:to>
      <xdr:col>19</xdr:col>
      <xdr:colOff>204107</xdr:colOff>
      <xdr:row>22</xdr:row>
      <xdr:rowOff>81643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1514364" y="3091543"/>
          <a:ext cx="691243" cy="12491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95249</xdr:colOff>
      <xdr:row>18</xdr:row>
      <xdr:rowOff>40821</xdr:rowOff>
    </xdr:from>
    <xdr:to>
      <xdr:col>19</xdr:col>
      <xdr:colOff>136071</xdr:colOff>
      <xdr:row>23</xdr:row>
      <xdr:rowOff>122464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11511642" y="3524250"/>
          <a:ext cx="625929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84363</xdr:colOff>
      <xdr:row>19</xdr:row>
      <xdr:rowOff>179614</xdr:rowOff>
    </xdr:from>
    <xdr:to>
      <xdr:col>18</xdr:col>
      <xdr:colOff>544286</xdr:colOff>
      <xdr:row>24</xdr:row>
      <xdr:rowOff>40821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11500756" y="3853543"/>
          <a:ext cx="459923" cy="8137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114299</xdr:colOff>
      <xdr:row>21</xdr:row>
      <xdr:rowOff>127907</xdr:rowOff>
    </xdr:from>
    <xdr:to>
      <xdr:col>18</xdr:col>
      <xdr:colOff>353786</xdr:colOff>
      <xdr:row>24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11530692" y="4196443"/>
          <a:ext cx="239487" cy="4299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84365</xdr:colOff>
      <xdr:row>8</xdr:row>
      <xdr:rowOff>155124</xdr:rowOff>
    </xdr:from>
    <xdr:to>
      <xdr:col>12</xdr:col>
      <xdr:colOff>285750</xdr:colOff>
      <xdr:row>17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87615" y="1679124"/>
          <a:ext cx="6916510" cy="171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the area under the standard normal distribution between z = -0.12 and z = 1.23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253094</xdr:colOff>
      <xdr:row>0</xdr:row>
      <xdr:rowOff>176892</xdr:rowOff>
    </xdr:from>
    <xdr:to>
      <xdr:col>3</xdr:col>
      <xdr:colOff>261258</xdr:colOff>
      <xdr:row>6</xdr:row>
      <xdr:rowOff>54428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77934" y="176892"/>
          <a:ext cx="1257844" cy="9748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278490</xdr:colOff>
      <xdr:row>5</xdr:row>
      <xdr:rowOff>119744</xdr:rowOff>
    </xdr:from>
    <xdr:to>
      <xdr:col>19</xdr:col>
      <xdr:colOff>469899</xdr:colOff>
      <xdr:row>9</xdr:row>
      <xdr:rowOff>97972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9790" y="1008744"/>
          <a:ext cx="3353709" cy="6894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13</xdr:col>
      <xdr:colOff>268515</xdr:colOff>
      <xdr:row>9</xdr:row>
      <xdr:rowOff>106133</xdr:rowOff>
    </xdr:from>
    <xdr:to>
      <xdr:col>13</xdr:col>
      <xdr:colOff>268515</xdr:colOff>
      <xdr:row>53</xdr:row>
      <xdr:rowOff>164192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190015" y="1706333"/>
          <a:ext cx="0" cy="95195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</xdr:row>
      <xdr:rowOff>63500</xdr:rowOff>
    </xdr:from>
    <xdr:to>
      <xdr:col>12</xdr:col>
      <xdr:colOff>492126</xdr:colOff>
      <xdr:row>6</xdr:row>
      <xdr:rowOff>63500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571751" y="254000"/>
          <a:ext cx="5238750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3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24</xdr:col>
      <xdr:colOff>287450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3892893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16</xdr:col>
      <xdr:colOff>32995</xdr:colOff>
      <xdr:row>5</xdr:row>
      <xdr:rowOff>116455</xdr:rowOff>
    </xdr:from>
    <xdr:to>
      <xdr:col>16</xdr:col>
      <xdr:colOff>32995</xdr:colOff>
      <xdr:row>35</xdr:row>
      <xdr:rowOff>149113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9394709" y="106895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303893</xdr:colOff>
      <xdr:row>3</xdr:row>
      <xdr:rowOff>77108</xdr:rowOff>
    </xdr:from>
    <xdr:to>
      <xdr:col>14</xdr:col>
      <xdr:colOff>140608</xdr:colOff>
      <xdr:row>7</xdr:row>
      <xdr:rowOff>153308</xdr:rowOff>
    </xdr:to>
    <xdr:sp macro="" textlink="">
      <xdr:nvSpPr>
        <xdr:cNvPr id="9" name="Rounded Rectangle 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644322" y="648608"/>
          <a:ext cx="5687786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5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328840</xdr:colOff>
      <xdr:row>11</xdr:row>
      <xdr:rowOff>47625</xdr:rowOff>
    </xdr:from>
    <xdr:to>
      <xdr:col>14</xdr:col>
      <xdr:colOff>515371</xdr:colOff>
      <xdr:row>28</xdr:row>
      <xdr:rowOff>9886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28840" y="2143125"/>
          <a:ext cx="8378031" cy="3391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</a:t>
          </a:r>
          <a:r>
            <a:rPr lang="en-US" sz="20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more </a:t>
          </a: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than 9 seconds?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17</xdr:col>
      <xdr:colOff>261938</xdr:colOff>
      <xdr:row>9</xdr:row>
      <xdr:rowOff>107156</xdr:rowOff>
    </xdr:from>
    <xdr:to>
      <xdr:col>22</xdr:col>
      <xdr:colOff>119063</xdr:colOff>
      <xdr:row>12</xdr:row>
      <xdr:rowOff>166687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0891838" y="1821656"/>
          <a:ext cx="2809875" cy="631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From the problem 4:</a:t>
          </a:r>
        </a:p>
      </xdr:txBody>
    </xdr:sp>
    <xdr:clientData/>
  </xdr:twoCellAnchor>
  <xdr:twoCellAnchor>
    <xdr:from>
      <xdr:col>17</xdr:col>
      <xdr:colOff>297655</xdr:colOff>
      <xdr:row>13</xdr:row>
      <xdr:rowOff>164306</xdr:rowOff>
    </xdr:from>
    <xdr:to>
      <xdr:col>22</xdr:col>
      <xdr:colOff>107155</xdr:colOff>
      <xdr:row>16</xdr:row>
      <xdr:rowOff>116680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0927555" y="2745581"/>
          <a:ext cx="27622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1- 0.8413 = 01587</a:t>
          </a:r>
        </a:p>
      </xdr:txBody>
    </xdr:sp>
    <xdr:clientData/>
  </xdr:twoCellAnchor>
  <xdr:twoCellAnchor>
    <xdr:from>
      <xdr:col>17</xdr:col>
      <xdr:colOff>297656</xdr:colOff>
      <xdr:row>20</xdr:row>
      <xdr:rowOff>59531</xdr:rowOff>
    </xdr:from>
    <xdr:to>
      <xdr:col>26</xdr:col>
      <xdr:colOff>166687</xdr:colOff>
      <xdr:row>24</xdr:row>
      <xdr:rowOff>83344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244477" y="4060031"/>
          <a:ext cx="5134996" cy="785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This probability is </a:t>
          </a:r>
          <a:r>
            <a:rPr lang="en-US" sz="2400" b="1">
              <a:solidFill>
                <a:srgbClr val="C00000"/>
              </a:solidFill>
              <a:latin typeface="Lucida Bright" panose="02040602050505020304" pitchFamily="18" charset="0"/>
            </a:rPr>
            <a:t>15.87%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374415" y="624115"/>
          <a:ext cx="285115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7" name="Rounded Rectangle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6 Solved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176893</xdr:colOff>
      <xdr:row>10</xdr:row>
      <xdr:rowOff>40822</xdr:rowOff>
    </xdr:from>
    <xdr:to>
      <xdr:col>9</xdr:col>
      <xdr:colOff>10884</xdr:colOff>
      <xdr:row>26</xdr:row>
      <xdr:rowOff>88447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76893" y="1945822"/>
              <a:ext cx="7481205" cy="43066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approximate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40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</m:oMath>
              </a14:m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c) Within three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of the mean</a:t>
              </a:r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76893" y="1945822"/>
              <a:ext cx="7481205" cy="43066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approximate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:r>
                <a:rPr lang="el-GR" sz="240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c) Within three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of the mean</a:t>
              </a:r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11</xdr:col>
      <xdr:colOff>367392</xdr:colOff>
      <xdr:row>11</xdr:row>
      <xdr:rowOff>176893</xdr:rowOff>
    </xdr:from>
    <xdr:to>
      <xdr:col>16</xdr:col>
      <xdr:colOff>0</xdr:colOff>
      <xdr:row>16</xdr:row>
      <xdr:rowOff>13607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184821" y="2272393"/>
          <a:ext cx="2558143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0.6827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205</a:t>
          </a:r>
        </a:p>
      </xdr:txBody>
    </xdr:sp>
    <xdr:clientData/>
  </xdr:twoCellAnchor>
  <xdr:twoCellAnchor>
    <xdr:from>
      <xdr:col>11</xdr:col>
      <xdr:colOff>381000</xdr:colOff>
      <xdr:row>17</xdr:row>
      <xdr:rowOff>0</xdr:rowOff>
    </xdr:from>
    <xdr:to>
      <xdr:col>16</xdr:col>
      <xdr:colOff>13608</xdr:colOff>
      <xdr:row>20</xdr:row>
      <xdr:rowOff>27213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9198429" y="3347357"/>
          <a:ext cx="2558143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0.9540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 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 286</a:t>
          </a:r>
        </a:p>
      </xdr:txBody>
    </xdr:sp>
    <xdr:clientData/>
  </xdr:twoCellAnchor>
  <xdr:twoCellAnchor>
    <xdr:from>
      <xdr:col>11</xdr:col>
      <xdr:colOff>285750</xdr:colOff>
      <xdr:row>20</xdr:row>
      <xdr:rowOff>285750</xdr:rowOff>
    </xdr:from>
    <xdr:to>
      <xdr:col>15</xdr:col>
      <xdr:colOff>557893</xdr:colOff>
      <xdr:row>24</xdr:row>
      <xdr:rowOff>13607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9103179" y="4435929"/>
          <a:ext cx="2612571" cy="106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0.997 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 299</a:t>
          </a:r>
        </a:p>
      </xdr:txBody>
    </xdr:sp>
    <xdr:clientData/>
  </xdr:twoCellAnchor>
  <xdr:twoCellAnchor>
    <xdr:from>
      <xdr:col>22</xdr:col>
      <xdr:colOff>190499</xdr:colOff>
      <xdr:row>17</xdr:row>
      <xdr:rowOff>0</xdr:rowOff>
    </xdr:from>
    <xdr:to>
      <xdr:col>25</xdr:col>
      <xdr:colOff>435427</xdr:colOff>
      <xdr:row>20</xdr:row>
      <xdr:rowOff>81642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444106" y="3347357"/>
          <a:ext cx="2000250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Rounded</a:t>
          </a:r>
          <a:r>
            <a:rPr lang="en-US" sz="2000" baseline="0">
              <a:latin typeface="Lucida Bright" panose="02040602050505020304" pitchFamily="18" charset="0"/>
            </a:rPr>
            <a:t> up or down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54429</xdr:colOff>
      <xdr:row>11</xdr:row>
      <xdr:rowOff>81642</xdr:rowOff>
    </xdr:from>
    <xdr:to>
      <xdr:col>22</xdr:col>
      <xdr:colOff>13608</xdr:colOff>
      <xdr:row>24</xdr:row>
      <xdr:rowOff>81642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14722929" y="2177142"/>
          <a:ext cx="544286" cy="33881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449036" y="1850570"/>
              <a:ext cx="7511141" cy="42740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40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</m:oMath>
              </a14:m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Within three  </a:t>
              </a:r>
              <a:r>
                <a:rPr lang="el-GR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of the mean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449036" y="1850570"/>
              <a:ext cx="7511141" cy="42740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:r>
                <a:rPr lang="el-GR" sz="240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Within three  </a:t>
              </a:r>
              <a:r>
                <a:rPr lang="el-GR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of the mean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374415" y="624115"/>
          <a:ext cx="285115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7" name="Rounded Rectangle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6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21</xdr:col>
      <xdr:colOff>341879</xdr:colOff>
      <xdr:row>8</xdr:row>
      <xdr:rowOff>152400</xdr:rowOff>
    </xdr:to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3582650" y="762000"/>
          <a:ext cx="1522979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36.70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37.16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414 1,'-7'0,"-8"0,-8 0,-6 0,-5 0,-4 0,0 0,-2 0,1 0,0 0,0 0,0 0,14 0,17 0,16 0,14 0,3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2:30.22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217 195,'43'0,"-28"2,0-1,0-1,0 0,0-1,-1-1,1 0,0-1,-1-1,0 0,1-1,-2 0,3-2,-2-1,1 1,0 0,0 1,0 1,0 1,1 0,0 1,-1 0,9 1,30-1,0 3,10 3,21 0,249-3,-300 0</inkml:trace>
  <inkml:trace contextRef="#ctx0" brushRef="#br0" timeOffset="3952.45">179 119,'147'2,"-25"1,66-9,-54-17,-42 7,-84 15,0 0,-1 0,1-1,-1-1,0 1,7-4,-14 6,0 0,1 0,-1 0,0 0,0 0,0 0,0 0,0 0,1-1,-1 1,0 0,0 0,0 0,0 0,0 0,0 0,0 0,1-1,-1 1,0 0,0 0,0 0,0 0,0-1,0 1,0 0,0 0,0 0,0 0,0 0,0-1,0 1,0 0,0 0,0 0,0 0,0-1,0 1,0 0,0 0,0 0,0 0,-1 0,1-1,0 1,0 0,0 0,0 0,0 0,0 0,0 0,-1-1,1 1,0 0,0 0,-14-5,-16-1,-28 2,-1 3,1 3,-1 2,1 3,0 2,-48 15,40-11,-1-2,-1-4,1-2,-1-4,-18-4,114 3,0-1,0-2,-1-1,19-5,124-37,-73 19,-42 16,1 3,0 2,0 3,0 2,25 4,-2-2,-51 1,-1 1,1 1,19 6,-28-6,13 2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48.07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260 1328</inkml:trace>
  <inkml:trace contextRef="#ctx0" brushRef="#br0" timeOffset="-72442.11">562 573,'0'-16,"0"0,1 0,1 0,1 0,0 0,1 0,1-2,-3 12,1 0,-1 1,1 0,0-1,1 1,-1 0,1 0,0 1,1-1,-1 1,1 0,-1 0,1 0,0 1,1-1,-1 1,1 1,-1-1,1 1,2-1,22-4,0 2,0 1,0 1,0 2,0 1,1 1,6 2,28 0,-64-3,12 0,1 1,-1 0,0 1,0 0,1 1,0 0,-11-1,0-1,1 0,-1 1,0 0,0 0,0 0,0 0,0 0,0 1,0-1,-1 1,1 0,-1-1,0 1,0 0,0 1,0-1,-1 0,1 0,-1 1,0-1,0 1,0-1,0 3,2 21,-1 0,-1 0,-1 0,-2 0,-1 6,-2 42,2-39,-2-1,-2-1,-1 1,-9 23,-14 65,24-85</inkml:trace>
  <inkml:trace contextRef="#ctx0" brushRef="#br0" timeOffset="11390.17">147 1139,'68'-5,"-64"4,-1 1,1-1,-1 0,0 0,0 0,0-1,1 1,-1-1,0 0,-1 1,1-1,0-1,-1 1,1 0,-1-1,1 1,1-4,-4 6,0 0,1 0,-1-1,0 1,1 0,-1-1,0 1,0 0,0-1,1 1,-1 0,0-1,0 1,0 0,0-1,0 1,0 0,0-1,0 1,0-1,0 1,0 0,0-1,0 1,0 0,0-1,0 1,0-1,0 1,0 0,-1-1,1 1,0 0,0-1,0 1,-1 0,1-1,0 1,0 0,-1 0,1-1,0 1,-1 0,1 0,0-1,-24 2,-23 14,10 8,30-17,25-16,-14 7,1 0,0 0,0 0,-1 0,1 0,-1-1,1 0,-1 0,0 0,-1-1,1 1,-1-1,1 0,-2 0,2-2,-4 7,0-1,0 1,1-1,-1 1,0-1,0 1,0-1,0 0,0 1,0-1,0 1,0-1,0 0,0 1,-1-1,1 1,0-1,0 1,0-1,-1 1,1-1,0 1,-1-1,1 1,0-1,-1 1,1 0,-1-1,1 1,-1-1,1 1,-1 0,-21-2,-22 16,36-7,0-1,1 1,0 0,0 0,-3 5,7-8,0 1,-1 0,0-1,0 0,0 0,0 0,-1 0,0-1,1 1,-1-1,0-1,-1 1,1-1,0 1,-1-2,-3 2,7-3,1 1,0-1,0 0,0 0,-1 0,1 0,0 0,0 0,0 0,-1 0,1-1,0 1,0 0,0-1,-1 1,1-1,0 1,0-1,0 0,0 1,0-1,0 0,0 0,1 0,-1 0,0 0,0 0,1 0,-1 0,0 0,1 0,-1 0,1 0,-1 0,1 0,0-1,-1 1,1 0,0 0,0 0,0-1,0 1,0 0,0 0,0-1,1 1,-1 0,0 0,1 0,-1 0,1-2,1-3,-1 0,2 0,-1 1,1-1,-1 0,2 1,-1-1,1 1,3-4,44-39,28-18,-47 41,-1 0,-2-2,0-1,-2-2,-1 0,20-31,71-123,66-183,-176 356,0 0,1 0,0 1,0 0,1 0,1 1,0 0,0 1,1 0,0 1,0 0,0 1,1 0,0 1,0 0,1 0,-1 2,1 0,4-1,20-2,0 1,0 1,0 2,2 2,-2 2,11 2,-39-3,0 0,0 0,0 1,0 1,0-1,0 1,0 1,-1 0,0 0,0 1,0-1,3 4,-7-5,-1 0,0 1,0-1,0 1,0 0,-1 0,1 0,-1 0,0 0,0 0,0 1,-1-1,0 1,1-1,-2 1,1-1,0 1,-1 0,0-1,0 1,0 0,-1-1,0 1,0-1,0 3,-12 31,-4-4</inkml:trace>
  <inkml:trace contextRef="#ctx0" brushRef="#br0" timeOffset="16989.82">184 1291,'8'-10,"-1"0,0 0,-1-1,0 0,-1 0,3-7,9-17,5 0,-17 28,0 0,0 0,0-1,-1 0,0 0,-1 0,0 0,0 0,1-6,-4 12,0 1,0 0,0 0,0 0,0 0,-1 0,1-1,0 1,-1 0,1 0,-1 0,1 0,-1 0,1 0,-1 0,0 0,1 1,-1-1,0 0,0 0,0 0,0 1,1-1,-1 0,-1 1,-32-11,-35 10,65 2,0-1,0 1,0 0,0 0,0 1,0-1,0 1,0-1,-3 3,7-4,20-21,-5-1,0-2,-1 0,-1 0,-2-1,6-17,-3 8,8-13,-12 30,-2 0,0-2,-1 1,-1-1,1-8,-7 25,0 1,1-1,-1 1,0 0,0-1,0 1,0-1,0 1,0-1,0 1,-1-1,1 1,0 0,-1-1,1 1,-1 0,0-1,0 0,1 2,-1 0,1-1,-1 1,1-1,-1 1,0 0,1 0,-1-1,0 1,1 0,-1 0,0 0,1 0,-1 0,0 0,1 0,-1 0,0 0,0 0,1 0,-1 0,0 0,1 0,-1 1,0-1,-3 2,0 0,-1 0,2 1,-1-1,0 1,0 0,1 0,0 0,-1 1,1 0,-9 13,0 0,1 1,1 0,1 1,1 0,0 0,1 1,2 0,0 0,-1 11,-1-5,0-1,-1 0,-9 15,10-25,0 1,1 1,1-1,0 1,1 0,1 0,1 1,0-1,1 7,6 21,3 0,1-1,2 0,15 36,6-5,-19-46</inkml:trace>
  <inkml:trace contextRef="#ctx0" brushRef="#br0" timeOffset="25093.84">714 497,'1'-6,"-1"0,2-1,-1 1,1 0,0 0,0 0,0 0,1 0,0 0,0 1,1-1,0 1,55-69,-24 32,-13 2,-21 35,2 0,-1 0,0 1,1-1,0 0,0 1,1 0,-1 0,1 0,0 0,0 0,-3 3,0 1,1-1,-1 0,0 1,0-1,0 0,0 0,0 0,-1 0,1 0,0 0,0 0,-1 0,1 0,0 0,-1 0,1 0,-1 0,1-1,-1 1,0 0,0 0,1-1,-1 1,0 0,0 0,0-1,0 0,-2 1,1-1,0 1,0 0,0-1,-1 1,1 0,-1 0,1 0,-1 0,1 0,-1 1,0-1,1 0,-1 1,0-1,0 1,-1-1,-14-2,-1 1,1 0,-14 1,29 1,-23 0,23 0,5 1,39-8,58-33,-76 28,0 2,1 1,1 0,-1 2,27-3,-49 9,1 1,0 0,-1 0,1 0,0 1,-1-1,1 1,-1 0,1 0,-1 0,1 1,-1-1,0 1,0 0,3 1,37 39,-33-30,6 5</inkml:trace>
  <inkml:trace contextRef="#ctx0" brushRef="#br0" timeOffset="28791.15">751 309,'23'-1,"-1"0,0-2,1-1,-1 0,0-2,5-2,-16 4,0 0,0 0,0-1,-1 0,0-1,0-1,0 1,-1-1,0-1,0 0,-1 0,5-6,-12 12,0 1,0 0,0-1,0 1,0 0,0-1,0 1,-1-1,1 0,-1 1,1-1,-1 1,1-1,-1 0,0 0,0 1,0-1,0 0,0 1,0-1,0 0,-1 1,1-1,-1 0,0 0,0-1,-1 1,1 0,-1 1,0-1,0 0,0 0,0 1,0-1,0 1,0 0,-1 0,1 0,0 0,-1 0,0 0,-13-4,1 2,-1 0,0 1,-14 0,30 2,-16-1,-1 1,1 0,-1 1,1 1,0 1,0 0,-5 3,15-5,-1 1,1 1,1-1,-1 1,0 1,1-1,-1 1,1-1,0 1,0 1,0-1,1 1,0 0,0 0,0 0,0 1,1-1,0 1,-2 5,4-10,1 1,-1-1,1 0,-1 0,1 1,0-1,-1 0,1 1,0-1,0 0,0 1,0-1,0 0,1 1,-1-1,0 0,1 1,-1-1,1 0,-1 1,1-1,-1 0,1 0,0 0,0 0,-1 0,2 1,29 17,-29-18,-1 3,-10 0,2-1,-7 4</inkml:trace>
  <inkml:trace contextRef="#ctx0" brushRef="#br0" timeOffset="29614.74">751 270,'6'-6,"3"-2</inkml:trace>
  <inkml:trace contextRef="#ctx0" brushRef="#br0" timeOffset="30067.9">864 233</inkml:trace>
  <inkml:trace contextRef="#ctx0" brushRef="#br0" timeOffset="30818.3">1015 157,'7'0,"2"0</inkml:trace>
  <inkml:trace contextRef="#ctx0" brushRef="#br0" timeOffset="31356.44">1131 119</inkml:trace>
  <inkml:trace contextRef="#ctx0" brushRef="#br0" timeOffset="31821.32">1131 119</inkml:trace>
  <inkml:trace contextRef="#ctx0" brushRef="#br0" timeOffset="35739.71">1395 195,'6'8,"-1"0,1 1,-1 0,-1 0,0 0,0 0,-1 1,1 3,10 27,16 18,3-2,2-2,2-1,3-2,6 3,18 26,23 40,15 26,-84-117</inkml:trace>
  <inkml:trace contextRef="#ctx0" brushRef="#br0" timeOffset="38636.9">1508 346,'0'33,"1"0,4 17,-3-37,1 0,0-1,1 0,0 0,1 0,0 0,8 11,22 29,2-1,43 44,-40-49,-2 1,-2 2,5 13,28 43,-52-77</inkml:trace>
  <inkml:trace contextRef="#ctx0" brushRef="#br0" timeOffset="52230.18">1092 195,'58'-3,"48"2,-98 2,0-1,1 1,-1 1,0 0,0 0,0 1,0-1,0 2,-1-1,5 4,-6-2,-1 1,1 0,-1 0,0 1,-1-1,1 1,-1 0,-1 0,1 1,-1-1,-1 1,1 0,-1-1,-1 1,2 6,12 39,6 11,13 33,-30-90,-1 0,1 0,0-1,0 1,1-1,0 0,0 0,1 0,-1-1,1 1,1-1,-7-5,1 1,-1 0,1-1,-1 1,1-1,0 0,-1 1,1-1,-1 1,1-1,0 0,0 1,-1-1,1 0,0 0,-1 0,1 0,0 1,0-1,-1 0,1 0,0 0,0-1,-1 1,1 0,0 0,0 0,-1 0,2-1,-1-19,-3 14,0-1,0 1,0-1,-1 1,0 0,-2-4,-2 3,1 0,-1 0,0 1,-1 0,0 0,0 1,-4-2,7 4,-1 0,0-1,1 1,-1-1,1 0,0-1,1 1,-1-1,1 0,0 0,0 0,0-1,1 0,0 1,0-1,0 0,-1-6,3 6,0 1,0-1,0 0,1 0,0 0,0 1,1-1,0 0,0 0,0 1,0-1,1 1,2-5,-4 8,1 1,0-1,0 0,0 1,0-1,0 1,0-1,1 1,-1 0,0-1,1 1,-1 0,1 0,-1 0,1 0,-1 0,1 0,0 0,0 1,-1-1,1 1,0-1,0 1,0 0,-1 0,1-1,0 1,0 0,0 1,0-1,0 0,-1 1,1-1,0 1,0-1,-1 1,1 0,0 0,-1-1,1 1,0 0,-1 1,1-1,6 5,0 0,0 0,0 1,-1 0,-1 0,1 1,-1 0,0 0,1 3,47 87,-18-29,8 12,-30-52,2 0,1-1,1-1,8 6,-2-4,1-1,1-2,17 13,-12-16</inkml:trace>
  <inkml:trace contextRef="#ctx0" brushRef="#br0" timeOffset="55166.96">1471 422,'4'1,"1"1,0 0,-1 0,1 0,-1 0,0 1,0 0,0 0,0 0,0 0,0 0,-1 1,0 0,0 0,2 2,16 15,7 4,-1 1,-1 1,-1 1,-2 1,-1 1,8 15,112 172,-118-182,-2-4</inkml:trace>
  <inkml:trace contextRef="#ctx0" brushRef="#br0" timeOffset="63985.16">448 725</inkml:trace>
  <inkml:trace contextRef="#ctx0" brushRef="#br0" timeOffset="65009.68">524 573</inkml:trace>
  <inkml:trace contextRef="#ctx0" brushRef="#br0" timeOffset="66977.09">827 270</inkml:trace>
  <inkml:trace contextRef="#ctx0" brushRef="#br0" timeOffset="68440.5">1244 157</inkml:trace>
  <inkml:trace contextRef="#ctx0" brushRef="#br0" timeOffset="70513.23">940 195</inkml:trace>
  <inkml:trace contextRef="#ctx0" brushRef="#br0" timeOffset="72310.66">864 270</inkml:trace>
  <inkml:trace contextRef="#ctx0" brushRef="#br0" timeOffset="73641.56">2112 1252</inkml:trace>
  <inkml:trace contextRef="#ctx0" brushRef="#br0" timeOffset="74266.87">1811 725</inkml:trace>
  <inkml:trace contextRef="#ctx0" brushRef="#br0" timeOffset="75318.68">1168 233</inkml:trace>
  <inkml:trace contextRef="#ctx0" brushRef="#br0" timeOffset="75961.58">1205 119</inkml:trace>
  <inkml:trace contextRef="#ctx0" brushRef="#br0" timeOffset="77449.06">827 270</inkml:trace>
  <inkml:trace contextRef="#ctx0" brushRef="#br0" timeOffset="79426.92">1244 157</inkml:trace>
  <inkml:trace contextRef="#ctx0" brushRef="#br0" timeOffset="81094.25">788 195</inkml:trace>
  <inkml:trace contextRef="#ctx0" brushRef="#br0" timeOffset="82639.28">1811 1101</inkml:trace>
  <inkml:trace contextRef="#ctx0" brushRef="#br0" timeOffset="84597.92">2112 1215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48.58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53.8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0:30.8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07.56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09.62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2.95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5.31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0.03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1008 42,'-1008'0,"1066"1,-24 1,0-2,0-1,0-2,-1-2,14-3,-7-1,0 2,1 1,-1 3,2 1,168 3,-76 2,885-3,-987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8.07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0.18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1.41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6.98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0.54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2.12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3.46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4.51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6.29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8.15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5.66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45,'23'0,"33"1,0-2,0-3,0-3,16-4,-11 1,1 3,-1 3,1 3,47 5,14-1,822-3,-912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1.47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2.99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4.02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6.19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0.07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2.2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4.43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7.05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8.39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0.07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9.07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388 1,'-6'0,"-9"0,-8 0,-7 0,-4 0,-4 0,-1 0,0 0,0 0,0 0,-7 6,6 3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4.13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270 119,'-7'0,"-10"0,-10 0,-7-7,-14-11,-5-8,5-9,12 2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6.22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213 149,'-8'7,"-9"3,-18-1,-10-9,3-12,8-11,10-10,17 0,17 8,14-1,3 4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9.06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691 612,'1'-10,"-1"1,-1-1,0 0,0 1,-1-1,0 1,-1-1,0 1,-1-2,1 5,-1 1,1-1,-1 1,0 0,0 1,0-1,-1 1,0-1,0 1,0 1,0-1,0 1,-1 0,-4-2,-91-43,-63-33,123 59,0-3,2-3,-21-19,40 30,0-2,1 0,2-1,0-1,1-1,0 0,1-4,-1-5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9.78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14.55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18.31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28.25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18 2526</inkml:trace>
  <inkml:trace contextRef="#ctx0" brushRef="#br0" timeOffset="838.21">110 2526</inkml:trace>
  <inkml:trace contextRef="#ctx0" brushRef="#br0" timeOffset="-62396.49">1069 2609,'1'-1,"0"0,0 0,0 0,0 0,0 0,-1 0,1 0,0 0,-1 0,1 1,-1-1,1 0,-1 0,0-1,1 1,-1 0,0 0,0-1,0 1,0 0,0 0,0-1,0 1,0 1,-1-1,1-2,-1 1,-1 0,1 0,-1 0,1 0,-1 1,1-1,-1 0,0 0,0 1,0-1,0 1,0-1,-2 1,-5-3,-1-1,-1 1,1 0,0 2,-9-3,-7-4,60 9,-11 1,38 2,0 3,1 2,-2 3,0 2,9 6,-66-19,1 0,-2 0,0 1,1 0,-1 0,1 0,-1 0,0 0,0 1,1-1,-1 0,0 1,1 0,0 0,-4-1,1-1,-1 1,1 0,-1-1,1 1,-1-1,-1 1,2-1,-1 1,0-1,1 1,-1-1,0 1,0-1,0 0,1 0,-1 1,0-1,0 0,0 0,0 0,1 0,-1 0,0 0,0 0,0 0,-86 4,82-5,-65 2,0-4,0-3,-20-5,-109-13,464 23,-329-1,28 1,1 1,-1 1,-4 2,27 2,24 3,25 3,11-4,-34-7,1 2,-1 0,1 1,-1 0,1 1,-2 0,2 1,-2 0,5 2,-17-7,0 0,0 0,0 0,0 1,0-1,1 0,-1 0,0 0,0 0,0 0,0 0,0 0,0 1,1-1,-1 0,0 0,0 0,0 0,0 0,0 1,0-1,0 0,0 0,0 0,0 0,0 1,0-1,0 0,0 0,0 0,0 0,0 1,0-1,0 0,0 0,0 0,0 0,0 1,0-1,0 0,0 0,-1 0,1 0,0 0,0 1,0-1,0 0,0 0,0 0,0 0,-1 0,1 0,0 0,0 1,-16 4,-16-2,-42-3,-22 2,96-2,1 1,-1-1,0 0,1 0,-1 1,0-1,0 0,1 0,-1 1,0-1,0 0,1 1,-1-1,0 0,0 1,0-1,0 0,0 1,0-1,1 0,-1 1,0-1,0 1,0-1,0 0,0 1,0-1,0 0,-1 1,1-1,0 0,0 0,0 0,0 1,0-1,0 0,-1 1,1-1,0 0,0 0,-1 1,1-1,0 0,0 0,-1 1,1-1,0 0,-1 0,1 1,0-1,-1 0,1 0,0 0,-1 0,1 0,0 0,-1 0,1 0,-1 0,1 0,0 0,-1 0,1 0,29 16,66 13,-56-18,-23-5,-20-2,-29-3,-32-8,2-1,-23-9,72 13,13 1,25 0,45 1,43 5,-24-2,53-4,-128 1,1-1,-2 0,2-1,-2 0,2-1,-2 0,0-1,3-2,20-9,-3 4</inkml:trace>
  <inkml:trace contextRef="#ctx0" brushRef="#br0" timeOffset="-97379.74">1022 2235</inkml:trace>
  <inkml:trace contextRef="#ctx0" brushRef="#br0" timeOffset="30419">385 1198</inkml:trace>
  <inkml:trace contextRef="#ctx0" brushRef="#br0" timeOffset="31825.53">292 1074</inkml:trace>
  <inkml:trace contextRef="#ctx0" brushRef="#br0" timeOffset="34028.8">292 1115</inkml:trace>
  <inkml:trace contextRef="#ctx0" brushRef="#br0" timeOffset="61640.39">246 1198</inkml:trace>
  <inkml:trace contextRef="#ctx0" brushRef="#br0" timeOffset="-184164.98">292 991</inkml:trace>
  <inkml:trace contextRef="#ctx0" brushRef="#br0" timeOffset="-180853.12">246 1239,'8'0,"2"-7,1-9,-3-9,-10-15,-5-7,-2-9,-13-4,-5 3,4 3,4 4,7 4,4 1,4 4,3 6</inkml:trace>
  <inkml:trace contextRef="#ctx0" brushRef="#br0" timeOffset="-176409.73">292 1322,'1'-6,"0"0,1 0,0 0,0 0,0 0,0 0,2-2,8-24,-1-30,-4 1,-2-1,-4 0,-5-41,2-6,0 84,-2 1,0 0,-3 1,1-1,-2 1,-1 0,-13-21,-13-39,-1 1,21 50,1 0,-6-29,9 30,-1 6</inkml:trace>
  <inkml:trace contextRef="#ctx0" brushRef="#br0" timeOffset="-156753.9">292 618,'0'29,"0"16,6 43,-3-73,-1 1,2-1,0 0,1 0,1 0,2 0,2 5,42 67,-16-29,-3 0,11 32,49 141,-88-220,1 0,0-1,0 1,1-2,1 1,-1-1,1 0,9 7,18 14,29 20,-5-4,13 15,-5 2,-2 2,-4 4,-47-52,1-2,0 0,2 0,0-2,0 1,1-2,0 0,2-2,0 1,1-2,-1 0,3-1,-23-8,0 0,0 0,0 0,0 0,0 0,0 0,0 0,0 0,0 1,-1-1,1 0,0 0,0 0,0 0,0 0,0 0,0 0,0 0,0 0,0 0,0 0,0 0,0 0,0 0,0 1,0-1,0 0,0 0,0 0,0 0,0 0,0 0,0 0,0 0,0 0,0 0,0 0,0 0,0 1,0-1,0 0,0 0,-16 0,-28-8,21-1,-1-2,1-1,2 0,-1-2,1 0,2-1,0-1,0-1,-13-14,-9-16,2-1,2-2,-7-16,20 24,3-2,0-1,-5-22,2 5,-11-18,25 60,-2 0,0 1,-2 0,0 1,-15-15,-17-12,-29-41,61 66,0 1,2-2,1 0,-1 0,3-1,-2-5,-5-12,-2 1,-2 0,-2 0,-11-11,-17-29,-79-130,104 172,25 35,-1 1,1 0,0 0,0-1,0 1,-1 0,1 0,0 0,0-1,-1 1,1 0,0 0,0 0,-1 0,1 0,0 0,0 0,-1-1,1 1,0 0,-1 0,1 0,0 0,-1 0,1 0,0 0,0 0,-1 1,1-1,0 0,-1 0,1 0,0 0,0 0,-1 0,1 1,0-1,0 0,-1 0,-4 22,2 79,6 38,1 1,-1-98,1 0,3 1,8 21,-3-6,-10-47,1 0,0 1,1-2,0 1,0 0,1 0,0-1,2 0,0 0,3 3,-6-8,1 0,0-2,0 1,0 0,0 0,1-1,-1-1,1 1,-1 0,1 0,1-1,-1 0,0-1,0 0,0 0,2 0,-2 0,0-1,0 0,2 0,-1 0,-3-1,0 1,0 0,0-1,1 0,-1 0,0 0,0 1,-1-2,1 0,0 0,0 0,0 0,-1 0,0-1,1 2,-1-2,-1 0,1 0,0 0,0 0,0 1,-1-2,0 1,0-1,0 1,-1 0,1-1,-1 0,0 0,1-3,2-13,-1-1,0 2,-2-2,-1 0,-1-9,0 10,1-4,0-6,-3 0,0 0,-2-5,3 26,0-1,-1 1,0-1,-1 1,-1 0,0 0,0 1,0-1,-1 1,-1 0,-4-5,-11-8,-24-27,-14-18,46 48,1 1,0-2,3 1,-1-2,2 2,0-4,-7-29,13 38,0 0,-1 1,-1-2,-1 2,0 0,-6-11,12 22,-1 1,1-1,0 1,0 0,-1 0,1-1,0 1,-1-1,1 1,-1 0,1-1,-1 1,1-1,0 1,-1 0,1-1,-1 1,-1 0,2 0,-1 0,1-1,-1 1,1 0,-1 0,1 0,-1 0,0 0,1 0,-1 0,1 0,-1 0,0 0,1 0,-1 0,-11 18,2 28,4 55,8 87,0-63,0-107,0 2,2-1,0 1,1-1,1-2,1 2,2-1,-1 0,1-1,2 0,0 0,13 13,-23-27,2 0,-1-1,0 1,0 0,1 0,0-1,0 0,0 0,0 0,0 0,1 0,-1 0,0 0,1-1,0 1,0-1,-1-1,1 1,-1 0,1-1,0 1,0-1,0 0,0 0,0 0,0-2,0 1,0 1,0-2,0 0,0 0,0 0,-1-1,0 1,1-1,-1 2,0-2,1 0,-2-1,1 1,-1 1,1-2,-1 1,0-1,0 0,-1 2,1-2,-1-2,7-14,-2-2,-1 0,-1 2,-1-3,-1 1,-1 1,-1-1,-1 0,-1 0,-1 0,-2 1,0-1,-1 1,-5-7,-12-9,23 37,-1-1,1 1,0-1,-1 1,1-1,0 1,-1-1,1 1,-1-1,1 1,-1 0,1-1,-1 1,0-1,1 1,-1 0,1 0,-1-1,0 1,1 0,-1 0,0 0,1 0,-1 0,0 0,1 0,-1 0,0 0,1 0,-1 0,0 0,1 0,-1 0,1 1,-1-1,0 0,1 0,-1 1,1-1,-1 1,1-1,-2 0,2 1,-1-1,1 1,-1-1,1 1,-1-1,1 1,0 0,-1-1,1 0,0 0,0 1,0 0,-1-1,1 1,0 0,0-1,-5 12,1 2,1-2,0 1,0 0,2-1,0 2,0 4,5 97,4-58,3 0,18 53,10 35,-33-111,44 241,-10-70,7 0,-44-192,0 1,1-2,0 1,2-1,-1 0,1 1,1-2,0 1,2-1,-1 0,0-1,11 9,12 4</inkml:trace>
  <inkml:trace contextRef="#ctx0" brushRef="#br0" timeOffset="-153909.04">292 949</inkml:trace>
  <inkml:trace contextRef="#ctx0" brushRef="#br0" timeOffset="-153487.26">292 949</inkml:trace>
  <inkml:trace contextRef="#ctx0" brushRef="#br0" timeOffset="-153127.97">292 949</inkml:trace>
  <inkml:trace contextRef="#ctx0" brushRef="#br0" timeOffset="-152706.22">292 866</inkml:trace>
  <inkml:trace contextRef="#ctx0" brushRef="#br0" timeOffset="-152159.45">110 702</inkml:trace>
  <inkml:trace contextRef="#ctx0" brushRef="#br0" timeOffset="-151314.12">201 1074</inkml:trace>
  <inkml:trace contextRef="#ctx0" brushRef="#br0" timeOffset="-150220.58">246 1198</inkml:trace>
  <inkml:trace contextRef="#ctx0" brushRef="#br0" timeOffset="-149688.18">246 1032</inkml:trace>
  <inkml:trace contextRef="#ctx0" brushRef="#br0" timeOffset="-149140.97">246 909</inkml:trace>
  <inkml:trace contextRef="#ctx0" brushRef="#br0" timeOffset="-148469.02">246 782</inkml:trace>
  <inkml:trace contextRef="#ctx0" brushRef="#br0" timeOffset="-147703.57">385 909</inkml:trace>
  <inkml:trace contextRef="#ctx0" brushRef="#br0" timeOffset="-147157.06">521 1158</inkml:trace>
  <inkml:trace contextRef="#ctx0" brushRef="#br0" timeOffset="-146220.68">476 949</inkml:trace>
  <inkml:trace contextRef="#ctx0" brushRef="#br0" timeOffset="-145032.98">613 1158</inkml:trace>
  <inkml:trace contextRef="#ctx0" brushRef="#br0" timeOffset="-143673.72">521 1115</inkml:trace>
  <inkml:trace contextRef="#ctx0" brushRef="#br0" timeOffset="-143033.22">201 949</inkml:trace>
  <inkml:trace contextRef="#ctx0" brushRef="#br0" timeOffset="-141502.32">246 618</inkml:trace>
  <inkml:trace contextRef="#ctx0" brushRef="#br0" timeOffset="-140988.85">246 782</inkml:trace>
  <inkml:trace contextRef="#ctx0" brushRef="#br0" timeOffset="-140348.15">246 782,'0'8,"0"8,0 3</inkml:trace>
  <inkml:trace contextRef="#ctx0" brushRef="#br0" timeOffset="-139566.32">154 659</inkml:trace>
  <inkml:trace contextRef="#ctx0" brushRef="#br0" timeOffset="-138784.63">201 825</inkml:trace>
  <inkml:trace contextRef="#ctx0" brushRef="#br0" timeOffset="-138456.02">201 866</inkml:trace>
  <inkml:trace contextRef="#ctx0" brushRef="#br0" timeOffset="-138096.53">246 949</inkml:trace>
  <inkml:trace contextRef="#ctx0" brushRef="#br0" timeOffset="-137317.6">154 576</inkml:trace>
  <inkml:trace contextRef="#ctx0" brushRef="#br0" timeOffset="-136973.94">154 576</inkml:trace>
  <inkml:trace contextRef="#ctx0" brushRef="#br0" timeOffset="-136597.8">154 576,'0'7,"0"3</inkml:trace>
  <inkml:trace contextRef="#ctx0" brushRef="#br0" timeOffset="-136238.52">154 618,'0'7,"0"2</inkml:trace>
  <inkml:trace contextRef="#ctx0" brushRef="#br0" timeOffset="-135909.84">154 659</inkml:trace>
  <inkml:trace contextRef="#ctx0" brushRef="#br0" timeOffset="-135566.15">154 909,'0'6,"0"3</inkml:trace>
  <inkml:trace contextRef="#ctx0" brushRef="#br0" timeOffset="-134347.65">338 949</inkml:trace>
  <inkml:trace contextRef="#ctx0" brushRef="#br0" timeOffset="-133785.51">246 949</inkml:trace>
  <inkml:trace contextRef="#ctx0" brushRef="#br0" timeOffset="-133441.63">246 1074,'0'8,"0"8,0 2</inkml:trace>
  <inkml:trace contextRef="#ctx0" brushRef="#br0" timeOffset="-132315.34">201 1074</inkml:trace>
  <inkml:trace contextRef="#ctx0" brushRef="#br0" timeOffset="-131956.19">201 1074</inkml:trace>
  <inkml:trace contextRef="#ctx0" brushRef="#br0" timeOffset="-131409.22">201 825</inkml:trace>
  <inkml:trace contextRef="#ctx0" brushRef="#br0" timeOffset="-130753.13">201 742</inkml:trace>
  <inkml:trace contextRef="#ctx0" brushRef="#br0" timeOffset="-130128.48">201 618</inkml:trace>
  <inkml:trace contextRef="#ctx0" brushRef="#br0" timeOffset="-128894.43">201 618,'-8'0,"-3"7,2 9,1 10,2 6,3 5,0 5,2 0,-6 1,-3 1,0-1,3-1,2 1,2-1,2-1,0-7</inkml:trace>
  <inkml:trace contextRef="#ctx0" brushRef="#br0" timeOffset="-124204.57">154 493,'2'20,"-1"-1,2 1,0-1,2 1,0-2,1 1,2 0,0-1,0 0,11 13,11 13,2 0,3-1,17 13,-22-19,-2-1,16 30,19 25,117 174,-117-168,-18-22,22 29,-36-67,1-1,2-3,29 23,1 0,-41-32</inkml:trace>
  <inkml:trace contextRef="#ctx0" brushRef="#br0" timeOffset="-118040.29">201 452,'0'8,"0"26,1 0,5 21,-4-44,2 2,-1-1,1-1,0 1,1 0,1-1,1 0,6 10,17 17,2-2,18 15,41 47,-76-78,-1 0,9 20,-15-24,1-1,1 0,0 0,1-1,1 0,8 6,24 24,-2 2,-3 1,-2 2,10 21,-42-64,52 69,26 23,42 56,-95-114,-3-3</inkml:trace>
  <inkml:trace contextRef="#ctx0" brushRef="#br0" timeOffset="-115180.63">292 825,'10'9,"-2"1,0 0,0 0,-2 1,6 10,13 20,173 207,-136-173,6 1,-41-47,-2 1,-1 0,13 21,-13-7,-2 1,-1 1,-3 1,-5-13</inkml:trace>
  <inkml:trace contextRef="#ctx0" brushRef="#br0" timeOffset="-112493.7">154 535,'0'7,"0"10,0 8,0 7,0 6,0 3,9 1,1 2,8 5,0 4,-3-1,-4-3,-2-2,-5-10</inkml:trace>
  <inkml:trace contextRef="#ctx0" brushRef="#br0" timeOffset="-110580.18">292 991,'-7'0,"-3"7,-1 10,3 8,2 7,3 6,1 3,1 1,1 8,1 3,-1-8</inkml:trace>
  <inkml:trace contextRef="#ctx0" brushRef="#br0" timeOffset="-107658.66">154 825,'4'71,"3"1,6 18,0-17,-6 1,-2 6,-3-52,1 0,3 0,4 20,-2-16,-2 1,2 18,-7 100,-3-108,1-1,3-1,2 2,1-1,3-1,5 10,-11-45,0 0,0-1,1 1,-1-1,2 0,-1 0,1 0,0-1,0 1,4 2,16 11</inkml:trace>
  <inkml:trace contextRef="#ctx0" brushRef="#br0" timeOffset="-102912.09">521 1281,'0'9,"1"2,0-2,0 0,1 1,0-1,1 1,0-2,1 2,0-2,0 1,2-1,-1 0,1 1,-1-2,2 1,0-1,0 0,1 1,18 11,1 1,1-2,0-1,30 12,-31-16,-1 0,0 2,-1 1,-1 1,-1 0,2 5,83 79,-58-56,-3 1,-2 2,-2 2,23 35,-42-50</inkml:trace>
  <inkml:trace contextRef="#ctx0" brushRef="#br0" timeOffset="-98566.96">1069 1861,'8'0,"10"8,10 1,0 7,3 0,-4 6,2-3,3-3,-4 2,-6 6,1-3,-5-3</inkml:trace>
  <inkml:trace contextRef="#ctx0" brushRef="#br0" timeOffset="-96192.53">246 1405</inkml:trace>
  <inkml:trace contextRef="#ctx0" brushRef="#br0" timeOffset="128212.46">201 1115,'-3'0,"0"1,0-1,0 1,0 0,-1 0,1 0,0 1,1-1,-1 1,0-1,1 1,-1 0,1-1,0 1,-1 0,0 1,1-1,0 1,1-1,-1 0,0 0,1 1,0 0,0 0,-1 0,-3 8,1 0,-2 1,3 1,0-1,0 3,-5 55,3 1,4-1,6 47,-1 20,-4 515,0-611</inkml:trace>
  <inkml:trace contextRef="#ctx0" brushRef="#br0" timeOffset="141899.18">154 1281,'4'149,"-2"-20,-9 54,2-152,-2 0,-1-1,-2 0,-1 0,-15 27,12-26,1-1,2 1,0 1,3-1,-1 18,6-34,1 1,0 0,2-1,0 1,2 0,0-1,1 1,0-1,1 1,1-1,0-1,2 1,0-1,0 0,6 6,-5-8,19 29,-26-40,0 0,1 1,-1 0,0-1,1 1,-1-1,1 1,-1-1,1 0,0 1,-1-1,1-1,1 1,-1 0,0-1,0 1,0 0,1 0,-2-2,0 1,0-1,0 1,0-1,0 1,0-1,0 0,0 1,-1 0,1-1,0 0,-1 0,1 1,0-1,-1 0,1 0,-1 0,1 0,-1 0,2 0,-2 0,0 0,0 0,0 0,1 0,-1 0,0 0,0 0,3-36,-3 31,-4-127,6 233,0-59,-2-1,-1 1,-6 23,5-59,1 0,-1 0,0 0,-1 0,1 0,-1-1,0 1,0-1,0 1,-2-2,2 1,-1 0,0 0,-1-1,0 2,-6 3,11-7,0-1,-1 0,1 0,0 0,0 0,-1 1,1-1,0 0,0 0,-1 1,1-1,0 0,0 0,0 0,-1 0,1 0,0 1,0-1,0 0,0 1,0-1,0 0,0 1,0-1,0 0,0 1,0-1,0 0,0 1,0-1,0 0,0 0,0 1,0-1,0 0,1 1,13 3,26-4,-33-1,231-7,-267 7,0 0,0-3,0 0,0-2,1 0,0-2,-5-2,29 8,-1 0,1 0,0-1,0 1,0-1,-1 0,2 0,-1-1,1 2,0-2,-1 0,2 0,-1 1,-1-1,2-1,0 1,0 1,0-2,1 0,-1 1,1 0,0-1,1 0,-1 1,1-2,-1-17,2 1,0-1,2 1,4-22,4-18,-6-233,-5 189,0 717,0-594,0 0,2-1,0 1,1-1,1 1,0-1,7 11,-8-21,0 0,0 1,0-2,1 2,1-1,0-1,-1 1,1-1,0 0,1 0,0 0,0-2,0 2,0-1,2 0,-2-2,1 2,-1-1,6 1,-3-1,0-1,0-1,0 1,0 0,1-1,5-1,-15 0,0 1,0-1,0 0,1 0,-1 0,0 0,0 0,0 0,1 0,-1 0,0 0,0 0,0 0,1 0,-1 0,0 0,0 0,0 0,1 0,-1 0,0 0,0 0,0 0,1 0,-1-1,0 1,0 0,0 0,0 0,1 0,-1 0,0 0,0-1,0 1,0 0,0 0,1 0,-1-1,0 1,0 0,0 0,0 0,0-1,0 1,0 0,0 0,0 0,0-1,0 1,0 0,0 0,0 0,-12-8,-22-6,-218-71,251 85,-1 0,1-1,0 1,-1 0,1-1,0 0,-2 1,2-1,0 0,0 0,0 1,0 0,0-1,0 0,0 0,0 0,0 0,-1-2,3 3,-1-1,1 0,-1 1,1-1,0 1,-1-1,1 1,0-1,-1 1,1 0,0-1,-1 1,1 0,0 0,0-1,-1 1,1 0,0 0,1 0,-2 0,1 0,0 0,0 0,66-1,-60 1,145 2,2 2,8-8,-108 0,37-10,36-3,-84 12,1-3,-1 0,1-2,-2-3,0 0,-1-2,36-20,-70 33,-1-2,1 0,0 0,-2 0,1-1,1 0,-2 0,0 0,-1 0,1-1,-1 1,1-2,-1 2,-1-2,0 1,0 0,-1-1,1 1,-1-2,-1 2,0-1,0-1,0 2,-1-3,0-22,-1 1,-2 0,-1 0,-2 0,-1-3,-4-13,6 17,-1 0,-2 0,-1 0,-2 2,-1 0,-1-1,-2 2,0 0,-2 0,-1 2,-19-19,29 34,-55-58,-3 3,-54-40,105 92,0-1,2 0,-1-2,2 1,-1-1,3 0,0-1,1 0,0 0,1-1,-2-5,-17-30,-3 1,-23-28,-28-47,51 68,4-2,-18-57,-8-21,-14 0,37 81,3 1,-15-50,23 54,-4 1,-25-42,10 18,11 21</inkml:trace>
  <inkml:trace contextRef="#ctx0" brushRef="#br0" timeOffset="144570.76">1481 2360</inkml:trace>
  <inkml:trace contextRef="#ctx0" brushRef="#br0" timeOffset="146775.23">1434 2110</inkml:trace>
  <inkml:trace contextRef="#ctx0" brushRef="#br0" timeOffset="148197.07">1481 2153,'-9'0,"-1"0</inkml:trace>
  <inkml:trace contextRef="#ctx0" brushRef="#br0" timeOffset="149484.81">1434 2028</inkml:trace>
  <inkml:trace contextRef="#ctx0" brushRef="#br0" timeOffset="151086.26">1389 2153</inkml:trace>
  <inkml:trace contextRef="#ctx0" brushRef="#br0" timeOffset="-209254.75">292 2609,'0'3,"0"0,1-1,-1 0,1 1,-1 0,2 0,-1 0,0-2,0 2,0 0,0-1,1 1,-1-1,1 0,0 0,0 0,0 0,0 0,0 0,2 2,2-2,-1 1,0 0,0 0,0 0,0-1,2-1,-2 1,5 0,16 3,1-1,-1-2,1-1,9-1,-11 0,435 0,-178-2,-342-5,-50-13,77 14,12-1,38 3,49 3,-63 1,37 0,1 2,26 5,-55-5,0 0,-1 0,1 1,-1 0,0 1,0 1,-1-1,2 1,-3 1,1 0,2 2,-10-7,0 0,-1 0,0 0,1-1,-1 1,1 0,-1 1,0-1,0 0,0 1,0-1,0 1,0-1,0 1,-1 0,1-2,0 2,-1 0,1-1,-1 1,0 0,0 0,1-1,-1 1,0-1,-1 1,0 0,0 0,0 0,0-1,-1 1,1-1,-1 1,1-1,-1 0,1-1,-1 2,0-1,0 0,0 0,1-1,-1 1,-1 0,1-1,-2 1,-13 3,-2 0,1-3,0 1,-12-1,17 0,1-1,-1 0,1-1,-1 0,1-1,1 1,-2-2,1-1,-6-2,18 6,-1 0,1 0,-1 0,1 0,-1 0,1-1,-1 1,1 0,-1 0,1 0,0-1,-1 1,1 0,-1 0,1-1,0 1,-1 0,1 0,0 0,-1-1,1 1,0 0,0-1,-1 1,1-1,0 1,0-1,0 1,-1-1,1 1,0 0,0-1,0 1,0-1,0 1,0-1,0 0,17-6,31 0,-12 4</inkml:trace>
  <inkml:trace contextRef="#ctx0" brushRef="#br0" timeOffset="-193717.25">338 2567,'93'-1,"12"0,0 4,87 12,-29 3,-103-13,0 2,-1 2,0 3,54 17,-84-14,-29-15,0 0,0 0,0 1,1-1,-1 0,0 1,0-1,0 0,0 0,0 1,0-1,0 0,0 1,0-1,0 0,-1 0,1 1,0-1,0 0,0 1,0-1,0 0,0 0,-1 1,1-1,0 0,0 0,0 1,-1-1,1 0,0 0,0 0,-1 0,1 1,0-1,0 0,-1 0,1 0,0 0,0 0,-1 0,1 0,0 0,-1 0,1 0,-10 3,2-2,-1 1,0-1,0-1,-5 0,-116-1,180 3,-37-1,2 0,-1 0,0-1,0-1,1 0,10-2,-22 3,-1-1,1 0,-1 0,1 0,-1-1,0 1,1 0,-1-1,1 1,-1-1,0 0,0 1,0-1,-1 0,1 0,-1 0,1 0,-1 0,0-1,1 2,-1-2,0 1,-1-1,1 1,0-1,-1 2,0-2,1 0,-1 1,0-1,0 0,-1 1,1 0,0 0,-1-1,0-2,-1-3,0-2,0 2,-1-1,0 0,0 1,-1-1,-1 2,0-2,-5-5,8 11,0 0,-1 1,1-1,-2 0,2 1,-1-1,0 1,0 0,-1 1,1-1,0 0,-1 0,0 1,0-1,1 1,-1 0,0 0,1 0,-1 1,-1-1,1 1,1 0,-1 0,0 1,-3 0,4-1,-1 1,1 1,0-1,1 0,-1 1,1-1,-1 1,1 0,-1-1,1 1,-1 0,1 0,0 0,0 1,0-1,0 0,1 0,-1 1,1 0,0 0,0-1,0 1,-1 2,1-2,0 0,1 1,-1-2,0 1,1 0,0 1,0-1,0-1,0 2,0-1,1 0,-1 0,1-1,0 2,0-1,0 0,1 0,-1 0,1-1,-1 1,2 0,-3-2,1-1,-1 0,1 1,-1-1,0 0,1 0,-1 0,1 1,-1-1,1 0,-1 0,1 0,-1 0,1 0,-1 0,1 0,-1 0,1 0,-1 0,2 0,-2 0,1 0,-1 0,1-1,-1 1,1 0,-1 0,0-1,1 1,-1 0,1 0,-1-1,0 1,1 0,-1-1,0 1,1-1,-1 1,0 0,1-1,-1 1,0-1,0 1,0-1,0 1,1-1,-1 1,0-1,0 1,0-1,0 1,0 0,0 0,8-29,21-178,-14 143,33-136,-48 200,0 0,0 0,0 0,0 1,1-1,-1 0,0 0,0 0,0 0,0 0,0 0,0 0,0 0,2 0,-2 0,0 0,0 0,0 0,0 0,0 0,0 0,1 0,-1 0,0 0,0 0,0 0,0 0,0 0,0 0,1 0,-1 0,0-1,0 1,0 0,0 0,0 0,0 0,0 0,0 0,0 0,0 0,1 0,-1-1,0 1,3 25,-1 33,-3-31,0 35,2-57,-1-1,1 0,-1 0,1 1,1-1,-1 0,0 0,1 0,0 0,0-1,3 5,-5-8,0 1,0-1,0 0,0 0,1 0,-1 0,0 1,0-1,0 0,0 0,0 0,1 0,-1 0,0 1,0-1,0 0,2 0,-2 0,0 0,0 0,0 0,1 0,-1 0,0 0,0 0,1 0,-1 0,0 0,0 0,0 0,1 0,-1 0,0 0,0 0,1 0,-1 0,0 0,0 0,0-1,1 1,-1 0,0 0,0 0,0 0,7-12,1-19,-8 27,12-34,-1 3</inkml:trace>
  <inkml:trace contextRef="#ctx0" brushRef="#br0" timeOffset="-187191.69">1434 2193,'-4'0,"1"1,-1-1,0 1,0-1,1 1,-1 0,1 0,0 1,-1-1,1 1,-1-1,1 0,0 1,0 1,0-1,1 0,-1 1,1-1,-1 0,1 1,0 0,-1 0,1 0,0 0,1-1,-1 2,1-1,0 0,0 1,0-2,0 4,-3 13,1 1,0-1,2 1,1 0,0 1,0-4,0 8,1 0,1 1,1-2,2 0,0 1,2-1,2 1,7 15,-14-36,0-1,1 0,-1 0,0 0,0 0,1 0,0-1,-1 1,1-1,0 0,0 0,2 1,0 0,-4-3,0 1,0-1,1 0,-1 0,0 1,0-1,1 0,-1 0,0 0,0 0,1 0,-1-1,0 1,0 0,1 0,-1-1,1 1,-1-1,0 1,0-1,0 0,0 1,1-1,-2 0,1 0,0 0,0 1,0-1,0 0,0 0,-1 0,1 0,0 0,-1 0,1 0,-1 0,1 0,-1 0,0-1,1 1,-1-1,5-11,0 0,-2 0,0-1,0 0,-2 0,1-10,-5-89,0 52,0-121,3 147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50:41.5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44:18.077"/>
    </inkml:context>
    <inkml:brush xml:id="br0">
      <inkml:brushProperty name="width" value="0.10583" units="cm"/>
      <inkml:brushProperty name="height" value="0.10583" units="cm"/>
      <inkml:brushProperty name="color" value="#E71224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160 232,'-1'31,"-2"-1,-2 2,-3 5,2-6,1 0,0 28,5-55,0-1,0 1,0-1,1 1,-1 0,1-1,0 1,0-1,0 0,1 0,-1 0,1 1,-1-1,1 0,0 0,2 0,-2 0,0-1,1 1,0 0,-1-1,1 0,1 0,-1 0,1 0,-1 0,0-2,0 2,2-1,-2 0,1 0,-1 0,1 0,2-1,16 3,0-1,1-1,-1-1,2-1,13-3,7 1,73 2,-52 1,35-4,-99 4,1 0,0 0,0 0,-1 0,1 0,0 0,-1-1,2 0,-1 1,-1-1,1 0,-1 0,1 0,0 0,-1 0,-1 1,0 0,0-1,0 1,0-1,0 1,1 0,-1-1,0 1,0-1,0 1,0-1,0 1,0-1,0 1,0 0,-1-1,1 1,0-1,0 1,0 0,0-1,-1 1,1-1,0 1,0 0,-1-1,1 1,0 0,0-1,-1 1,1 0,-1-1,-43-27,34 24,-113-58,52 28,-58-39,75 37,16 10,-40-20,76 44,0 1,0 0,0 0,0 0,0 0,-1 0,1 1,0-1,0 0,0 1,-1 0,1 0,0-1,0 1,-2 0,2 1,0-1,0 0,0 1,0-1,-1 1,1 0,-1-1,1 1,0 0,0 0,0 1,0 0,0 0,1 0,-1 0,1 1,-1-1,1 0,-1 0,1 0,1 1,-1-1,0 1,1-1,-1 1,1 0,0-1,0 1,0 0,0-1,0 1,1-1,-1 1,1 0,0 0,37 160,-38-160,1 1,0-1,0 0,0 1,1-1,-1-1,1 2,0-1,0 0,-1 0,2 0,-1-1,0 1,2 0,-2-1,1 0,-1 1,1-1,0 0,0 0,1-1,0 1,-1-1,0 1,0-2,2 1,-2 0,1 0,-1-1,1 1,-1-1,2 0,-2 0,1 0,0-1,-1 1,8-1,-1-1,-1 1,1-1,-1-1,0 0,1-1,-1 0,0 0,-1 0,1-1,-1-1,1 1,1-3,-9 6,1 1,1-1,-1 0,-1 0,1 0,-1-1,0 1,0 0,0 0,0-1,0 1,0-1,0 1,-1-1,1 1,-1-1,0 1,0 0,0 0,0-1,0 0,-1 1,1-1,-1 1,1-1,-1 1,0 0,0-1,0 1,-1 0,1-1,0 1,-1 0,0-1,-3-2,2 2,-1-2,0 1,-2-1,2 1,-1 1,0-1,-1 1,1-1,0 1,-2 1,2-1,-1 1,0 1,6 1,-2-1,2 1,-1 0,1 0,0 0,-1 0,1 0,-1-1,1 1,-1 0,1 0,0 0,-1 0,1 0,-1 1,1-1,0 0,-1 0,1 0,-1 0,1 0,0 0,-1 1,1-1,0 0,-1 0,1 1,0-1,-1 0,1 0,0 0,-1 0,1 0,0 1,0-1,-1 1,1-1,0 0,0 1,0-1,0 1,0-1,0 0,-1 1,1-1,0 1,0-1,0 0,0 1,0-1,0 1,1-1,-1 1,0-1,9 24,-3-19,-1-1,0 0,1 0,0 0,0 0,0-1,4 2,-5-2,0-1,1 1,-1 0,-1 0,1 1,0-1,-1 0,0 1,0 0,3 4,-7-8,-1 1,1-1,0 1,0-1,0 1,0-1,0 1,0-1,-1 1,1-1,0 1,0-1,-1 1,1-1,0 0,-2 1,2-1,0 1,-1-1,1 0,0 1,-1-1,1 0,-1 0,1 1,-1-1,1 0,-1 0,1 0,-1 1,1-1,-1 0,1 0,-1 0,1 0,-1 0,1 0,-1 0,1 0,-1 0,1-1,-1 1,-27 2,27-2,-27-1,0-2,1-1,0-1,0-2,0 0,0 0,2-3,-1-1,-19-9,20 4,25 16,0 0,0 0,0 0,-1-1,1 1,0 0,0-1,0 1,-1 0,1 0,0-1,0 1,0 0,0-1,0 1,0 0,0-1,0 1,0 0,0-1,0 1,0 0,0-1,0 1,0 0,0-1,0 1,0 0,0-1,0 1,0 0,1 0,-1-1,0 1,0 0,0-1,4-1,-1 0,1 0,0 1,0-1,0 1,-1 0,1-1,1 2,-1-1,24-7,-18 4,-1 1,1 0,0 0,0 0,-1 1,2 1,2-1,-8 3,1-1,0 0,0 1,-1 0,0 1,2-1,-2 1,0 0,1 0,-1 0,0 1,-1 0,5 2,18 10,2 0,-1-1,3-2,-2 0,2-2,1-1,13 1,-28-7,0 1,0 1,0 0,-2 1,1 1,0 0,0 0,-1 1,7 6,-22-14,1 0,0 1,-1-1,1 0,-1 1,1-1,-1 1,0-1,1 0,-1 1,1-1,-1 1,0-1,1 1,-1 0,0-1,0 1,1-1,-1 1,0-1,0 1,0 0,0-1,0 1,0 0,0-1,0 1,0-1,0 1,0 0,0 0,-19 7,-35-3,50-5,-245-1,98-1,146 2,1 0,0 0,-1 0,0-1,1 0,0 0,-1 0,0 0,1 0,0-1,-1 1,2-1,-1 0,0 0,1-1,-2 1,2-1,0 0,0 0,-1 0,0-3,-1 0,2-1,0 2,0-2,0 1,1-1,-1 0,1 0,0 0,1 1,0-7,-7-87,7 90,1 1,1 0,0-1,0 0,1 0,0 2,0-2,1 1,1-1,-4 10,0-1,2 0,-2 0,1 1,-1-1,1 0,-1 1,1-1,-1 1,1-1,0 0,-1 1,1 0,0-1,-1 1,1-1,0 1,0 0,-1-1,1 1,0 0,0 0,0 0,0 0,-1-1,1 1,0 0,1 0,-1 1,0-1,-1 0,1 0,0 0,0 1,0-1,32 18,-22-11,37 15,0 0,3-4,-2 0,3-3,0-2,14 0,-24-2,-2 2,0 0,0 3,-2 2,34 20,-47-24</inkml:trace>
  <inkml:trace contextRef="#ctx0" brushRef="#br0" timeOffset="3358.4">160 491,'0'6,"0"9,0 7,0 1</inkml:trace>
  <inkml:trace contextRef="#ctx0" brushRef="#br0" timeOffset="6478.15">160 232,'0'13,"0"9,0 8,0 7,0 1,0 7,0 3,-6-1,-2-8</inkml:trace>
  <inkml:trace contextRef="#ctx0" brushRef="#br0" timeOffset="9258.64">160 232,'-6'0,"-2"13,-8 3,0 6,3 5,4 5,1 3,5 2,1-6</inkml:trace>
  <inkml:trace contextRef="#ctx0" brushRef="#br0" timeOffset="11625.34">82 232,'0'7,"0"6,0 10,0 6,0 5,-6-4,-4-1,1-4</inkml:trace>
  <inkml:trace contextRef="#ctx0" brushRef="#br0" timeOffset="14063.3">82 158,'0'6,"0"9,0 8,0 6,0 4,0 3,0 2,0 1,0 0,0-8</inkml:trace>
  <inkml:trace contextRef="#ctx0" brushRef="#br0" timeOffset="17176.21">202 342,'6'0,"10"0,8 0,8 0,17 7,9 1,20 13,5 1,-6-1,-8-6,-16 3,-12-3,-4-5,-2 4,-1-1,2-3,-7 3,-8 0</inkml:trace>
  <inkml:trace contextRef="#ctx0" brushRef="#br0" timeOffset="21821.64">121 453,'0'135,"0"-135,1 1,-1-1,0 1,0-1,0 1,1 0,-1-1,0 1,0-1,0 1,0-1,0 1,0-1,0 1,0-1,0 1,-1-1,1 1,0 0,0-1,0 1,-1-1,1 0,0 1,0-1,-1 1,1-1,-1 1,1-1,0 0,-1 1,1-1,-1 0,1 1,-1-1,1-1,0 0,0 0,0 1,0-1,0 0,0 0,0 0,0 0,0 0,0 0,0 0,1 0,-1 0,0 1,1-1,-1 0,0 0,1 0,-1 0,1 1,0-2,5-3,-2 0,1 0,0 1,1 1,-1-2,1 2,1-1,-1 1,0-1,1 2,-1-1,0 1,2 0,-2 0,1 0,1 1,3 0,23-3,0 2,1 1,4 2,-17 0,220 2,-208-3</inkml:trace>
  <inkml:trace contextRef="#ctx0" brushRef="#br0" timeOffset="22839.14">480 417</inkml:trace>
  <inkml:trace contextRef="#ctx0" brushRef="#br0" timeOffset="23448.37">401 491</inkml:trace>
  <inkml:trace contextRef="#ctx0" brushRef="#br0" timeOffset="23777.01">401 491</inkml:trace>
  <inkml:trace contextRef="#ctx0" brushRef="#br0" timeOffset="24340.17">241 453</inkml:trace>
  <inkml:trace contextRef="#ctx0" brushRef="#br0" timeOffset="24731.79">241 453</inkml:trace>
  <inkml:trace contextRef="#ctx0" brushRef="#br0" timeOffset="25075.45">241 379</inkml:trace>
  <inkml:trace contextRef="#ctx0" brushRef="#br0" timeOffset="26767.74">881 602</inkml:trace>
  <inkml:trace contextRef="#ctx0" brushRef="#br0" timeOffset="28017.68">761 527,'6'0,"4"0</inkml:trace>
  <inkml:trace contextRef="#ctx0" brushRef="#br0" timeOffset="28894.51">920 527</inkml:trace>
  <inkml:trace contextRef="#ctx0" brushRef="#br0" timeOffset="29485.62">920 527,'8'0,"0"0</inkml:trace>
  <inkml:trace contextRef="#ctx0" brushRef="#br0" timeOffset="29969.86">1041 527</inkml:trace>
  <inkml:trace contextRef="#ctx0" brushRef="#br0" timeOffset="31047.7">721 491</inkml:trace>
  <inkml:trace contextRef="#ctx0" brushRef="#br0" timeOffset="31638.75">560 602</inkml:trace>
  <inkml:trace contextRef="#ctx0" brushRef="#br0" timeOffset="32029.94">560 602</inkml:trace>
  <inkml:trace contextRef="#ctx0" brushRef="#br0" timeOffset="32393.85">521 602</inkml:trace>
  <inkml:trace contextRef="#ctx0" brushRef="#br0" timeOffset="32784.45">361 527</inkml:trace>
  <inkml:trace contextRef="#ctx0" brushRef="#br0" timeOffset="33174.94">361 527</inkml:trace>
  <inkml:trace contextRef="#ctx0" brushRef="#br0" timeOffset="34799.6">121 195</inkml:trace>
  <inkml:trace contextRef="#ctx0" brushRef="#br0" timeOffset="35986.82">42 232</inkml:trace>
  <inkml:trace contextRef="#ctx0" brushRef="#br0" timeOffset="36861.61">82 269,'0'12,"0"5</inkml:trace>
  <inkml:trace contextRef="#ctx0" brushRef="#br0" timeOffset="37548.9">121 379</inkml:trace>
  <inkml:trace contextRef="#ctx0" brushRef="#br0" timeOffset="38407.88">121 602</inkml:trace>
  <inkml:trace contextRef="#ctx0" brushRef="#br0" timeOffset="40453.53">121 491</inkml:trace>
  <inkml:trace contextRef="#ctx0" brushRef="#br0" timeOffset="42128.11">42 602,'0'-7,"0"-1</inkml:trace>
  <inkml:trace contextRef="#ctx0" brushRef="#br0" timeOffset="43014.6">42 417</inkml:trace>
  <inkml:trace contextRef="#ctx0" brushRef="#br0" timeOffset="43816.63">121 379</inkml:trace>
  <inkml:trace contextRef="#ctx0" brushRef="#br0" timeOffset="44441.48">160 269</inkml:trace>
  <inkml:trace contextRef="#ctx0" brushRef="#br0" timeOffset="45191.31">121 158</inkml:trace>
  <inkml:trace contextRef="#ctx0" brushRef="#br0" timeOffset="46461.18">160 342</inkml:trace>
  <inkml:trace contextRef="#ctx0" brushRef="#br0" timeOffset="47336.28">321 453</inkml:trace>
  <inkml:trace contextRef="#ctx0" brushRef="#br0" timeOffset="47920.31">321 453</inkml:trace>
  <inkml:trace contextRef="#ctx0" brushRef="#br0" timeOffset="48451.37">441 491</inkml:trace>
  <inkml:trace contextRef="#ctx0" brushRef="#br0" timeOffset="48967.28">441 491,'6'0,"4"0</inkml:trace>
  <inkml:trace contextRef="#ctx0" brushRef="#br0" timeOffset="49717.12">681 491</inkml:trace>
  <inkml:trace contextRef="#ctx0" brushRef="#br0" timeOffset="50591.75">801 491,'14'0,"4"0</inkml:trace>
  <inkml:trace contextRef="#ctx0" brushRef="#br0" timeOffset="51247.84">961 491</inkml:trace>
  <inkml:trace contextRef="#ctx0" brushRef="#br0" timeOffset="53501.39">920 602</inkml:trace>
  <inkml:trace contextRef="#ctx0" brushRef="#br0" timeOffset="54173.6">920 602</inkml:trace>
  <inkml:trace contextRef="#ctx0" brushRef="#br0" timeOffset="54845.15">1041 602</inkml:trace>
  <inkml:trace contextRef="#ctx0" brushRef="#br0" timeOffset="64624.52">202 269</inkml:trace>
  <inkml:trace contextRef="#ctx0" brushRef="#br0" timeOffset="68423.2">202 269,'0'6,"0"9,0 7,0 7,0 5,0 2,6-4,3-14,0-17,-3-15,-1-4</inkml:trace>
  <inkml:trace contextRef="#ctx0" brushRef="#br0" timeOffset="78758.07">42 195,'0'6,"0"8,0 9,0 6,0 4,0 5,0-1,-7 2,-2-1,1 1,0-1,4-6</inkml:trace>
  <inkml:trace contextRef="#ctx0" brushRef="#br0" timeOffset="85116.59">82 158,'18'1,"0"1,0 1,0 1,-1 0,1 1,-1 1,0 0,1 2,62 19,-43-14,-1-1,32 19,-30-14,0 0,17 2,-10-6,0-1,-3 2,-1 1,13 9,36 17,-29-13,34 21,-5-9,-68-28</inkml:trace>
  <inkml:trace contextRef="#ctx0" brushRef="#br0" timeOffset="113286.96">121 639,'0'-1,"1"0,-1-1,0 1,1 0,-1 0,1 0,-1 0,2 0,-2 0,1 0,0 0,-1 0,1 0,0 0,0 0,0 0,0 0,0 1,0-1,0 0,0 1,0-1,0 1,0-1,0 1,1-1,1 1,40-9,-30 7,65-13,0 3,0 4,16 2,-30 3,2-3,0-3,-5 0,1 2,11 3,-48 4,-32 1,-41-1,-66 1,0-4,-96-16,-71-19,164 24,123 15,25 1,-2 1,23 6,11 7,-25-4,1-2,0-2,1-2,0-1,8-1,-6-4,0 3,0 1,-1 1,10 4,146 36,-197-45,0 0,0 0,0 0,0 0,0 0,-1 0,1 1,0-1,0 0,0 0,0 0,0 0,0 0,0 0,0 0,0 1,0-1,0 0,0 0,0 0,0 0,0 0,0 0,0 0,0 1,0-1,0 0,1 0,-1 0,0 0,0 0,0 0,0 0,0 0,0 1,0-1,0 0,0 0,0 0,0 0,1 0,-27 3,-37-1,-427-5,465 2,1-2,-1 0,2-2,-2 0,-13-6,38 11,0-1,0 1,0 0,0 0,1 0,-1 0,0 0,0 0,0 0,0-1,0 1,0 0,0 0,0 0,0 0,0 0,0 0,0-1,0 1,0 0,0 0,0 0,0 0,0 0,0 0,0-1,-1 1,1 0,0 0,0 0,0 0,0 0,0 0,0 0,0-1,0 1,0 0,-1 0,1 0,0 0,0 0,0 0,0 0,0 0,0 0,0 0,-1 0,1 0,0 0,0 0,0 0,0 0,0 0,21-3,32 1,49 2,-8-1,41 5,-36 13,-74-11,0-1,1-1,2-1,76 2,1-4,43-7,31-27,-395 29,-248 4,432-1,-1-2,1-2,0-1,0-2,-8-3,-5-1,-1 2,-12 0,-94 1,146 9,9 0,126 0,-44-1,27 5,-71 6,-30-1,-11-8,-1-1,1 1,-1 0,0-1,1 1,-1-1,0 1,1-1,-2 1,1-1,0 1,1-1,-1 0,0 0,0 0,0 0,1 0,-1 0,0 0,0 1,0-1,0 0,-27 4,0-1,-1-1,1-1,-14-2,13 0,0 1,-1 2,-27 4,55-6,1 0,-1 0,0 1,1-1,-1 0,1 1,-2-1,1 1,1 0,-1-1,1 1,0 0,-1 0,1 0,0 0,-2 1,4-1,-1-1,0 1,1-1,-1 1,1-1,-1 1,0-1,1 1,-1-1,1 1,0-1,-1 1,1-1,-1 0,1 1,0-1,-1 0,1 0,0 1,-1-1,1 0,0 0,-1 0,1 0,0 0,61 9,440-6,-258-6,64 3,-270 0</inkml:trace>
  <inkml:trace contextRef="#ctx0" brushRef="#br0" timeOffset="120386.09">121 158,'26'0,"-2"1,1 1,0 1,-1 1,0 1,5 2,-17-2,1-1,0 1,-1 1,1-1,-2 2,1 0,-1 1,-1 0,1 0,-1 0,7 9,-10-10,-2 1,0-1,0 0,1 1,1 5,-7-13,0 1,1 0,-1 0,0-1,1 1,-1 0,0 0,0 0,0-1,0 1,0 0,0 0,0 0,0 0,0-1,0 1,0 0,0 0,-1 0,1-1,0 1,0 0,-1 0,1-1,-1 1,0-1,-1 1,1-1,-1 1,1-1,-2 1,2-1,-1 0,1 0,-1 0,1 0,-1 0,0 0,1 0,-1 0,1 0,-1-1,0 1,0-1,1 1,-1-1,-16-5,-1-1,1-1,1 0,1-2,-1 1,0-1,2-2,-1 0,2 1,0-3,1 1,0-2,-4-4,-7-7,-1 0,-2 2,-1 0,-1 2,-3-1,2 2,7 3</inkml:trace>
  <inkml:trace contextRef="#ctx0" brushRef="#br0" timeOffset="125703.6">202 158,'45'0,"-1"1,22 6,-52-5,0 0,1 1,-1 1,-1 1,1 0,0 0,-2 1,1 0,5 4,58 38,70 31,-120-66,2 0,0-2,0-2,1 0,1-2,-1-1,15 2,-28-7,0 2,1 0,-1 1,-1-1,0 2,0 1,0 0,13 8,-13-7,1-2,0 1,0-2,1 1,2-1,38 11,-32-7</inkml:trace>
  <inkml:trace contextRef="#ctx0" brushRef="#br1" timeOffset="-41869.82">321 675</inkml:trace>
  <inkml:trace contextRef="#ctx0" brushRef="#br1" timeOffset="-41041.82">480 639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6:27.21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04.7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0,'1838'0,"-1848"0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6:29.52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08.01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760 39,'-147'2,"21"1,-58-9,67-11,71 9,-46-3,45 10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12.52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1 193,'14'-1,"-1"0,1-1,-1-1,0 0,5-3,40-8,18 6,-50 6,0-1,0-1,0-1,-1-2,0 0,0-2,0 0,3-5,0 2,1 2,0 1,0 2,1 0,0 2,0 1,1 2,1 1,12-2,0-2,21-5,-19 2,0 2,14 2,439 3,-239 2,-234-1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15.834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81,'41'0,"1"-2,-1-2,0-1,0-3,0-1,-1-2,-1-2,-15 6,1 1,-1 0,1 2,0 1,16 0,131 5,-75 1,-79-2,1 1,-1 0,0 1,0 1,-1 1,1 1,13 6,10 7,0 2,21 15,-57-33,0 0,0 1,0-1,-1 1,1 0,-1 1,0-1,0 1,2 3,2 9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35.90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1029,'0'-16,"2"0,0 0,1 0,0 0,1 0,1 1,1 0,0 0,1 0,1-2,19-29,2 2,17-20,-11 17,22-42,43-67,-72 104,-23 41,0 0,0 1,1 0,1 0,-1 1,2 0,4-5,22-21,-15 15,0 2,1 0,3 0,25-21,-35 27,0 1,1 0,0 1,1 1,0 0,5-1,25-13,-36 18,0 0,0 0,0 1,0 1,0-1,3 1,-8 2,1 1,-1 0,0-1,1 1,-1 1,0-1,0 1,0 0,1 0,-1 0,0 0,0 1,0-1,0 1,-1 0,1 0,0 1,20 13,-2 1,0 1,-1 1,-1 1,-1 1,1 2,37 50,6 18,-36-53,7 9,-15-22,-1 0,13 28,41 65,-56-88,1-1,2-1,0 0,2-1,10 8,13 2,-36-31,0 0,0 0,0 1,-1 1,0-1,-1 1,5 5,0 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5:Z51"/>
  <sheetViews>
    <sheetView showRowColHeaders="0"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5" spans="21:22" x14ac:dyDescent="0.3">
      <c r="U15" s="38">
        <f>_xlfn.NORM.S.DIST(1,1)</f>
        <v>0.84134474606854304</v>
      </c>
      <c r="V15" s="38"/>
    </row>
    <row r="16" spans="21:22" x14ac:dyDescent="0.3">
      <c r="U16" s="38"/>
      <c r="V16" s="38"/>
    </row>
    <row r="18" spans="2:26" x14ac:dyDescent="0.3">
      <c r="U18" s="38">
        <f>_xlfn.NORM.S.DIST(-1,1)</f>
        <v>0.15865525393145699</v>
      </c>
      <c r="V18" s="38"/>
    </row>
    <row r="19" spans="2:26" x14ac:dyDescent="0.3">
      <c r="U19" s="38"/>
      <c r="V19" s="38"/>
    </row>
    <row r="22" spans="2:26" x14ac:dyDescent="0.3">
      <c r="Y22" s="35">
        <f>0.8413447-0.1586553</f>
        <v>0.68268939999999989</v>
      </c>
      <c r="Z22" s="35"/>
    </row>
    <row r="23" spans="2:26" x14ac:dyDescent="0.3">
      <c r="S23" s="36"/>
      <c r="T23" s="37"/>
      <c r="U23" s="28"/>
      <c r="V23" s="28"/>
      <c r="W23" s="28"/>
      <c r="X23" s="28"/>
      <c r="Y23" s="35"/>
      <c r="Z23" s="35"/>
    </row>
    <row r="24" spans="2:26" x14ac:dyDescent="0.3">
      <c r="S24" s="37"/>
      <c r="T24" s="37"/>
      <c r="W24" s="28"/>
      <c r="X24" s="28"/>
      <c r="Y24" s="28"/>
      <c r="Z24" s="28"/>
    </row>
    <row r="25" spans="2:26" ht="16.2" customHeight="1" x14ac:dyDescent="0.3">
      <c r="S25" s="37"/>
      <c r="T25" s="37"/>
      <c r="V25" s="28"/>
      <c r="W25" s="28"/>
      <c r="X25" s="28"/>
      <c r="Y25" s="28"/>
      <c r="Z25" s="28"/>
    </row>
    <row r="26" spans="2:26" x14ac:dyDescent="0.3">
      <c r="S26" s="37"/>
      <c r="T26" s="37"/>
      <c r="U26" s="28"/>
      <c r="V26" s="28"/>
      <c r="W26" s="28"/>
      <c r="X26" s="28"/>
      <c r="Y26" s="28"/>
      <c r="Z26" s="28"/>
    </row>
    <row r="27" spans="2:26" x14ac:dyDescent="0.3">
      <c r="S27" s="37"/>
      <c r="T27" s="37"/>
      <c r="W27" s="28"/>
      <c r="X27" s="28"/>
      <c r="Y27" s="28"/>
      <c r="Z27" s="28"/>
    </row>
    <row r="28" spans="2:26" x14ac:dyDescent="0.3">
      <c r="B28" s="3"/>
      <c r="C28" s="3"/>
      <c r="D28" s="3"/>
      <c r="E28" s="3"/>
      <c r="F28" s="3"/>
      <c r="S28" s="28"/>
      <c r="T28" s="28"/>
      <c r="W28" s="28"/>
      <c r="X28" s="28"/>
      <c r="Y28" s="28"/>
      <c r="Z28" s="28"/>
    </row>
    <row r="29" spans="2:26" ht="17.399999999999999" customHeight="1" x14ac:dyDescent="0.3">
      <c r="B29" s="3"/>
      <c r="C29" s="3"/>
      <c r="D29" s="3"/>
      <c r="E29" s="3"/>
      <c r="F29" s="3"/>
      <c r="I29" s="3"/>
      <c r="J29" s="3"/>
      <c r="K29" s="3"/>
      <c r="L29" s="3"/>
      <c r="S29" s="28"/>
      <c r="T29" s="28"/>
      <c r="U29" s="28"/>
      <c r="V29" s="28"/>
      <c r="W29" s="28"/>
      <c r="X29" s="28"/>
      <c r="Y29" s="28"/>
      <c r="Z29" s="28"/>
    </row>
    <row r="30" spans="2:26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S30" s="28"/>
      <c r="T30" s="28"/>
      <c r="W30" s="28"/>
      <c r="X30" s="28"/>
      <c r="Y30" s="28"/>
      <c r="Z30" s="28"/>
    </row>
    <row r="31" spans="2:26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S31" s="28"/>
      <c r="T31" s="28"/>
      <c r="W31" s="28"/>
      <c r="X31" s="28"/>
      <c r="Y31" s="28"/>
      <c r="Z31" s="28"/>
    </row>
    <row r="32" spans="2:26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S32" s="28"/>
      <c r="T32" s="28"/>
      <c r="U32" s="28"/>
      <c r="V32" s="28"/>
      <c r="W32" s="28"/>
      <c r="X32" s="28"/>
      <c r="Y32" s="28"/>
      <c r="Z32" s="28"/>
    </row>
    <row r="33" spans="2:26" ht="21.6" customHeight="1" x14ac:dyDescent="0.3">
      <c r="B33" s="3"/>
      <c r="C33" s="3"/>
      <c r="D33" s="3"/>
      <c r="E33" s="3"/>
      <c r="F33" s="3"/>
      <c r="G33" s="9">
        <v>121</v>
      </c>
      <c r="H33" s="8"/>
      <c r="I33" s="3"/>
      <c r="J33" s="3"/>
      <c r="K33" s="3"/>
      <c r="L33" s="3"/>
      <c r="S33" s="28"/>
      <c r="T33" s="28"/>
      <c r="U33" s="28"/>
      <c r="V33" s="28"/>
      <c r="W33" s="28"/>
      <c r="X33" s="28"/>
      <c r="Y33" s="28"/>
      <c r="Z33" s="28"/>
    </row>
    <row r="34" spans="2:26" ht="32.25" customHeight="1" x14ac:dyDescent="0.3">
      <c r="B34" s="3"/>
      <c r="C34" s="3"/>
      <c r="D34" s="3"/>
      <c r="E34" s="3"/>
      <c r="F34" s="3"/>
      <c r="I34" s="3"/>
      <c r="J34" s="3"/>
      <c r="K34" s="3"/>
      <c r="L34" s="3"/>
      <c r="S34" s="28"/>
      <c r="T34" s="28"/>
      <c r="U34" s="28"/>
      <c r="V34" s="28"/>
      <c r="W34" s="28"/>
      <c r="X34" s="28"/>
      <c r="Y34" s="28"/>
      <c r="Z34" s="28"/>
    </row>
    <row r="35" spans="2:26" ht="25.5" customHeight="1" x14ac:dyDescent="0.3">
      <c r="C35" s="12"/>
      <c r="D35" s="12"/>
      <c r="E35" s="12"/>
      <c r="F35" s="12"/>
      <c r="G35" s="3"/>
      <c r="H35" s="3"/>
      <c r="I35" s="3">
        <v>2000</v>
      </c>
      <c r="J35" s="2"/>
      <c r="K35" s="3"/>
      <c r="L35" s="3"/>
      <c r="M35" s="3"/>
      <c r="N35" s="3"/>
      <c r="O35" s="3"/>
      <c r="P35" s="3"/>
      <c r="Q35" s="3"/>
      <c r="S35" s="29"/>
      <c r="T35" s="28"/>
      <c r="U35" s="28"/>
      <c r="V35" s="28"/>
      <c r="W35" s="28"/>
      <c r="X35" s="28"/>
      <c r="Y35" s="28"/>
      <c r="Z35" s="28"/>
    </row>
    <row r="36" spans="2:26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/>
      <c r="O36" s="3"/>
      <c r="P36" s="3"/>
      <c r="Q36" s="3"/>
      <c r="S36" s="29">
        <v>60000</v>
      </c>
      <c r="T36" s="28"/>
      <c r="U36" s="28"/>
      <c r="V36" s="28"/>
      <c r="W36" s="28"/>
      <c r="X36" s="28"/>
      <c r="Y36" s="28"/>
      <c r="Z36" s="28"/>
    </row>
    <row r="37" spans="2:26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S37" s="29"/>
      <c r="T37" s="28"/>
      <c r="U37" s="28"/>
      <c r="V37" s="28"/>
      <c r="W37" s="28"/>
      <c r="X37" s="28"/>
      <c r="Y37" s="28"/>
      <c r="Z37" s="28"/>
    </row>
    <row r="38" spans="2:26" ht="25.5" customHeight="1" x14ac:dyDescent="0.3">
      <c r="C38" s="3"/>
      <c r="D38" s="3"/>
      <c r="E38" s="3"/>
      <c r="F38" s="3"/>
      <c r="G38" s="3"/>
      <c r="H38" s="3"/>
      <c r="I38" s="3"/>
      <c r="J38" s="3"/>
      <c r="K38" s="40"/>
      <c r="L38" s="3"/>
      <c r="M38" s="3"/>
      <c r="N38" s="3"/>
      <c r="O38" s="3"/>
      <c r="P38" s="3"/>
      <c r="Q38" s="3"/>
      <c r="S38" s="29">
        <v>110000</v>
      </c>
      <c r="T38" s="28"/>
      <c r="U38" s="28"/>
      <c r="V38" s="28"/>
      <c r="W38" s="28"/>
      <c r="X38" s="28"/>
      <c r="Y38" s="28"/>
      <c r="Z38" s="28"/>
    </row>
    <row r="39" spans="2:26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"/>
      <c r="M39" s="3"/>
      <c r="N39" s="3"/>
      <c r="O39" s="3"/>
      <c r="P39" s="3"/>
      <c r="Q39" s="3"/>
      <c r="S39" s="29"/>
      <c r="T39" s="28"/>
      <c r="U39" s="28"/>
      <c r="V39" s="28"/>
      <c r="W39" s="28"/>
      <c r="X39" s="28"/>
      <c r="Y39" s="28"/>
      <c r="Z39" s="28"/>
    </row>
    <row r="40" spans="2:26" ht="27.75" customHeight="1" x14ac:dyDescent="0.3">
      <c r="C40" s="3"/>
      <c r="D40" s="3"/>
      <c r="E40" s="41"/>
      <c r="F40" s="41"/>
      <c r="G40" s="41"/>
      <c r="H40" s="41"/>
      <c r="I40" s="3"/>
      <c r="J40" s="3"/>
      <c r="K40" s="3"/>
      <c r="L40" s="3"/>
      <c r="M40" s="3"/>
      <c r="N40" s="3"/>
      <c r="O40" s="3"/>
      <c r="P40" s="3"/>
      <c r="Q40" s="3"/>
      <c r="R40" s="3"/>
      <c r="S40" s="29"/>
      <c r="T40" s="32" t="s">
        <v>1</v>
      </c>
      <c r="U40" s="31">
        <f>STANDARDIZE(29000,25000,2000)</f>
        <v>2</v>
      </c>
      <c r="V40" s="28"/>
      <c r="W40" s="38">
        <f>_xlfn.NORM.S.DIST(2,1)</f>
        <v>0.97724986805182079</v>
      </c>
      <c r="X40" s="38"/>
      <c r="Y40" s="28"/>
      <c r="Z40" s="28"/>
    </row>
    <row r="41" spans="2:26" ht="27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  <c r="S41" s="28"/>
      <c r="T41" s="28"/>
      <c r="U41" s="28"/>
      <c r="V41" s="28"/>
      <c r="W41" s="28"/>
      <c r="X41" s="28"/>
      <c r="Y41" s="28"/>
      <c r="Z41" s="28"/>
    </row>
    <row r="42" spans="2:26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5"/>
      <c r="N42" s="7">
        <v>75</v>
      </c>
      <c r="O42" s="7"/>
      <c r="P42" s="7">
        <v>98</v>
      </c>
      <c r="Q42" s="5"/>
      <c r="R42" s="5"/>
      <c r="S42" s="28"/>
      <c r="T42" s="39" t="s">
        <v>1</v>
      </c>
      <c r="U42" s="42">
        <f>STANDARDIZE(26000,25000,2000)</f>
        <v>0.5</v>
      </c>
      <c r="V42" s="28"/>
      <c r="W42" s="38">
        <f>_xlfn.NORM.S.DIST(0.5,1)</f>
        <v>0.69146246127401312</v>
      </c>
      <c r="X42" s="38"/>
      <c r="Y42" s="28"/>
      <c r="Z42" s="28"/>
    </row>
    <row r="43" spans="2:26" x14ac:dyDescent="0.3">
      <c r="M43" s="5"/>
      <c r="N43" s="7">
        <v>45</v>
      </c>
      <c r="O43" s="7"/>
      <c r="P43" s="7">
        <v>37</v>
      </c>
      <c r="Q43" s="5"/>
      <c r="R43" s="5"/>
      <c r="S43" s="28"/>
      <c r="T43" s="39"/>
      <c r="U43" s="42"/>
      <c r="V43" s="28"/>
      <c r="W43" s="38"/>
      <c r="X43" s="38"/>
      <c r="Y43" s="28"/>
      <c r="Z43" s="28"/>
    </row>
    <row r="44" spans="2:26" x14ac:dyDescent="0.3">
      <c r="M44" s="5"/>
      <c r="N44" s="7">
        <v>25</v>
      </c>
      <c r="O44" s="7"/>
      <c r="P44" s="7">
        <v>43</v>
      </c>
      <c r="Q44" s="5"/>
      <c r="R44" s="5"/>
    </row>
    <row r="45" spans="2:26" x14ac:dyDescent="0.3">
      <c r="M45" s="5"/>
      <c r="N45" s="7">
        <v>100</v>
      </c>
      <c r="O45" s="7"/>
      <c r="P45" s="7">
        <v>61</v>
      </c>
      <c r="Q45" s="5"/>
      <c r="R45" s="5"/>
    </row>
    <row r="46" spans="2:26" x14ac:dyDescent="0.3">
      <c r="M46" s="5"/>
      <c r="N46" s="7">
        <v>100</v>
      </c>
      <c r="O46" s="7"/>
      <c r="P46" s="7">
        <v>30</v>
      </c>
      <c r="Q46" s="5"/>
      <c r="R46" s="5"/>
      <c r="W46" s="35">
        <f>0.9772499-0.6914625</f>
        <v>0.28578740000000002</v>
      </c>
      <c r="X46" s="35"/>
    </row>
    <row r="47" spans="2:26" x14ac:dyDescent="0.3">
      <c r="M47" s="5"/>
      <c r="N47" s="6"/>
      <c r="O47" s="6"/>
      <c r="P47" s="5"/>
      <c r="Q47" s="5"/>
      <c r="R47" s="5"/>
      <c r="W47" s="35"/>
      <c r="X47" s="35"/>
    </row>
    <row r="48" spans="2:26" x14ac:dyDescent="0.3">
      <c r="M48" s="5"/>
      <c r="N48" s="6"/>
      <c r="O48" s="6"/>
      <c r="P48" s="5"/>
      <c r="Q48" s="5"/>
      <c r="R48" s="5"/>
    </row>
    <row r="51" spans="20:20" x14ac:dyDescent="0.3">
      <c r="T51" s="10"/>
    </row>
  </sheetData>
  <mergeCells count="12">
    <mergeCell ref="K38:K39"/>
    <mergeCell ref="E40:F41"/>
    <mergeCell ref="G40:H41"/>
    <mergeCell ref="W40:X40"/>
    <mergeCell ref="U42:U43"/>
    <mergeCell ref="W42:X43"/>
    <mergeCell ref="W46:X47"/>
    <mergeCell ref="S23:T27"/>
    <mergeCell ref="U15:V16"/>
    <mergeCell ref="U18:V19"/>
    <mergeCell ref="Y22:Z23"/>
    <mergeCell ref="T42:T43"/>
  </mergeCells>
  <pageMargins left="0.7" right="0.7" top="0.75" bottom="0.75" header="0.3" footer="0.3"/>
  <pageSetup scale="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O13:R18"/>
  <sheetViews>
    <sheetView zoomScale="70" zoomScaleNormal="70" workbookViewId="0"/>
  </sheetViews>
  <sheetFormatPr defaultColWidth="8.88671875" defaultRowHeight="14.4" x14ac:dyDescent="0.3"/>
  <cols>
    <col min="1" max="16384" width="8.88671875" style="11"/>
  </cols>
  <sheetData>
    <row r="13" spans="15:15" ht="23.4" customHeight="1" x14ac:dyDescent="0.3"/>
    <row r="14" spans="15:15" ht="23.4" customHeight="1" x14ac:dyDescent="0.45">
      <c r="O14" s="18"/>
    </row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2">
    <mergeCell ref="P17:P18"/>
    <mergeCell ref="Q17:R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O11:X18"/>
  <sheetViews>
    <sheetView zoomScale="80" zoomScaleNormal="80" workbookViewId="0"/>
  </sheetViews>
  <sheetFormatPr defaultColWidth="8.88671875" defaultRowHeight="14.4" x14ac:dyDescent="0.3"/>
  <cols>
    <col min="1" max="16384" width="8.88671875" style="11"/>
  </cols>
  <sheetData>
    <row r="11" spans="15:24" x14ac:dyDescent="0.3">
      <c r="W11" s="75"/>
      <c r="X11" s="75"/>
    </row>
    <row r="12" spans="15:24" x14ac:dyDescent="0.3">
      <c r="W12" s="75"/>
      <c r="X12" s="75"/>
    </row>
    <row r="13" spans="15:24" ht="23.4" customHeight="1" x14ac:dyDescent="0.3">
      <c r="P13" s="58"/>
    </row>
    <row r="14" spans="15:24" ht="23.4" customHeight="1" x14ac:dyDescent="0.45">
      <c r="O14" s="18"/>
      <c r="P14" s="58"/>
    </row>
    <row r="15" spans="15:24" ht="15" customHeight="1" x14ac:dyDescent="0.3"/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4">
    <mergeCell ref="W11:X12"/>
    <mergeCell ref="P13:P14"/>
    <mergeCell ref="P17:P18"/>
    <mergeCell ref="Q17:R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O11:Z18"/>
  <sheetViews>
    <sheetView zoomScale="80" zoomScaleNormal="80" workbookViewId="0"/>
  </sheetViews>
  <sheetFormatPr defaultColWidth="8.88671875" defaultRowHeight="14.4" x14ac:dyDescent="0.3"/>
  <cols>
    <col min="1" max="16384" width="8.88671875" style="11"/>
  </cols>
  <sheetData>
    <row r="11" spans="15:26" x14ac:dyDescent="0.3">
      <c r="W11" s="75"/>
      <c r="X11" s="75"/>
    </row>
    <row r="12" spans="15:26" x14ac:dyDescent="0.3">
      <c r="W12" s="75"/>
      <c r="X12" s="75"/>
    </row>
    <row r="13" spans="15:26" ht="23.4" customHeight="1" x14ac:dyDescent="0.3">
      <c r="P13" s="58"/>
    </row>
    <row r="14" spans="15:26" ht="23.4" customHeight="1" x14ac:dyDescent="0.45">
      <c r="O14" s="18"/>
      <c r="P14" s="58"/>
      <c r="X14" s="51">
        <f>NORMSDIST(1)</f>
        <v>0.84134474606854304</v>
      </c>
      <c r="Y14" s="52"/>
      <c r="Z14" s="53"/>
    </row>
    <row r="15" spans="15:26" ht="15" customHeight="1" x14ac:dyDescent="0.3">
      <c r="X15" s="54"/>
      <c r="Y15" s="55"/>
      <c r="Z15" s="56"/>
    </row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5">
    <mergeCell ref="P13:P14"/>
    <mergeCell ref="P17:P18"/>
    <mergeCell ref="Q17:R18"/>
    <mergeCell ref="W11:X12"/>
    <mergeCell ref="X14:Z15"/>
  </mergeCells>
  <pageMargins left="0.7" right="0.7" top="0.75" bottom="0.75" header="0.3" footer="0.3"/>
  <pageSetup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ht="23.4" customHeight="1" x14ac:dyDescent="0.3"/>
    <row r="18" spans="4:25" ht="14.4" customHeight="1" x14ac:dyDescent="0.3"/>
    <row r="19" spans="4:25" ht="23.4" customHeight="1" x14ac:dyDescent="0.3"/>
    <row r="20" spans="4:25" ht="25.95" customHeight="1" x14ac:dyDescent="0.3">
      <c r="D20" s="21"/>
      <c r="E20" s="22"/>
      <c r="F20" s="22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3">
    <mergeCell ref="L21:O21"/>
    <mergeCell ref="L23:O23"/>
    <mergeCell ref="L25:O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D13:Y27"/>
  <sheetViews>
    <sheetView zoomScale="70" zoomScaleNormal="70" workbookViewId="0">
      <selection activeCell="S22" sqref="S22:T23"/>
    </sheetView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spans="19:20" ht="22.5" customHeight="1" x14ac:dyDescent="0.3">
      <c r="S13" s="77">
        <f>STANDARDIZE(25,21.5,7.5)</f>
        <v>0.46666666666666667</v>
      </c>
      <c r="T13" s="77"/>
    </row>
    <row r="14" spans="19:20" ht="15" customHeight="1" x14ac:dyDescent="0.3">
      <c r="S14" s="77"/>
      <c r="T14" s="77"/>
    </row>
    <row r="15" spans="19:20" x14ac:dyDescent="0.3">
      <c r="S15" s="77"/>
      <c r="T15" s="77"/>
    </row>
    <row r="18" spans="4:25" ht="14.4" customHeight="1" x14ac:dyDescent="0.3">
      <c r="S18" s="76">
        <f>_xlfn.NORM.S.DIST(0.4667,1)</f>
        <v>0.67964273512027484</v>
      </c>
      <c r="T18" s="76"/>
      <c r="U18" s="19"/>
    </row>
    <row r="19" spans="4:25" ht="22.5" customHeight="1" x14ac:dyDescent="0.3">
      <c r="S19" s="76"/>
      <c r="T19" s="76"/>
      <c r="U19" s="20"/>
    </row>
    <row r="20" spans="4:25" ht="25.8" x14ac:dyDescent="0.3">
      <c r="D20" s="21"/>
      <c r="E20" s="22"/>
      <c r="F20" s="22"/>
      <c r="S20" s="76"/>
      <c r="T20" s="76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8" x14ac:dyDescent="0.3">
      <c r="D22" s="23"/>
      <c r="E22" s="24"/>
      <c r="F22" s="23"/>
      <c r="S22" s="76">
        <f>_xlfn.NORM.S.INV(0.6796)</f>
        <v>0.46658055736914594</v>
      </c>
      <c r="T22" s="76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S23" s="76"/>
      <c r="T23" s="76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  <c r="P25" s="71"/>
      <c r="Q25" s="71"/>
      <c r="R25" s="71"/>
      <c r="S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7">
    <mergeCell ref="S18:T20"/>
    <mergeCell ref="S13:T15"/>
    <mergeCell ref="L21:O21"/>
    <mergeCell ref="L23:O23"/>
    <mergeCell ref="L25:O25"/>
    <mergeCell ref="P25:S25"/>
    <mergeCell ref="S22:T23"/>
  </mergeCells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20:Z45"/>
  <sheetViews>
    <sheetView topLeftCell="A4" zoomScale="70" zoomScaleNormal="70" workbookViewId="0">
      <selection activeCell="D27" sqref="D27"/>
    </sheetView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1" width="8.88671875" style="1"/>
    <col min="12" max="12" width="7.5546875" style="1" customWidth="1"/>
    <col min="13" max="16384" width="8.88671875" style="1"/>
  </cols>
  <sheetData>
    <row r="20" spans="4:26" ht="25.8" x14ac:dyDescent="0.3">
      <c r="D20" s="21"/>
      <c r="E20" s="22"/>
      <c r="F20" s="22"/>
    </row>
    <row r="21" spans="4:26" ht="25.8" x14ac:dyDescent="0.3">
      <c r="D21" s="23"/>
      <c r="E21" s="24"/>
      <c r="F21" s="23"/>
    </row>
    <row r="22" spans="4:26" ht="25.8" x14ac:dyDescent="0.3">
      <c r="D22" s="23"/>
      <c r="E22" s="24"/>
      <c r="F22" s="23"/>
      <c r="Z22" s="19"/>
    </row>
    <row r="23" spans="4:26" ht="25.8" x14ac:dyDescent="0.3">
      <c r="D23" s="23"/>
      <c r="E23" s="24"/>
      <c r="F23" s="23"/>
      <c r="Z23" s="20"/>
    </row>
    <row r="24" spans="4:26" ht="25.8" x14ac:dyDescent="0.3">
      <c r="D24" s="23"/>
      <c r="E24" s="24"/>
      <c r="F24" s="23"/>
    </row>
    <row r="25" spans="4:26" ht="25.8" x14ac:dyDescent="0.3">
      <c r="D25" s="23"/>
      <c r="E25" s="24"/>
      <c r="F25" s="23"/>
    </row>
    <row r="26" spans="4:26" ht="25.8" x14ac:dyDescent="0.3">
      <c r="D26" s="23"/>
      <c r="E26" s="23"/>
    </row>
    <row r="27" spans="4:26" ht="25.8" x14ac:dyDescent="0.3">
      <c r="D27" s="23"/>
      <c r="E27" s="23"/>
    </row>
    <row r="31" spans="4:26" ht="14.4" customHeight="1" x14ac:dyDescent="0.3">
      <c r="U31" s="78" t="s">
        <v>2</v>
      </c>
      <c r="V31" s="82">
        <f>STANDARDIZE(22,15,3.5)</f>
        <v>2</v>
      </c>
      <c r="Y31" s="81"/>
      <c r="Z31" s="81"/>
    </row>
    <row r="32" spans="4:26" ht="14.4" customHeight="1" x14ac:dyDescent="0.3">
      <c r="U32" s="78"/>
      <c r="V32" s="82"/>
      <c r="Y32" s="81"/>
      <c r="Z32" s="81"/>
    </row>
    <row r="37" spans="25:26" x14ac:dyDescent="0.3">
      <c r="Y37" s="79">
        <f>_xlfn.NORM.S.DIST(2,1)</f>
        <v>0.97724986805182079</v>
      </c>
      <c r="Z37" s="79"/>
    </row>
    <row r="38" spans="25:26" x14ac:dyDescent="0.3">
      <c r="Y38" s="79"/>
      <c r="Z38" s="79"/>
    </row>
    <row r="44" spans="25:26" x14ac:dyDescent="0.3">
      <c r="Y44" s="80">
        <f>1-_xlfn.NORM.S.DIST(2,1)</f>
        <v>2.2750131948179209E-2</v>
      </c>
      <c r="Z44" s="80"/>
    </row>
    <row r="45" spans="25:26" x14ac:dyDescent="0.3">
      <c r="Y45" s="80"/>
      <c r="Z45" s="80"/>
    </row>
  </sheetData>
  <mergeCells count="5">
    <mergeCell ref="U31:U32"/>
    <mergeCell ref="Y37:Z38"/>
    <mergeCell ref="Y44:Z45"/>
    <mergeCell ref="Y31:Z32"/>
    <mergeCell ref="V31:V32"/>
  </mergeCells>
  <pageMargins left="0.7" right="0.7" top="0.75" bottom="0.75" header="0.3" footer="0.3"/>
  <pageSetup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D15:Z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1" width="8.88671875" style="1"/>
    <col min="12" max="12" width="7.5546875" style="1" customWidth="1"/>
    <col min="13" max="16384" width="8.88671875" style="1"/>
  </cols>
  <sheetData>
    <row r="15" spans="13:25" x14ac:dyDescent="0.3"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3:25" x14ac:dyDescent="0.3"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4:26" x14ac:dyDescent="0.3"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4:26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4:26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4:26" ht="25.8" x14ac:dyDescent="0.3">
      <c r="D20" s="21"/>
      <c r="E20" s="22"/>
      <c r="F20" s="22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4:26" ht="25.8" x14ac:dyDescent="0.3">
      <c r="D21" s="23"/>
      <c r="E21" s="24"/>
      <c r="F21" s="23"/>
      <c r="M21" s="25"/>
      <c r="N21" s="25"/>
      <c r="O21" s="25"/>
      <c r="P21" s="25"/>
      <c r="Q21"/>
      <c r="R21"/>
      <c r="S21"/>
      <c r="T21"/>
      <c r="U21"/>
      <c r="V21"/>
      <c r="W21"/>
      <c r="X21"/>
      <c r="Y21"/>
    </row>
    <row r="22" spans="4:26" ht="25.8" x14ac:dyDescent="0.3">
      <c r="D22" s="23"/>
      <c r="E22" s="24"/>
      <c r="F22" s="23"/>
      <c r="M22"/>
      <c r="N22"/>
      <c r="O22"/>
      <c r="P22"/>
      <c r="Q22"/>
      <c r="R22"/>
      <c r="S22"/>
      <c r="T22"/>
      <c r="U22"/>
      <c r="V22"/>
      <c r="W22"/>
      <c r="X22"/>
      <c r="Y22" s="26"/>
      <c r="Z22" s="19"/>
    </row>
    <row r="23" spans="4:26" ht="25.8" x14ac:dyDescent="0.3">
      <c r="D23" s="23"/>
      <c r="E23" s="24"/>
      <c r="F23" s="23"/>
      <c r="M23" s="25"/>
      <c r="N23" s="25"/>
      <c r="O23" s="25"/>
      <c r="P23" s="25"/>
      <c r="Q23"/>
      <c r="R23"/>
      <c r="S23"/>
      <c r="T23"/>
      <c r="U23"/>
      <c r="V23"/>
      <c r="W23"/>
      <c r="X23"/>
      <c r="Y23" s="27"/>
      <c r="Z23" s="20"/>
    </row>
    <row r="24" spans="4:26" ht="25.8" x14ac:dyDescent="0.3">
      <c r="D24" s="23"/>
      <c r="E24" s="24"/>
      <c r="F24" s="23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4:26" ht="25.8" x14ac:dyDescent="0.3">
      <c r="D25" s="23"/>
      <c r="E25" s="24"/>
      <c r="F25" s="23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4:26" ht="25.8" x14ac:dyDescent="0.3">
      <c r="D26" s="23"/>
      <c r="E26" s="23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4:26" ht="25.8" x14ac:dyDescent="0.3">
      <c r="D27" s="23"/>
      <c r="E27" s="2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11"/>
  </cols>
  <sheetData>
    <row r="1" spans="1:1" x14ac:dyDescent="0.3">
      <c r="A1" s="11" t="s">
        <v>0</v>
      </c>
    </row>
  </sheetData>
  <sheetProtection algorithmName="SHA-512" hashValue="FPsc/Ep2EvaDFB4Fab7Hq53cL1ncLX2kkxXrbMAx3uqKm10VDnodNE3D0ei073HhwfE3DOP66XPVi1Y6JGnShw==" saltValue="d7yrs+XGmqCzncHi66F5TA==" spinCount="100000" sheet="1" objects="1" scenarios="1"/>
  <pageMargins left="0.7" right="0.7" top="0.75" bottom="0.75" header="0.3" footer="0.3"/>
  <pageSetup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43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1"/>
  </cols>
  <sheetData>
    <row r="1" spans="1:32" x14ac:dyDescent="0.3">
      <c r="A1" s="11" t="s">
        <v>0</v>
      </c>
    </row>
    <row r="15" spans="1:32" x14ac:dyDescent="0.3"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x14ac:dyDescent="0.3"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2:32" x14ac:dyDescent="0.3"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2:32" x14ac:dyDescent="0.3"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2:32" x14ac:dyDescent="0.3"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2:32" x14ac:dyDescent="0.3"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2:32" x14ac:dyDescent="0.3"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2:32" x14ac:dyDescent="0.3"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2:32" x14ac:dyDescent="0.3"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2:32" x14ac:dyDescent="0.3"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2:32" x14ac:dyDescent="0.3"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2:32" x14ac:dyDescent="0.3"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2:32" x14ac:dyDescent="0.3"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2:32" x14ac:dyDescent="0.3"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2:32" x14ac:dyDescent="0.3"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2:32" x14ac:dyDescent="0.3"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2:32" x14ac:dyDescent="0.3"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2:32" x14ac:dyDescent="0.3"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2:32" x14ac:dyDescent="0.3"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2:32" x14ac:dyDescent="0.3"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2:32" x14ac:dyDescent="0.3"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2:32" x14ac:dyDescent="0.3"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2:32" x14ac:dyDescent="0.3"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2:32" x14ac:dyDescent="0.3"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2:32" x14ac:dyDescent="0.3"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2:32" x14ac:dyDescent="0.3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2:32" x14ac:dyDescent="0.3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2:32" x14ac:dyDescent="0.3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2:32" x14ac:dyDescent="0.3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</sheetData>
  <pageMargins left="0.7" right="0.7" top="0.75" bottom="0.75" header="0.3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5:X51"/>
  <sheetViews>
    <sheetView zoomScale="60" zoomScaleNormal="6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1.109375" style="1" customWidth="1"/>
    <col min="14" max="14" width="12.33203125" style="1" customWidth="1"/>
    <col min="15" max="15" width="13" style="1" customWidth="1"/>
    <col min="16" max="16" width="11.5546875" style="1" customWidth="1"/>
    <col min="17" max="17" width="11.109375" style="1" customWidth="1"/>
    <col min="18" max="16384" width="9.109375" style="1"/>
  </cols>
  <sheetData>
    <row r="15" spans="14:24" x14ac:dyDescent="0.3">
      <c r="N15"/>
      <c r="O15"/>
      <c r="P15"/>
      <c r="Q15"/>
      <c r="R15"/>
      <c r="S15"/>
      <c r="T15"/>
      <c r="U15"/>
      <c r="V15"/>
      <c r="W15"/>
      <c r="X15"/>
    </row>
    <row r="16" spans="14:24" x14ac:dyDescent="0.3">
      <c r="N16"/>
      <c r="O16"/>
      <c r="P16"/>
      <c r="Q16"/>
      <c r="R16"/>
      <c r="S16"/>
      <c r="T16"/>
      <c r="U16"/>
      <c r="V16"/>
      <c r="W16"/>
      <c r="X16"/>
    </row>
    <row r="17" spans="2:24" x14ac:dyDescent="0.3">
      <c r="N17"/>
      <c r="O17"/>
      <c r="P17"/>
      <c r="Q17"/>
      <c r="R17"/>
      <c r="S17"/>
      <c r="T17"/>
      <c r="U17"/>
      <c r="V17"/>
      <c r="W17"/>
      <c r="X17"/>
    </row>
    <row r="18" spans="2:24" x14ac:dyDescent="0.3">
      <c r="N18"/>
      <c r="O18"/>
      <c r="P18"/>
      <c r="Q18"/>
      <c r="R18"/>
      <c r="S18"/>
      <c r="T18"/>
      <c r="U18"/>
      <c r="V18"/>
      <c r="W18"/>
      <c r="X18"/>
    </row>
    <row r="19" spans="2:24" x14ac:dyDescent="0.3">
      <c r="N19"/>
      <c r="O19"/>
      <c r="P19"/>
      <c r="Q19"/>
      <c r="R19"/>
      <c r="S19"/>
      <c r="T19"/>
      <c r="U19"/>
      <c r="V19"/>
      <c r="W19"/>
      <c r="X19"/>
    </row>
    <row r="20" spans="2:24" x14ac:dyDescent="0.3">
      <c r="N20"/>
      <c r="O20"/>
      <c r="P20"/>
      <c r="Q20"/>
      <c r="R20"/>
      <c r="S20"/>
      <c r="T20"/>
      <c r="U20"/>
      <c r="V20"/>
      <c r="W20"/>
      <c r="X20"/>
    </row>
    <row r="21" spans="2:24" x14ac:dyDescent="0.3">
      <c r="N21"/>
      <c r="O21"/>
      <c r="P21"/>
      <c r="Q21"/>
      <c r="R21"/>
      <c r="S21"/>
      <c r="T21"/>
      <c r="U21"/>
      <c r="V21"/>
      <c r="W21"/>
      <c r="X21"/>
    </row>
    <row r="22" spans="2:24" x14ac:dyDescent="0.3">
      <c r="N22"/>
      <c r="O22"/>
      <c r="P22"/>
      <c r="Q22"/>
      <c r="R22"/>
      <c r="S22"/>
      <c r="T22"/>
      <c r="U22"/>
      <c r="V22"/>
      <c r="W22"/>
      <c r="X22"/>
    </row>
    <row r="23" spans="2:24" ht="14.4" customHeight="1" x14ac:dyDescent="0.3">
      <c r="N23"/>
      <c r="O23"/>
      <c r="P23"/>
      <c r="Q23"/>
      <c r="R23"/>
      <c r="S23"/>
      <c r="T23"/>
      <c r="U23"/>
      <c r="V23"/>
      <c r="W23"/>
      <c r="X23"/>
    </row>
    <row r="24" spans="2:24" ht="14.4" customHeight="1" x14ac:dyDescent="0.3">
      <c r="N24"/>
      <c r="O24"/>
      <c r="P24"/>
      <c r="Q24"/>
      <c r="R24"/>
      <c r="S24"/>
      <c r="T24"/>
      <c r="U24"/>
      <c r="V24"/>
      <c r="W24"/>
      <c r="X24"/>
    </row>
    <row r="25" spans="2:24" ht="16.2" customHeight="1" x14ac:dyDescent="0.3">
      <c r="N25"/>
      <c r="O25"/>
      <c r="P25"/>
      <c r="Q25"/>
      <c r="R25"/>
      <c r="S25"/>
      <c r="T25"/>
      <c r="U25"/>
      <c r="V25"/>
      <c r="W25"/>
      <c r="X25"/>
    </row>
    <row r="26" spans="2:24" ht="14.4" customHeight="1" x14ac:dyDescent="0.3">
      <c r="N26"/>
      <c r="O26"/>
      <c r="P26"/>
      <c r="Q26"/>
      <c r="R26"/>
      <c r="S26"/>
      <c r="T26"/>
      <c r="U26"/>
      <c r="V26"/>
      <c r="W26"/>
      <c r="X26"/>
    </row>
    <row r="27" spans="2:24" ht="14.4" customHeight="1" x14ac:dyDescent="0.3">
      <c r="N27"/>
      <c r="O27"/>
      <c r="P27"/>
      <c r="Q27"/>
      <c r="R27"/>
      <c r="S27"/>
      <c r="T27"/>
      <c r="U27"/>
      <c r="V27"/>
      <c r="W27"/>
      <c r="X27"/>
    </row>
    <row r="28" spans="2:24" ht="14.4" customHeight="1" x14ac:dyDescent="0.3">
      <c r="B28" s="3"/>
      <c r="C28" s="3"/>
      <c r="D28" s="3"/>
      <c r="E28" s="3"/>
      <c r="F28" s="3"/>
      <c r="N28"/>
      <c r="O28"/>
      <c r="P28"/>
      <c r="Q28"/>
      <c r="R28"/>
      <c r="S28"/>
      <c r="T28"/>
      <c r="U28"/>
      <c r="V28"/>
      <c r="W28"/>
      <c r="X28"/>
    </row>
    <row r="29" spans="2:24" ht="17.399999999999999" customHeight="1" x14ac:dyDescent="0.3">
      <c r="B29" s="3"/>
      <c r="C29" s="3"/>
      <c r="D29" s="3"/>
      <c r="E29" s="3"/>
      <c r="F29" s="3"/>
      <c r="I29" s="3"/>
      <c r="J29" s="3"/>
      <c r="K29" s="3"/>
      <c r="L29" s="3"/>
      <c r="N29"/>
      <c r="O29"/>
      <c r="P29"/>
      <c r="Q29"/>
      <c r="R29"/>
      <c r="S29"/>
      <c r="T29"/>
      <c r="U29"/>
      <c r="V29"/>
      <c r="W29"/>
      <c r="X29"/>
    </row>
    <row r="30" spans="2:24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N30"/>
      <c r="O30"/>
      <c r="P30"/>
      <c r="Q30"/>
      <c r="R30"/>
      <c r="S30"/>
      <c r="T30"/>
      <c r="U30"/>
      <c r="V30"/>
      <c r="W30"/>
      <c r="X30"/>
    </row>
    <row r="31" spans="2:24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/>
      <c r="O31"/>
      <c r="P31"/>
      <c r="Q31"/>
      <c r="R31"/>
      <c r="S31"/>
      <c r="T31"/>
      <c r="U31"/>
      <c r="V31"/>
      <c r="W31"/>
      <c r="X31"/>
    </row>
    <row r="32" spans="2:24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/>
      <c r="O32"/>
      <c r="P32"/>
      <c r="Q32"/>
      <c r="R32"/>
      <c r="S32"/>
      <c r="T32"/>
      <c r="U32"/>
      <c r="V32"/>
      <c r="W32"/>
      <c r="X32"/>
    </row>
    <row r="33" spans="2:24" ht="21.6" customHeight="1" x14ac:dyDescent="0.3">
      <c r="B33" s="3"/>
      <c r="C33" s="3"/>
      <c r="D33" s="3"/>
      <c r="E33" s="3"/>
      <c r="F33" s="3"/>
      <c r="G33" s="9">
        <v>121</v>
      </c>
      <c r="H33" s="8"/>
      <c r="I33" s="3"/>
      <c r="J33" s="3"/>
      <c r="K33" s="3"/>
      <c r="L33" s="3"/>
      <c r="N33"/>
      <c r="O33"/>
      <c r="P33"/>
      <c r="Q33"/>
      <c r="R33"/>
      <c r="S33"/>
      <c r="T33"/>
      <c r="U33"/>
      <c r="V33"/>
      <c r="W33"/>
      <c r="X33"/>
    </row>
    <row r="34" spans="2:24" ht="19.95" customHeight="1" x14ac:dyDescent="0.3">
      <c r="B34" s="3"/>
      <c r="C34" s="3"/>
      <c r="D34" s="3"/>
      <c r="E34" s="3"/>
      <c r="F34" s="3"/>
      <c r="I34" s="3"/>
      <c r="J34" s="3"/>
      <c r="K34" s="3"/>
      <c r="L34" s="3"/>
      <c r="N34"/>
      <c r="O34"/>
      <c r="P34"/>
      <c r="Q34"/>
      <c r="R34"/>
      <c r="S34"/>
      <c r="T34"/>
      <c r="U34"/>
      <c r="V34"/>
      <c r="W34"/>
      <c r="X34"/>
    </row>
    <row r="35" spans="2:24" ht="25.5" customHeight="1" x14ac:dyDescent="0.3">
      <c r="C35" s="12"/>
      <c r="D35" s="12"/>
      <c r="E35" s="12"/>
      <c r="F35" s="12"/>
      <c r="G35" s="3"/>
      <c r="H35" s="3"/>
      <c r="I35" s="3">
        <v>2000</v>
      </c>
      <c r="J35" s="2"/>
      <c r="K35" s="3"/>
      <c r="L35" s="3"/>
      <c r="M35" s="3"/>
      <c r="N35" s="3"/>
      <c r="O35" s="3"/>
      <c r="P35" s="3"/>
      <c r="R35" s="7"/>
    </row>
    <row r="36" spans="2:24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/>
      <c r="O36" s="3"/>
      <c r="P36" s="3"/>
      <c r="R36" s="7">
        <v>60000</v>
      </c>
    </row>
    <row r="37" spans="2:24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7"/>
    </row>
    <row r="38" spans="2:24" ht="25.5" customHeight="1" x14ac:dyDescent="0.3">
      <c r="C38" s="3"/>
      <c r="D38" s="3"/>
      <c r="E38" s="3"/>
      <c r="F38" s="3"/>
      <c r="G38" s="3"/>
      <c r="H38" s="3"/>
      <c r="I38" s="3"/>
      <c r="J38" s="3"/>
      <c r="K38" s="40"/>
      <c r="L38" s="3"/>
      <c r="M38" s="3"/>
      <c r="N38" s="3"/>
      <c r="O38" s="3"/>
      <c r="P38" s="3"/>
      <c r="R38" s="7">
        <v>110000</v>
      </c>
    </row>
    <row r="39" spans="2:24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"/>
      <c r="M39" s="3"/>
      <c r="N39" s="3"/>
      <c r="O39" s="3"/>
      <c r="P39" s="3"/>
      <c r="R39" s="7"/>
    </row>
    <row r="40" spans="2:24" ht="27.75" customHeight="1" x14ac:dyDescent="0.3">
      <c r="C40" s="3"/>
      <c r="D40" s="3"/>
      <c r="E40" s="41"/>
      <c r="F40" s="41"/>
      <c r="G40" s="41"/>
      <c r="H40" s="41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2:24" ht="27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4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7">
        <v>75</v>
      </c>
      <c r="N42" s="7"/>
      <c r="O42" s="7">
        <v>98</v>
      </c>
      <c r="P42" s="5"/>
      <c r="Q42" s="5"/>
      <c r="R42" s="3"/>
    </row>
    <row r="43" spans="2:24" ht="15" customHeight="1" x14ac:dyDescent="0.3">
      <c r="M43" s="7">
        <v>45</v>
      </c>
      <c r="N43" s="7"/>
      <c r="O43" s="7">
        <v>37</v>
      </c>
      <c r="P43" s="5"/>
      <c r="Q43" s="5"/>
    </row>
    <row r="44" spans="2:24" x14ac:dyDescent="0.3">
      <c r="M44" s="7">
        <v>25</v>
      </c>
      <c r="N44" s="7"/>
      <c r="O44" s="7">
        <v>43</v>
      </c>
      <c r="P44" s="5"/>
      <c r="Q44" s="5"/>
    </row>
    <row r="45" spans="2:24" x14ac:dyDescent="0.3">
      <c r="M45" s="7">
        <v>100</v>
      </c>
      <c r="N45" s="7"/>
      <c r="O45" s="7">
        <v>61</v>
      </c>
      <c r="P45" s="5"/>
      <c r="Q45" s="5"/>
    </row>
    <row r="46" spans="2:24" ht="15" customHeight="1" x14ac:dyDescent="0.3">
      <c r="M46" s="7">
        <v>100</v>
      </c>
      <c r="N46" s="7"/>
      <c r="O46" s="7">
        <v>30</v>
      </c>
      <c r="P46" s="5"/>
      <c r="Q46" s="5"/>
    </row>
    <row r="47" spans="2:24" ht="15" customHeight="1" x14ac:dyDescent="0.3">
      <c r="M47" s="6"/>
      <c r="N47" s="6"/>
      <c r="O47" s="5"/>
      <c r="P47" s="5"/>
      <c r="Q47" s="5"/>
    </row>
    <row r="48" spans="2:24" x14ac:dyDescent="0.3">
      <c r="M48" s="6"/>
      <c r="N48" s="6"/>
      <c r="O48" s="5"/>
      <c r="P48" s="5"/>
      <c r="Q48" s="5"/>
    </row>
    <row r="51" spans="19:19" x14ac:dyDescent="0.3">
      <c r="S51" s="10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6:Z55"/>
  <sheetViews>
    <sheetView zoomScale="60" zoomScaleNormal="60" workbookViewId="0">
      <selection activeCell="Y44" sqref="Y44:Z44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9" width="9.109375" style="1"/>
    <col min="10" max="10" width="6" style="1" customWidth="1"/>
    <col min="11" max="12" width="9.109375" style="1"/>
    <col min="13" max="13" width="13.664062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6" ht="14.4" customHeight="1" x14ac:dyDescent="0.3"/>
    <row r="17" spans="2:6" ht="10.199999999999999" customHeight="1" x14ac:dyDescent="0.3"/>
    <row r="18" spans="2:6" ht="20.399999999999999" customHeight="1" x14ac:dyDescent="0.3"/>
    <row r="19" spans="2:6" ht="14.4" customHeight="1" x14ac:dyDescent="0.3"/>
    <row r="21" spans="2:6" ht="14.4" customHeight="1" x14ac:dyDescent="0.3"/>
    <row r="22" spans="2:6" ht="14.4" customHeight="1" x14ac:dyDescent="0.3"/>
    <row r="26" spans="2:6" ht="23.4" customHeight="1" x14ac:dyDescent="0.3"/>
    <row r="27" spans="2:6" ht="14.4" customHeight="1" x14ac:dyDescent="0.3"/>
    <row r="28" spans="2:6" ht="16.2" customHeight="1" x14ac:dyDescent="0.3"/>
    <row r="29" spans="2:6" ht="14.4" customHeight="1" x14ac:dyDescent="0.3"/>
    <row r="30" spans="2:6" ht="18.600000000000001" customHeight="1" x14ac:dyDescent="0.3"/>
    <row r="31" spans="2:6" ht="18.600000000000001" customHeight="1" x14ac:dyDescent="0.3"/>
    <row r="32" spans="2:6" x14ac:dyDescent="0.3">
      <c r="B32" s="3"/>
      <c r="C32" s="3"/>
      <c r="D32" s="3"/>
      <c r="E32" s="3"/>
      <c r="F32" s="3"/>
    </row>
    <row r="33" spans="2:26" ht="21" customHeight="1" x14ac:dyDescent="0.3">
      <c r="B33" s="3"/>
      <c r="C33" s="3"/>
      <c r="D33" s="3"/>
      <c r="E33" s="3"/>
      <c r="F33" s="3"/>
      <c r="J33" s="3"/>
      <c r="L33" s="3"/>
      <c r="M33" s="3"/>
    </row>
    <row r="34" spans="2:26" ht="15" customHeight="1" x14ac:dyDescent="0.3">
      <c r="B34" s="3"/>
      <c r="C34" s="3"/>
      <c r="D34" s="3"/>
      <c r="E34" s="3"/>
      <c r="F34" s="3"/>
      <c r="J34" s="3"/>
      <c r="L34" s="3"/>
      <c r="M34" s="3"/>
    </row>
    <row r="35" spans="2:26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</row>
    <row r="36" spans="2:26" ht="15" customHeight="1" x14ac:dyDescent="0.3"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</row>
    <row r="37" spans="2:26" ht="19.95" customHeight="1" x14ac:dyDescent="0.3">
      <c r="B37" s="3"/>
      <c r="C37" s="3"/>
      <c r="D37" s="3"/>
      <c r="E37" s="3"/>
      <c r="F37" s="3"/>
      <c r="G37" s="9">
        <v>121</v>
      </c>
      <c r="H37" s="8"/>
      <c r="I37" s="8"/>
      <c r="J37" s="3"/>
      <c r="L37" s="3"/>
      <c r="M37" s="3"/>
    </row>
    <row r="38" spans="2:26" ht="19.95" customHeight="1" x14ac:dyDescent="0.3">
      <c r="B38" s="3"/>
      <c r="C38" s="3"/>
      <c r="D38" s="3"/>
      <c r="E38" s="3"/>
      <c r="F38" s="3"/>
      <c r="J38" s="3"/>
      <c r="L38" s="3"/>
      <c r="M38" s="3"/>
    </row>
    <row r="39" spans="2:26" ht="25.5" customHeight="1" x14ac:dyDescent="0.3">
      <c r="C39" s="12"/>
      <c r="D39" s="12"/>
      <c r="E39" s="12"/>
      <c r="F39" s="12"/>
      <c r="G39" s="3"/>
      <c r="H39" s="3"/>
      <c r="I39" s="3"/>
      <c r="J39" s="3">
        <v>2000</v>
      </c>
      <c r="K39" s="2"/>
      <c r="L39" s="3"/>
      <c r="M39" s="3"/>
      <c r="N39" s="3"/>
      <c r="Y39" s="43">
        <f>_xlfn.NORM.S.DIST(-0.85,1)</f>
        <v>0.19766254312269238</v>
      </c>
      <c r="Z39" s="43"/>
    </row>
    <row r="40" spans="2:26" x14ac:dyDescent="0.3"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  <c r="O40" s="3"/>
      <c r="P40" s="3"/>
      <c r="Q40" s="3"/>
      <c r="S40" s="7">
        <v>60000</v>
      </c>
    </row>
    <row r="41" spans="2:26" ht="23.4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S41" s="7"/>
      <c r="Y41" s="43">
        <f>_xlfn.NORM.S.DIST(1.06,1)</f>
        <v>0.85542770033609039</v>
      </c>
      <c r="Z41" s="43"/>
    </row>
    <row r="42" spans="2:26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40"/>
      <c r="M42" s="3"/>
      <c r="N42" s="3"/>
      <c r="O42" s="3"/>
      <c r="P42" s="3"/>
      <c r="Q42" s="3"/>
      <c r="S42" s="7">
        <v>110000</v>
      </c>
    </row>
    <row r="43" spans="2:26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40"/>
      <c r="M43" s="3"/>
      <c r="N43" s="3"/>
      <c r="O43" s="3"/>
      <c r="P43" s="3"/>
      <c r="Q43" s="3"/>
      <c r="S43" s="7"/>
    </row>
    <row r="44" spans="2:26" ht="27.75" customHeight="1" x14ac:dyDescent="0.3">
      <c r="C44" s="3"/>
      <c r="D44" s="3"/>
      <c r="E44" s="41"/>
      <c r="F44" s="41"/>
      <c r="G44" s="41"/>
      <c r="H44" s="41"/>
      <c r="I44" s="14"/>
      <c r="J44" s="3"/>
      <c r="K44" s="3"/>
      <c r="L44" s="3"/>
      <c r="M44" s="3"/>
      <c r="N44" s="3"/>
      <c r="O44" s="3"/>
      <c r="P44" s="3"/>
      <c r="Q44" s="3"/>
      <c r="R44" s="3"/>
      <c r="S44" s="4"/>
      <c r="Y44" s="44">
        <f>0.8554-0.1977</f>
        <v>0.65770000000000006</v>
      </c>
      <c r="Z44" s="44"/>
    </row>
    <row r="45" spans="2:26" ht="27" customHeight="1" x14ac:dyDescent="0.3">
      <c r="C45" s="3"/>
      <c r="D45" s="3"/>
      <c r="E45" s="41"/>
      <c r="F45" s="41"/>
      <c r="G45" s="41"/>
      <c r="H45" s="41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26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>
        <v>75</v>
      </c>
      <c r="O46" s="7"/>
      <c r="P46" s="7">
        <v>98</v>
      </c>
      <c r="Q46" s="5"/>
      <c r="R46" s="5"/>
      <c r="S46" s="3"/>
    </row>
    <row r="47" spans="2:26" x14ac:dyDescent="0.3">
      <c r="N47" s="7">
        <v>45</v>
      </c>
      <c r="O47" s="7"/>
      <c r="P47" s="7">
        <v>37</v>
      </c>
      <c r="Q47" s="5"/>
      <c r="R47" s="5"/>
    </row>
    <row r="48" spans="2:26" x14ac:dyDescent="0.3">
      <c r="N48" s="7">
        <v>25</v>
      </c>
      <c r="O48" s="7"/>
      <c r="P48" s="7">
        <v>43</v>
      </c>
      <c r="Q48" s="5"/>
      <c r="R48" s="5"/>
    </row>
    <row r="49" spans="14:20" x14ac:dyDescent="0.3">
      <c r="N49" s="7">
        <v>100</v>
      </c>
      <c r="O49" s="7"/>
      <c r="P49" s="7">
        <v>61</v>
      </c>
      <c r="Q49" s="5"/>
      <c r="R49" s="5"/>
    </row>
    <row r="50" spans="14:20" x14ac:dyDescent="0.3">
      <c r="N50" s="7">
        <v>100</v>
      </c>
      <c r="O50" s="7"/>
      <c r="P50" s="7">
        <v>30</v>
      </c>
      <c r="Q50" s="5"/>
      <c r="R50" s="5"/>
    </row>
    <row r="51" spans="14:20" x14ac:dyDescent="0.3">
      <c r="N51" s="6"/>
      <c r="O51" s="6"/>
      <c r="P51" s="5"/>
      <c r="Q51" s="5"/>
      <c r="R51" s="5"/>
    </row>
    <row r="52" spans="14:20" x14ac:dyDescent="0.3">
      <c r="N52" s="6"/>
      <c r="O52" s="6"/>
      <c r="P52" s="5"/>
      <c r="Q52" s="5"/>
      <c r="R52" s="5"/>
    </row>
    <row r="55" spans="14:20" x14ac:dyDescent="0.3">
      <c r="T55" s="10"/>
    </row>
  </sheetData>
  <mergeCells count="6">
    <mergeCell ref="Y39:Z39"/>
    <mergeCell ref="Y41:Z41"/>
    <mergeCell ref="Y44:Z44"/>
    <mergeCell ref="L42:L43"/>
    <mergeCell ref="E44:F45"/>
    <mergeCell ref="G44:H45"/>
  </mergeCells>
  <pageMargins left="0.7" right="0.7" top="0.75" bottom="0.75" header="0.3" footer="0.3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7:T55"/>
  <sheetViews>
    <sheetView zoomScale="60" zoomScaleNormal="6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9" width="9.109375" style="1"/>
    <col min="10" max="10" width="6" style="1" customWidth="1"/>
    <col min="11" max="12" width="9.109375" style="1"/>
    <col min="13" max="13" width="13.664062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7" spans="2:6" ht="10.199999999999999" customHeight="1" x14ac:dyDescent="0.3"/>
    <row r="18" spans="2:6" ht="20.399999999999999" customHeight="1" x14ac:dyDescent="0.3"/>
    <row r="19" spans="2:6" ht="14.4" customHeight="1" x14ac:dyDescent="0.3"/>
    <row r="26" spans="2:6" ht="23.4" customHeight="1" x14ac:dyDescent="0.3"/>
    <row r="27" spans="2:6" ht="14.4" customHeight="1" x14ac:dyDescent="0.3"/>
    <row r="28" spans="2:6" ht="16.2" customHeight="1" x14ac:dyDescent="0.3"/>
    <row r="29" spans="2:6" ht="14.4" customHeight="1" x14ac:dyDescent="0.3"/>
    <row r="30" spans="2:6" ht="18.600000000000001" customHeight="1" x14ac:dyDescent="0.3"/>
    <row r="31" spans="2:6" ht="18.600000000000001" customHeight="1" x14ac:dyDescent="0.3"/>
    <row r="32" spans="2:6" x14ac:dyDescent="0.3">
      <c r="B32" s="3"/>
      <c r="C32" s="3"/>
      <c r="D32" s="3"/>
      <c r="E32" s="3"/>
      <c r="F32" s="3"/>
    </row>
    <row r="33" spans="2:19" ht="21" customHeight="1" x14ac:dyDescent="0.3">
      <c r="B33" s="3"/>
      <c r="C33" s="3"/>
      <c r="D33" s="3"/>
      <c r="E33" s="3"/>
      <c r="F33" s="3"/>
      <c r="J33" s="3"/>
      <c r="L33" s="3"/>
      <c r="M33" s="3"/>
    </row>
    <row r="34" spans="2:19" ht="15" customHeight="1" x14ac:dyDescent="0.3">
      <c r="B34" s="3"/>
      <c r="C34" s="3"/>
      <c r="D34" s="3"/>
      <c r="E34" s="3"/>
      <c r="F34" s="3"/>
      <c r="J34" s="3"/>
      <c r="L34" s="3"/>
      <c r="M34" s="3"/>
    </row>
    <row r="35" spans="2:19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</row>
    <row r="36" spans="2:19" ht="15" customHeight="1" x14ac:dyDescent="0.3"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</row>
    <row r="37" spans="2:19" ht="19.95" customHeight="1" x14ac:dyDescent="0.3">
      <c r="B37" s="3"/>
      <c r="C37" s="3"/>
      <c r="D37" s="3"/>
      <c r="E37" s="3"/>
      <c r="F37" s="3"/>
      <c r="G37" s="9"/>
      <c r="H37" s="8"/>
      <c r="I37" s="8"/>
      <c r="J37" s="3"/>
      <c r="L37" s="3"/>
      <c r="M37" s="3"/>
    </row>
    <row r="38" spans="2:19" ht="19.95" customHeight="1" x14ac:dyDescent="0.3">
      <c r="B38" s="3"/>
      <c r="C38" s="3"/>
      <c r="D38" s="3"/>
      <c r="E38" s="3"/>
      <c r="F38" s="3"/>
      <c r="J38" s="3"/>
      <c r="L38" s="3"/>
      <c r="M38" s="3"/>
    </row>
    <row r="39" spans="2:19" ht="25.5" customHeight="1" x14ac:dyDescent="0.3">
      <c r="C39" s="12"/>
      <c r="D39" s="12"/>
      <c r="E39" s="12"/>
      <c r="F39" s="12"/>
      <c r="G39" s="3"/>
      <c r="H39" s="3"/>
      <c r="I39" s="3"/>
      <c r="J39" s="3"/>
      <c r="K39" s="2"/>
      <c r="L39" s="3"/>
      <c r="M39" s="3"/>
      <c r="N39" s="3"/>
    </row>
    <row r="40" spans="2:19" x14ac:dyDescent="0.3"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</row>
    <row r="41" spans="2:19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9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40"/>
      <c r="M42" s="3"/>
      <c r="N42" s="3"/>
      <c r="O42" s="3"/>
      <c r="P42" s="3"/>
      <c r="Q42" s="3"/>
      <c r="S42" s="7">
        <v>110000</v>
      </c>
    </row>
    <row r="43" spans="2:19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40"/>
      <c r="M43" s="3"/>
      <c r="N43" s="3"/>
      <c r="O43" s="3"/>
      <c r="P43" s="3"/>
      <c r="Q43" s="3"/>
      <c r="S43" s="7"/>
    </row>
    <row r="44" spans="2:19" ht="27.75" customHeight="1" x14ac:dyDescent="0.3">
      <c r="C44" s="3"/>
      <c r="D44" s="3"/>
      <c r="E44" s="41"/>
      <c r="F44" s="41"/>
      <c r="G44" s="41"/>
      <c r="H44" s="41"/>
      <c r="I44" s="14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2:19" ht="27" customHeight="1" x14ac:dyDescent="0.3">
      <c r="C45" s="3"/>
      <c r="D45" s="3"/>
      <c r="E45" s="41"/>
      <c r="F45" s="41"/>
      <c r="G45" s="41"/>
      <c r="H45" s="41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>
        <v>75</v>
      </c>
      <c r="O46" s="7"/>
      <c r="P46" s="7">
        <v>98</v>
      </c>
      <c r="Q46" s="5"/>
      <c r="R46" s="5"/>
      <c r="S46" s="3"/>
    </row>
    <row r="47" spans="2:19" x14ac:dyDescent="0.3">
      <c r="N47" s="7">
        <v>45</v>
      </c>
      <c r="O47" s="7"/>
      <c r="P47" s="7">
        <v>37</v>
      </c>
      <c r="Q47" s="5"/>
      <c r="R47" s="5"/>
    </row>
    <row r="48" spans="2:19" x14ac:dyDescent="0.3">
      <c r="N48" s="7">
        <v>25</v>
      </c>
      <c r="O48" s="7"/>
      <c r="P48" s="7">
        <v>43</v>
      </c>
      <c r="Q48" s="5"/>
      <c r="R48" s="5"/>
    </row>
    <row r="49" spans="14:20" x14ac:dyDescent="0.3">
      <c r="N49" s="7">
        <v>100</v>
      </c>
      <c r="O49" s="7"/>
      <c r="P49" s="7">
        <v>61</v>
      </c>
      <c r="Q49" s="5"/>
      <c r="R49" s="5"/>
    </row>
    <row r="50" spans="14:20" x14ac:dyDescent="0.3">
      <c r="N50" s="7">
        <v>100</v>
      </c>
      <c r="O50" s="7"/>
      <c r="P50" s="7">
        <v>30</v>
      </c>
      <c r="Q50" s="5"/>
      <c r="R50" s="5"/>
    </row>
    <row r="51" spans="14:20" x14ac:dyDescent="0.3">
      <c r="N51" s="6"/>
      <c r="O51" s="6"/>
      <c r="P51" s="5"/>
      <c r="Q51" s="5"/>
      <c r="R51" s="5"/>
    </row>
    <row r="52" spans="14:20" x14ac:dyDescent="0.3">
      <c r="N52" s="6"/>
      <c r="O52" s="6"/>
      <c r="P52" s="5"/>
      <c r="Q52" s="5"/>
      <c r="R52" s="5"/>
    </row>
    <row r="55" spans="14:20" x14ac:dyDescent="0.3">
      <c r="T55" s="10"/>
    </row>
  </sheetData>
  <mergeCells count="3">
    <mergeCell ref="L42:L43"/>
    <mergeCell ref="E44:F45"/>
    <mergeCell ref="G44:H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8:U52"/>
  <sheetViews>
    <sheetView zoomScale="70" zoomScaleNormal="70" workbookViewId="0">
      <selection activeCell="Q34" sqref="Q34:S35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3" width="9.109375" style="1"/>
    <col min="14" max="14" width="13.6640625" style="1" customWidth="1"/>
    <col min="15" max="15" width="8.5546875" style="1" customWidth="1"/>
    <col min="16" max="16" width="9" style="1" customWidth="1"/>
    <col min="17" max="18" width="9.88671875" style="1" customWidth="1"/>
    <col min="19" max="19" width="8.88671875" style="1" customWidth="1"/>
    <col min="20" max="20" width="9.109375" style="1"/>
    <col min="21" max="21" width="10" style="1" customWidth="1"/>
    <col min="22" max="22" width="9.109375" style="1" customWidth="1"/>
    <col min="23" max="16384" width="9.109375" style="1"/>
  </cols>
  <sheetData>
    <row r="18" spans="2:20" ht="19.95" customHeight="1" x14ac:dyDescent="0.3"/>
    <row r="19" spans="2:20" ht="15" customHeight="1" x14ac:dyDescent="0.3"/>
    <row r="20" spans="2:20" ht="16.2" customHeight="1" x14ac:dyDescent="0.3"/>
    <row r="21" spans="2:20" ht="15" customHeight="1" x14ac:dyDescent="0.3"/>
    <row r="22" spans="2:20" ht="15" customHeight="1" x14ac:dyDescent="0.3"/>
    <row r="23" spans="2:20" ht="15" customHeight="1" x14ac:dyDescent="0.3"/>
    <row r="24" spans="2:20" ht="14.4" customHeight="1" x14ac:dyDescent="0.3"/>
    <row r="25" spans="2:20" ht="14.4" customHeight="1" x14ac:dyDescent="0.3"/>
    <row r="26" spans="2:20" ht="16.2" customHeight="1" x14ac:dyDescent="0.3"/>
    <row r="27" spans="2:20" ht="14.4" customHeight="1" x14ac:dyDescent="0.3"/>
    <row r="28" spans="2:20" ht="14.4" customHeight="1" x14ac:dyDescent="0.3">
      <c r="Q28" s="45">
        <f>NORMSDIST(1.23)</f>
        <v>0.89065144757430814</v>
      </c>
      <c r="R28" s="46"/>
      <c r="S28" s="47"/>
    </row>
    <row r="29" spans="2:20" ht="22.95" customHeight="1" x14ac:dyDescent="0.3">
      <c r="B29" s="3"/>
      <c r="C29" s="3"/>
      <c r="D29" s="3"/>
      <c r="E29" s="3"/>
      <c r="F29" s="3"/>
      <c r="Q29" s="48"/>
      <c r="R29" s="49"/>
      <c r="S29" s="50"/>
    </row>
    <row r="30" spans="2:20" ht="18.600000000000001" customHeight="1" x14ac:dyDescent="0.3">
      <c r="B30" s="3"/>
      <c r="C30" s="3"/>
      <c r="D30" s="3"/>
      <c r="E30" s="3"/>
      <c r="F30" s="3"/>
      <c r="I30" s="3"/>
      <c r="J30" s="3"/>
      <c r="K30" s="3"/>
      <c r="L30" s="3"/>
      <c r="M30" s="3"/>
      <c r="N30" s="3"/>
    </row>
    <row r="31" spans="2:20" ht="15" customHeight="1" x14ac:dyDescent="0.3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Q31" s="45">
        <f>NORMSDIST(-0.12)</f>
        <v>0.45224157397941611</v>
      </c>
      <c r="R31" s="46"/>
      <c r="S31" s="47"/>
    </row>
    <row r="32" spans="2:20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  <c r="P32" s="15"/>
      <c r="Q32" s="48"/>
      <c r="R32" s="49"/>
      <c r="S32" s="50"/>
      <c r="T32" s="15"/>
    </row>
    <row r="33" spans="2:20" ht="30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7"/>
      <c r="P33" s="57"/>
      <c r="Q33" s="15"/>
      <c r="R33" s="15"/>
      <c r="S33" s="15"/>
      <c r="T33" s="15"/>
    </row>
    <row r="34" spans="2:20" ht="24.6" customHeight="1" x14ac:dyDescent="0.3">
      <c r="B34" s="3"/>
      <c r="C34" s="3"/>
      <c r="D34" s="3"/>
      <c r="E34" s="3"/>
      <c r="F34" s="3"/>
      <c r="G34" s="9">
        <v>121</v>
      </c>
      <c r="H34" s="8"/>
      <c r="I34" s="3"/>
      <c r="J34" s="3"/>
      <c r="K34" s="3"/>
      <c r="L34" s="3"/>
      <c r="M34" s="3"/>
      <c r="N34" s="3"/>
      <c r="O34" s="57"/>
      <c r="P34" s="57"/>
      <c r="Q34" s="51">
        <f>Q28-Q31</f>
        <v>0.43840987359489203</v>
      </c>
      <c r="R34" s="52"/>
      <c r="S34" s="53"/>
      <c r="T34" s="15"/>
    </row>
    <row r="35" spans="2:20" ht="25.2" customHeight="1" x14ac:dyDescent="0.3"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15"/>
      <c r="P35" s="15"/>
      <c r="Q35" s="54"/>
      <c r="R35" s="55"/>
      <c r="S35" s="56"/>
      <c r="T35" s="15"/>
    </row>
    <row r="36" spans="2:20" ht="25.5" customHeight="1" x14ac:dyDescent="0.3">
      <c r="C36" s="12"/>
      <c r="D36" s="12"/>
      <c r="E36" s="12"/>
      <c r="F36" s="12"/>
      <c r="G36" s="3"/>
      <c r="H36" s="3"/>
      <c r="I36" s="3">
        <v>2000</v>
      </c>
      <c r="J36" s="2"/>
      <c r="K36" s="3"/>
      <c r="L36" s="3"/>
      <c r="M36" s="3"/>
      <c r="N36" s="3"/>
      <c r="O36" s="57"/>
      <c r="P36" s="57"/>
      <c r="Q36" s="16"/>
      <c r="R36" s="16"/>
      <c r="S36" s="15"/>
      <c r="T36" s="17"/>
    </row>
    <row r="37" spans="2:20" ht="14.4" customHeight="1" x14ac:dyDescent="0.3"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  <c r="M37" s="3"/>
      <c r="N37" s="3"/>
      <c r="O37" s="57"/>
      <c r="P37" s="57"/>
      <c r="Q37" s="16"/>
      <c r="R37" s="16"/>
      <c r="S37" s="15"/>
      <c r="T37" s="17"/>
    </row>
    <row r="38" spans="2:20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Q38" s="16"/>
      <c r="R38" s="16"/>
      <c r="S38" s="15"/>
      <c r="T38" s="17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0"/>
      <c r="M39" s="30"/>
      <c r="N39" s="3"/>
      <c r="O39" s="16"/>
      <c r="P39" s="16"/>
      <c r="Q39" s="16"/>
      <c r="R39" s="16"/>
      <c r="S39" s="15"/>
      <c r="T39" s="17"/>
    </row>
    <row r="40" spans="2:20" ht="25.5" customHeight="1" x14ac:dyDescent="0.3">
      <c r="C40" s="3"/>
      <c r="D40" s="3"/>
      <c r="E40" s="3"/>
      <c r="F40" s="3"/>
      <c r="G40" s="3"/>
      <c r="H40" s="3"/>
      <c r="I40" s="3"/>
      <c r="J40" s="3"/>
      <c r="K40" s="40"/>
      <c r="L40" s="30"/>
      <c r="M40" s="30"/>
      <c r="N40" s="3"/>
      <c r="O40" s="3"/>
      <c r="P40" s="3"/>
      <c r="Q40" s="3"/>
      <c r="R40" s="3"/>
      <c r="T40" s="7"/>
    </row>
    <row r="41" spans="2:20" ht="27.75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Q41" s="3"/>
      <c r="R41" s="3"/>
      <c r="S41" s="3"/>
      <c r="T41" s="4"/>
    </row>
    <row r="42" spans="2:20" ht="27" customHeight="1" x14ac:dyDescent="0.3">
      <c r="C42" s="3"/>
      <c r="D42" s="3"/>
      <c r="E42" s="41"/>
      <c r="F42" s="41"/>
      <c r="G42" s="41"/>
      <c r="H42" s="41"/>
      <c r="I42" s="3"/>
      <c r="J42" s="3"/>
      <c r="K42" s="3"/>
      <c r="L42" s="3"/>
      <c r="M42" s="3"/>
      <c r="N42" s="3"/>
      <c r="Q42" s="3"/>
      <c r="R42" s="3"/>
      <c r="S42" s="3"/>
      <c r="T42" s="3"/>
    </row>
    <row r="43" spans="2:20" ht="1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>
        <v>75</v>
      </c>
      <c r="P43" s="7"/>
      <c r="Q43" s="7">
        <v>98</v>
      </c>
      <c r="R43" s="5"/>
      <c r="S43" s="5"/>
      <c r="T43" s="3"/>
    </row>
    <row r="44" spans="2:20" x14ac:dyDescent="0.3">
      <c r="O44" s="7">
        <v>45</v>
      </c>
      <c r="P44" s="7"/>
      <c r="Q44" s="7">
        <v>37</v>
      </c>
      <c r="R44" s="5"/>
      <c r="S44" s="5"/>
    </row>
    <row r="45" spans="2:20" x14ac:dyDescent="0.3">
      <c r="O45" s="7">
        <v>25</v>
      </c>
      <c r="P45" s="7"/>
      <c r="Q45" s="7">
        <v>43</v>
      </c>
      <c r="R45" s="5"/>
      <c r="S45" s="5"/>
    </row>
    <row r="46" spans="2:20" x14ac:dyDescent="0.3">
      <c r="O46" s="7">
        <v>100</v>
      </c>
      <c r="P46" s="7"/>
      <c r="Q46" s="7">
        <v>61</v>
      </c>
      <c r="R46" s="5"/>
      <c r="S46" s="5"/>
    </row>
    <row r="47" spans="2:20" x14ac:dyDescent="0.3">
      <c r="O47" s="7">
        <v>100</v>
      </c>
      <c r="P47" s="7"/>
      <c r="Q47" s="7">
        <v>30</v>
      </c>
      <c r="R47" s="5"/>
      <c r="S47" s="5"/>
    </row>
    <row r="48" spans="2:20" x14ac:dyDescent="0.3">
      <c r="O48" s="6"/>
      <c r="P48" s="6"/>
      <c r="Q48" s="5"/>
      <c r="R48" s="5"/>
      <c r="S48" s="5"/>
    </row>
    <row r="49" spans="15:21" x14ac:dyDescent="0.3">
      <c r="O49" s="6"/>
      <c r="P49" s="6"/>
      <c r="Q49" s="5"/>
      <c r="R49" s="5"/>
      <c r="S49" s="5"/>
    </row>
    <row r="52" spans="15:21" x14ac:dyDescent="0.3">
      <c r="U52" s="10"/>
    </row>
  </sheetData>
  <mergeCells count="8">
    <mergeCell ref="K39:K40"/>
    <mergeCell ref="E41:F42"/>
    <mergeCell ref="G41:H42"/>
    <mergeCell ref="Q28:S29"/>
    <mergeCell ref="Q31:S32"/>
    <mergeCell ref="Q34:S35"/>
    <mergeCell ref="O33:P34"/>
    <mergeCell ref="O36:P37"/>
  </mergeCells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2:AA5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3" width="9.109375" style="1"/>
    <col min="14" max="14" width="13.6640625" style="1" customWidth="1"/>
    <col min="15" max="15" width="8.5546875" style="1" customWidth="1"/>
    <col min="16" max="16" width="9" style="1" customWidth="1"/>
    <col min="17" max="18" width="9.88671875" style="1" customWidth="1"/>
    <col min="19" max="19" width="8.88671875" style="1" customWidth="1"/>
    <col min="20" max="20" width="9.109375" style="1"/>
    <col min="21" max="21" width="10" style="1" customWidth="1"/>
    <col min="22" max="22" width="9.109375" style="1" customWidth="1"/>
    <col min="23" max="16384" width="9.109375" style="1"/>
  </cols>
  <sheetData>
    <row r="12" spans="15:27" x14ac:dyDescent="0.3"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5:27" x14ac:dyDescent="0.3"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5:27" x14ac:dyDescent="0.3"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5:27" x14ac:dyDescent="0.3"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5:27" x14ac:dyDescent="0.3"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x14ac:dyDescent="0.3"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19.95" customHeight="1" x14ac:dyDescent="0.3"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15" customHeight="1" x14ac:dyDescent="0.3"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 ht="16.2" customHeight="1" x14ac:dyDescent="0.3"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2:27" ht="15" customHeight="1" x14ac:dyDescent="0.3"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ht="15" customHeight="1" x14ac:dyDescent="0.3"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ht="15" customHeight="1" x14ac:dyDescent="0.3"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ht="14.4" customHeight="1" x14ac:dyDescent="0.3"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ht="14.4" customHeight="1" x14ac:dyDescent="0.3"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ht="16.2" customHeight="1" x14ac:dyDescent="0.3"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ht="14.4" customHeight="1" x14ac:dyDescent="0.3"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ht="14.4" customHeight="1" x14ac:dyDescent="0.3">
      <c r="O28"/>
      <c r="P28"/>
      <c r="Q28"/>
      <c r="R28"/>
      <c r="S28"/>
      <c r="T28"/>
      <c r="U28" s="13"/>
      <c r="V28"/>
      <c r="W28"/>
      <c r="X28"/>
      <c r="Y28"/>
      <c r="Z28"/>
      <c r="AA28"/>
    </row>
    <row r="29" spans="2:27" ht="22.95" customHeight="1" x14ac:dyDescent="0.3">
      <c r="B29" s="3"/>
      <c r="C29" s="3"/>
      <c r="D29" s="3"/>
      <c r="E29" s="3"/>
      <c r="F29" s="3"/>
      <c r="O29" s="34"/>
      <c r="P29" s="34"/>
      <c r="Q29"/>
      <c r="R29"/>
      <c r="S29"/>
      <c r="T29"/>
      <c r="U29"/>
      <c r="V29"/>
      <c r="W29"/>
      <c r="X29"/>
      <c r="Y29"/>
      <c r="Z29"/>
      <c r="AA29"/>
    </row>
    <row r="30" spans="2:27" ht="18.600000000000001" customHeight="1" x14ac:dyDescent="0.3">
      <c r="B30" s="3"/>
      <c r="C30" s="3"/>
      <c r="D30" s="3"/>
      <c r="E30" s="3"/>
      <c r="F30" s="3"/>
      <c r="I30" s="3"/>
      <c r="J30" s="3"/>
      <c r="K30" s="3"/>
      <c r="L30" s="3"/>
      <c r="M30" s="3"/>
      <c r="N30" s="3"/>
      <c r="O30" s="34"/>
      <c r="P30" s="34"/>
      <c r="Q30"/>
      <c r="R30"/>
      <c r="S30"/>
      <c r="T30"/>
      <c r="U30"/>
      <c r="V30"/>
      <c r="W30"/>
      <c r="X30"/>
      <c r="Y30"/>
      <c r="Z30"/>
      <c r="AA30"/>
    </row>
    <row r="31" spans="2:27" ht="15" customHeight="1" x14ac:dyDescent="0.3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O31" s="34"/>
      <c r="P31" s="34"/>
      <c r="Q31"/>
      <c r="R31"/>
      <c r="S31"/>
      <c r="T31"/>
      <c r="U31"/>
      <c r="V31"/>
      <c r="W31"/>
      <c r="X31"/>
      <c r="Y31"/>
      <c r="Z31"/>
      <c r="AA31"/>
    </row>
    <row r="32" spans="2:27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  <c r="P32" s="15"/>
      <c r="Q32" s="15"/>
      <c r="R32" s="15"/>
      <c r="S32" s="15"/>
      <c r="T32" s="15"/>
    </row>
    <row r="33" spans="2:20" ht="30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7"/>
      <c r="P33" s="57"/>
      <c r="Q33" s="15"/>
      <c r="R33" s="15"/>
      <c r="S33" s="15"/>
      <c r="T33" s="15"/>
    </row>
    <row r="34" spans="2:20" ht="24.6" customHeight="1" x14ac:dyDescent="0.3">
      <c r="B34" s="3"/>
      <c r="C34" s="3"/>
      <c r="D34" s="3"/>
      <c r="E34" s="3"/>
      <c r="F34" s="3"/>
      <c r="G34" s="9">
        <v>121</v>
      </c>
      <c r="H34" s="8"/>
      <c r="I34" s="3"/>
      <c r="J34" s="3"/>
      <c r="K34" s="3"/>
      <c r="L34" s="3"/>
      <c r="M34" s="3"/>
      <c r="N34" s="3"/>
      <c r="O34" s="57"/>
      <c r="P34" s="57"/>
      <c r="Q34" s="15"/>
      <c r="R34" s="15"/>
      <c r="S34" s="15"/>
      <c r="T34" s="15"/>
    </row>
    <row r="35" spans="2:20" ht="25.2" customHeight="1" x14ac:dyDescent="0.3"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15"/>
      <c r="P35" s="15"/>
      <c r="Q35" s="15"/>
      <c r="R35" s="15"/>
      <c r="S35" s="15"/>
      <c r="T35" s="15"/>
    </row>
    <row r="36" spans="2:20" ht="25.5" customHeight="1" x14ac:dyDescent="0.3">
      <c r="C36" s="12"/>
      <c r="D36" s="12"/>
      <c r="E36" s="12"/>
      <c r="F36" s="12"/>
      <c r="G36" s="3"/>
      <c r="H36" s="3"/>
      <c r="I36" s="3">
        <v>2000</v>
      </c>
      <c r="J36" s="2"/>
      <c r="K36" s="3"/>
      <c r="L36" s="3"/>
      <c r="M36" s="3"/>
      <c r="N36" s="3"/>
      <c r="O36" s="57"/>
      <c r="P36" s="57"/>
      <c r="Q36" s="16"/>
      <c r="R36" s="16"/>
      <c r="S36" s="15"/>
      <c r="T36" s="17"/>
    </row>
    <row r="37" spans="2:20" ht="14.4" customHeight="1" x14ac:dyDescent="0.3"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  <c r="M37" s="3"/>
      <c r="N37" s="3"/>
      <c r="O37" s="57"/>
      <c r="P37" s="57"/>
      <c r="Q37" s="16"/>
      <c r="R37" s="16"/>
      <c r="S37" s="15"/>
      <c r="T37" s="17"/>
    </row>
    <row r="38" spans="2:20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Q38" s="16"/>
      <c r="R38" s="16"/>
      <c r="S38" s="15"/>
      <c r="T38" s="17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0"/>
      <c r="M39" s="30"/>
      <c r="N39" s="3"/>
      <c r="O39" s="16"/>
      <c r="P39" s="16"/>
      <c r="Q39" s="16"/>
      <c r="R39" s="16"/>
      <c r="S39" s="15"/>
      <c r="T39" s="17"/>
    </row>
    <row r="40" spans="2:20" ht="25.5" customHeight="1" x14ac:dyDescent="0.3">
      <c r="C40" s="3"/>
      <c r="D40" s="3"/>
      <c r="E40" s="3"/>
      <c r="F40" s="3"/>
      <c r="G40" s="3"/>
      <c r="H40" s="3"/>
      <c r="I40" s="3"/>
      <c r="J40" s="3"/>
      <c r="K40" s="40"/>
      <c r="L40" s="30"/>
      <c r="M40" s="30"/>
      <c r="N40" s="3"/>
      <c r="O40" s="3"/>
      <c r="P40" s="3"/>
      <c r="Q40" s="3"/>
      <c r="R40" s="3"/>
      <c r="T40" s="7"/>
    </row>
    <row r="41" spans="2:20" ht="27.75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Q41" s="3"/>
      <c r="R41" s="3"/>
      <c r="S41" s="3"/>
      <c r="T41" s="4"/>
    </row>
    <row r="42" spans="2:20" ht="27" customHeight="1" x14ac:dyDescent="0.3">
      <c r="C42" s="3"/>
      <c r="D42" s="3"/>
      <c r="E42" s="41"/>
      <c r="F42" s="41"/>
      <c r="G42" s="41"/>
      <c r="H42" s="41"/>
      <c r="I42" s="3"/>
      <c r="J42" s="3"/>
      <c r="K42" s="3"/>
      <c r="L42" s="3"/>
      <c r="M42" s="3"/>
      <c r="N42" s="3"/>
      <c r="Q42" s="3"/>
      <c r="R42" s="3"/>
      <c r="S42" s="3"/>
      <c r="T42" s="3"/>
    </row>
    <row r="43" spans="2:20" ht="1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>
        <v>75</v>
      </c>
      <c r="P43" s="7"/>
      <c r="Q43" s="7">
        <v>98</v>
      </c>
      <c r="R43" s="5"/>
      <c r="S43" s="5"/>
      <c r="T43" s="3"/>
    </row>
    <row r="44" spans="2:20" x14ac:dyDescent="0.3">
      <c r="O44" s="7">
        <v>45</v>
      </c>
      <c r="P44" s="7"/>
      <c r="Q44" s="7">
        <v>37</v>
      </c>
      <c r="R44" s="5"/>
      <c r="S44" s="5"/>
    </row>
    <row r="45" spans="2:20" x14ac:dyDescent="0.3">
      <c r="O45" s="7">
        <v>25</v>
      </c>
      <c r="P45" s="7"/>
      <c r="Q45" s="7">
        <v>43</v>
      </c>
      <c r="R45" s="5"/>
      <c r="S45" s="5"/>
    </row>
    <row r="46" spans="2:20" x14ac:dyDescent="0.3">
      <c r="O46" s="7">
        <v>100</v>
      </c>
      <c r="P46" s="7"/>
      <c r="Q46" s="7">
        <v>61</v>
      </c>
      <c r="R46" s="5"/>
      <c r="S46" s="5"/>
    </row>
    <row r="47" spans="2:20" x14ac:dyDescent="0.3">
      <c r="O47" s="7">
        <v>100</v>
      </c>
      <c r="P47" s="7"/>
      <c r="Q47" s="7">
        <v>30</v>
      </c>
      <c r="R47" s="5"/>
      <c r="S47" s="5"/>
    </row>
    <row r="48" spans="2:20" x14ac:dyDescent="0.3">
      <c r="O48" s="6"/>
      <c r="P48" s="6"/>
      <c r="Q48" s="5"/>
      <c r="R48" s="5"/>
      <c r="S48" s="5"/>
    </row>
    <row r="49" spans="15:21" x14ac:dyDescent="0.3">
      <c r="O49" s="6"/>
      <c r="P49" s="6"/>
      <c r="Q49" s="5"/>
      <c r="R49" s="5"/>
      <c r="S49" s="5"/>
    </row>
    <row r="52" spans="15:21" x14ac:dyDescent="0.3">
      <c r="U52" s="10"/>
    </row>
  </sheetData>
  <mergeCells count="5">
    <mergeCell ref="O33:P34"/>
    <mergeCell ref="O36:P37"/>
    <mergeCell ref="K39:K40"/>
    <mergeCell ref="E41:F42"/>
    <mergeCell ref="G41:H4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O11:Z18"/>
  <sheetViews>
    <sheetView zoomScale="70" zoomScaleNormal="70" workbookViewId="0"/>
  </sheetViews>
  <sheetFormatPr defaultColWidth="8.88671875" defaultRowHeight="14.4" x14ac:dyDescent="0.3"/>
  <cols>
    <col min="1" max="16384" width="8.88671875" style="11"/>
  </cols>
  <sheetData>
    <row r="11" spans="15:26" x14ac:dyDescent="0.3">
      <c r="X11" s="59">
        <f>NORMSDIST(1)</f>
        <v>0.84134474606854304</v>
      </c>
      <c r="Y11" s="60"/>
      <c r="Z11" s="61"/>
    </row>
    <row r="12" spans="15:26" x14ac:dyDescent="0.3">
      <c r="X12" s="62"/>
      <c r="Y12" s="63"/>
      <c r="Z12" s="64"/>
    </row>
    <row r="13" spans="15:26" ht="23.4" customHeight="1" x14ac:dyDescent="0.3">
      <c r="P13" s="58"/>
    </row>
    <row r="14" spans="15:26" ht="23.4" customHeight="1" x14ac:dyDescent="0.45">
      <c r="O14" s="18"/>
      <c r="P14" s="58"/>
    </row>
    <row r="15" spans="15:26" x14ac:dyDescent="0.3">
      <c r="X15" s="65">
        <f>1-X11</f>
        <v>0.15865525393145696</v>
      </c>
      <c r="Y15" s="66"/>
      <c r="Z15" s="67"/>
    </row>
    <row r="16" spans="15:26" x14ac:dyDescent="0.3">
      <c r="X16" s="68"/>
      <c r="Y16" s="69"/>
      <c r="Z16" s="70"/>
    </row>
    <row r="17" spans="16:16" ht="14.4" customHeight="1" x14ac:dyDescent="0.3">
      <c r="P17" s="58"/>
    </row>
    <row r="18" spans="16:16" ht="14.4" customHeight="1" x14ac:dyDescent="0.3">
      <c r="P18" s="58"/>
    </row>
  </sheetData>
  <mergeCells count="4">
    <mergeCell ref="P17:P18"/>
    <mergeCell ref="X11:Z12"/>
    <mergeCell ref="P13:P14"/>
    <mergeCell ref="X15:Z16"/>
  </mergeCells>
  <pageMargins left="0.7" right="0.7" top="0.75" bottom="0.75" header="0.3" footer="0.3"/>
  <pageSetup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spans="17:21" ht="23.4" customHeight="1" x14ac:dyDescent="0.3">
      <c r="Q13" s="72">
        <f>300*0.6827</f>
        <v>204.81</v>
      </c>
      <c r="R13" s="72"/>
      <c r="T13" s="73">
        <f>ROUNDUP(204.8,0)</f>
        <v>205</v>
      </c>
      <c r="U13" s="73"/>
    </row>
    <row r="14" spans="17:21" ht="15" customHeight="1" x14ac:dyDescent="0.3">
      <c r="Q14" s="72"/>
      <c r="R14" s="72"/>
      <c r="T14" s="73"/>
      <c r="U14" s="73"/>
    </row>
    <row r="15" spans="17:21" ht="15" customHeight="1" x14ac:dyDescent="0.3">
      <c r="Q15" s="72"/>
      <c r="R15" s="72"/>
      <c r="T15" s="73"/>
      <c r="U15" s="73"/>
    </row>
    <row r="16" spans="17:21" x14ac:dyDescent="0.3">
      <c r="Q16" s="72"/>
      <c r="R16" s="72"/>
      <c r="T16" s="73"/>
      <c r="U16" s="73"/>
    </row>
    <row r="18" spans="4:25" ht="14.4" customHeight="1" x14ac:dyDescent="0.3">
      <c r="Q18" s="72">
        <f>300*0.954</f>
        <v>286.2</v>
      </c>
      <c r="R18" s="72"/>
      <c r="T18" s="73">
        <f>ROUNDDOWN(286.2,0)</f>
        <v>286</v>
      </c>
      <c r="U18" s="73"/>
    </row>
    <row r="19" spans="4:25" ht="23.4" customHeight="1" x14ac:dyDescent="0.3">
      <c r="Q19" s="72"/>
      <c r="R19" s="72"/>
      <c r="T19" s="73"/>
      <c r="U19" s="73"/>
    </row>
    <row r="20" spans="4:25" ht="25.95" customHeight="1" x14ac:dyDescent="0.3">
      <c r="D20" s="21"/>
      <c r="E20" s="22"/>
      <c r="F20" s="22"/>
      <c r="Q20" s="72"/>
      <c r="R20" s="72"/>
      <c r="T20" s="73"/>
      <c r="U20" s="73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Q22" s="72">
        <f>300*0.997</f>
        <v>299.10000000000002</v>
      </c>
      <c r="R22" s="72"/>
      <c r="T22" s="73">
        <f>ROUNDDOWN(299.1,0)</f>
        <v>299</v>
      </c>
      <c r="U22" s="7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Q23" s="72"/>
      <c r="R23" s="72"/>
      <c r="T23" s="73"/>
      <c r="U23" s="73"/>
      <c r="X23" s="20"/>
      <c r="Y23" s="20"/>
    </row>
    <row r="24" spans="4:25" ht="26.25" customHeight="1" x14ac:dyDescent="0.3">
      <c r="D24" s="23"/>
      <c r="E24" s="24"/>
      <c r="F24" s="23"/>
      <c r="Q24" s="72"/>
      <c r="R24" s="72"/>
      <c r="T24" s="73"/>
      <c r="U24" s="7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9">
    <mergeCell ref="L25:O25"/>
    <mergeCell ref="Q13:R16"/>
    <mergeCell ref="Q18:R20"/>
    <mergeCell ref="Q22:R24"/>
    <mergeCell ref="T13:U16"/>
    <mergeCell ref="T18:U20"/>
    <mergeCell ref="T22:U24"/>
    <mergeCell ref="L21:O21"/>
    <mergeCell ref="L23:O23"/>
  </mergeCells>
  <pageMargins left="0.7" right="0.7" top="0.75" bottom="0.75" header="0.3" footer="0.3"/>
  <pageSetup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ht="23.4" customHeight="1" x14ac:dyDescent="0.3"/>
    <row r="18" spans="4:25" ht="14.4" customHeight="1" x14ac:dyDescent="0.3"/>
    <row r="19" spans="4:25" ht="23.4" customHeight="1" x14ac:dyDescent="0.3"/>
    <row r="20" spans="4:25" ht="25.95" customHeight="1" x14ac:dyDescent="0.3">
      <c r="D20" s="21"/>
      <c r="E20" s="22"/>
      <c r="F20" s="22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3">
    <mergeCell ref="L21:O21"/>
    <mergeCell ref="L23:O23"/>
    <mergeCell ref="L25:O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CND1</vt:lpstr>
      <vt:lpstr>ND1</vt:lpstr>
      <vt:lpstr>CND2</vt:lpstr>
      <vt:lpstr>ND2</vt:lpstr>
      <vt:lpstr>CND3 </vt:lpstr>
      <vt:lpstr>ND3</vt:lpstr>
      <vt:lpstr>CND5 </vt:lpstr>
      <vt:lpstr>CND6 </vt:lpstr>
      <vt:lpstr>ND6</vt:lpstr>
      <vt:lpstr>ND5</vt:lpstr>
      <vt:lpstr>ND4 </vt:lpstr>
      <vt:lpstr>CND4</vt:lpstr>
      <vt:lpstr>ND8 </vt:lpstr>
      <vt:lpstr>CND8</vt:lpstr>
      <vt:lpstr>CND7</vt:lpstr>
      <vt:lpstr>ND7</vt:lpstr>
      <vt:lpstr>FirstPage</vt:lpstr>
      <vt:lpstr>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2020-02-06T21:52:27Z</cp:lastPrinted>
  <dcterms:created xsi:type="dcterms:W3CDTF">2014-10-23T14:45:36Z</dcterms:created>
  <dcterms:modified xsi:type="dcterms:W3CDTF">2021-09-05T17:56:40Z</dcterms:modified>
</cp:coreProperties>
</file>