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codeName="ThisWorkbook" defaultThemeVersion="124226"/>
  <mc:AlternateContent xmlns:mc="http://schemas.openxmlformats.org/markup-compatibility/2006">
    <mc:Choice Requires="x15">
      <x15ac:absPath xmlns:x15ac="http://schemas.microsoft.com/office/spreadsheetml/2010/11/ac" url="F:\DEN 423 Sample Problems\T3\"/>
    </mc:Choice>
  </mc:AlternateContent>
  <bookViews>
    <workbookView showSheetTabs="0" xWindow="0" yWindow="0" windowWidth="15720" windowHeight="7035" firstSheet="12" activeTab="21" xr2:uid="{00000000-000D-0000-FFFF-FFFF00000000}"/>
  </bookViews>
  <sheets>
    <sheet name="Check10" sheetId="132" r:id="rId1"/>
    <sheet name="10" sheetId="105" r:id="rId2"/>
    <sheet name="Check9" sheetId="133" r:id="rId3"/>
    <sheet name="Table" sheetId="135" r:id="rId4"/>
    <sheet name="9" sheetId="120" r:id="rId5"/>
    <sheet name="Check8" sheetId="131" r:id="rId6"/>
    <sheet name="8" sheetId="98" r:id="rId7"/>
    <sheet name="Check7" sheetId="130" r:id="rId8"/>
    <sheet name="7" sheetId="108" r:id="rId9"/>
    <sheet name="Check6" sheetId="129" r:id="rId10"/>
    <sheet name="6" sheetId="99" r:id="rId11"/>
    <sheet name="Check5" sheetId="134" r:id="rId12"/>
    <sheet name="5" sheetId="121" r:id="rId13"/>
    <sheet name="Check4" sheetId="128" r:id="rId14"/>
    <sheet name="4" sheetId="101" r:id="rId15"/>
    <sheet name="Check3" sheetId="127" r:id="rId16"/>
    <sheet name="3" sheetId="102" r:id="rId17"/>
    <sheet name="Check2" sheetId="126" r:id="rId18"/>
    <sheet name="2" sheetId="113" r:id="rId19"/>
    <sheet name="Check1" sheetId="125" r:id="rId20"/>
    <sheet name="1" sheetId="100" r:id="rId21"/>
    <sheet name="FirstPage" sheetId="59" r:id="rId22"/>
    <sheet name="Content Master" sheetId="66" r:id="rId23"/>
  </sheets>
  <calcPr calcId="171027"/>
</workbook>
</file>

<file path=xl/calcChain.xml><?xml version="1.0" encoding="utf-8"?>
<calcChain xmlns="http://schemas.openxmlformats.org/spreadsheetml/2006/main">
  <c r="Z36" i="133" l="1"/>
  <c r="E42" i="128" l="1"/>
  <c r="E39" i="128"/>
  <c r="J34" i="128"/>
  <c r="I46" i="127" l="1"/>
  <c r="AB34" i="134" l="1"/>
  <c r="AB27" i="134"/>
  <c r="Z29" i="133"/>
  <c r="Z24" i="133"/>
  <c r="T19" i="135"/>
  <c r="R19" i="135"/>
  <c r="J23" i="131" l="1"/>
  <c r="J24" i="131" l="1"/>
  <c r="J25" i="131" s="1"/>
  <c r="J26" i="131" s="1"/>
  <c r="J31" i="131" s="1"/>
  <c r="S25" i="130"/>
  <c r="S27" i="130" s="1"/>
  <c r="S18" i="130"/>
  <c r="S17" i="130"/>
  <c r="S16" i="130"/>
  <c r="S15" i="130"/>
  <c r="S14" i="130"/>
  <c r="D95" i="129"/>
  <c r="F33" i="129"/>
  <c r="O64" i="129" s="1"/>
  <c r="F32" i="129"/>
  <c r="O57" i="129" s="1"/>
  <c r="F31" i="129"/>
  <c r="I67" i="129" s="1"/>
  <c r="F30" i="129"/>
  <c r="G61" i="129" s="1"/>
  <c r="F29" i="129"/>
  <c r="K61" i="129" s="1"/>
  <c r="F28" i="129"/>
  <c r="I54" i="129" s="1"/>
  <c r="F27" i="129"/>
  <c r="B54" i="129" s="1"/>
  <c r="D53" i="129" s="1"/>
  <c r="I45" i="127"/>
  <c r="H45" i="127"/>
  <c r="G45" i="127"/>
  <c r="G44" i="127"/>
  <c r="H41" i="127"/>
  <c r="L36" i="127"/>
  <c r="V16" i="130" l="1"/>
  <c r="J33" i="131"/>
  <c r="G52" i="127"/>
  <c r="L41" i="127"/>
  <c r="S21" i="130"/>
  <c r="S23" i="130" s="1"/>
  <c r="J53" i="129"/>
  <c r="H60" i="129"/>
  <c r="I60" i="129" s="1"/>
  <c r="K53" i="129" l="1"/>
  <c r="D96" i="129"/>
  <c r="L60" i="129"/>
  <c r="J66" i="129"/>
  <c r="D99" i="129" l="1"/>
  <c r="K66" i="129"/>
  <c r="M60" i="129"/>
  <c r="P56" i="129" s="1"/>
  <c r="D97" i="129"/>
  <c r="Q56" i="129" l="1"/>
  <c r="P63" i="129" s="1"/>
  <c r="D100" i="129"/>
  <c r="Q63" i="129" l="1"/>
  <c r="Q64" i="129" s="1"/>
  <c r="P64" i="129" s="1"/>
  <c r="D101" i="129"/>
  <c r="K67" i="129" l="1"/>
  <c r="J67" i="129" s="1"/>
  <c r="C99" i="129" s="1"/>
  <c r="E99" i="129" s="1"/>
  <c r="Q57" i="129"/>
  <c r="P57" i="129" s="1"/>
  <c r="C101" i="129"/>
  <c r="E101" i="129" s="1"/>
  <c r="M61" i="129" l="1"/>
  <c r="L61" i="129" s="1"/>
  <c r="C100" i="129"/>
  <c r="E100" i="129" s="1"/>
  <c r="K54" i="129"/>
  <c r="J54" i="129" s="1"/>
  <c r="C96" i="129" s="1"/>
  <c r="E96" i="129" s="1"/>
  <c r="I61" i="129" l="1"/>
  <c r="C97" i="129"/>
  <c r="E97" i="129" s="1"/>
  <c r="E98" i="129" l="1"/>
  <c r="H61" i="129"/>
  <c r="D54" i="129" s="1"/>
  <c r="C54" i="129" s="1"/>
  <c r="C95" i="129" s="1"/>
  <c r="E95" i="129" s="1"/>
</calcChain>
</file>

<file path=xl/sharedStrings.xml><?xml version="1.0" encoding="utf-8"?>
<sst xmlns="http://schemas.openxmlformats.org/spreadsheetml/2006/main" count="323" uniqueCount="109">
  <si>
    <t xml:space="preserve">                                                                                                                                                                                                                                                                             </t>
  </si>
  <si>
    <t>B</t>
  </si>
  <si>
    <t>A</t>
  </si>
  <si>
    <t>C</t>
  </si>
  <si>
    <t>D</t>
  </si>
  <si>
    <t>E</t>
  </si>
  <si>
    <t>F</t>
  </si>
  <si>
    <t>Start Point</t>
  </si>
  <si>
    <t>End Point</t>
  </si>
  <si>
    <t>Distance</t>
  </si>
  <si>
    <t>Arc</t>
  </si>
  <si>
    <t>1 - 2</t>
  </si>
  <si>
    <t>1 - 3</t>
  </si>
  <si>
    <t>2 - 3</t>
  </si>
  <si>
    <t>2 - 4</t>
  </si>
  <si>
    <t>3 - 4</t>
  </si>
  <si>
    <t>3 - 5</t>
  </si>
  <si>
    <t>4 - 5</t>
  </si>
  <si>
    <t>4 - 6</t>
  </si>
  <si>
    <t>5 - 6</t>
  </si>
  <si>
    <t>12</t>
  </si>
  <si>
    <t>8</t>
  </si>
  <si>
    <t>7</t>
  </si>
  <si>
    <t>10</t>
  </si>
  <si>
    <t>9</t>
  </si>
  <si>
    <t>11</t>
  </si>
  <si>
    <t>Plant W</t>
  </si>
  <si>
    <t>Plant X</t>
  </si>
  <si>
    <t>Plant Y</t>
  </si>
  <si>
    <t>Warehouse Demand</t>
  </si>
  <si>
    <t>Warehouse A</t>
  </si>
  <si>
    <t>Warehouse B</t>
  </si>
  <si>
    <t>Warehouse C</t>
  </si>
  <si>
    <t>Plant Supply</t>
  </si>
  <si>
    <t>Location</t>
  </si>
  <si>
    <t>Function</t>
  </si>
  <si>
    <t>X                          Coordinate</t>
  </si>
  <si>
    <t>Volume</t>
  </si>
  <si>
    <t>Anaheim</t>
  </si>
  <si>
    <t>La Habra</t>
  </si>
  <si>
    <t>Glendale</t>
  </si>
  <si>
    <t>Thousand Oaks</t>
  </si>
  <si>
    <t>Distributor</t>
  </si>
  <si>
    <t>Activity</t>
  </si>
  <si>
    <t>Time Estimates</t>
  </si>
  <si>
    <t>Predecessors</t>
  </si>
  <si>
    <t>G</t>
  </si>
  <si>
    <t>a</t>
  </si>
  <si>
    <t>b</t>
  </si>
  <si>
    <t>_</t>
  </si>
  <si>
    <t>A, D</t>
  </si>
  <si>
    <t>E , F</t>
  </si>
  <si>
    <t>B , C</t>
  </si>
  <si>
    <t>Supply Chain</t>
  </si>
  <si>
    <t>Pays the Node Below</t>
  </si>
  <si>
    <t>Required % Mark-up</t>
  </si>
  <si>
    <t>Nodes</t>
  </si>
  <si>
    <t>Consumer</t>
  </si>
  <si>
    <t>Retailer</t>
  </si>
  <si>
    <t>Wholesaler</t>
  </si>
  <si>
    <t>Exporter</t>
  </si>
  <si>
    <t>Manufacturer</t>
  </si>
  <si>
    <t>Cost of the B of M</t>
  </si>
  <si>
    <t>1 Supplier</t>
  </si>
  <si>
    <t>2 Suppliers</t>
  </si>
  <si>
    <t>Duration</t>
  </si>
  <si>
    <t>H</t>
  </si>
  <si>
    <t>D , E</t>
  </si>
  <si>
    <t>F , G</t>
  </si>
  <si>
    <t>Total Cost</t>
  </si>
  <si>
    <t>Y                          Coordinate</t>
  </si>
  <si>
    <t>LS</t>
  </si>
  <si>
    <t>ES</t>
  </si>
  <si>
    <t>Critical Path</t>
  </si>
  <si>
    <t>m</t>
  </si>
  <si>
    <t>Yes</t>
  </si>
  <si>
    <t>Project Variance</t>
  </si>
  <si>
    <t>Project Standard Deviation</t>
  </si>
  <si>
    <t>Probability (NORM.S.DIST)=</t>
  </si>
  <si>
    <t>Current Gross Profit</t>
  </si>
  <si>
    <t>Sales Increase Needed to Earn Some Gross Profit as Before Price Cut</t>
  </si>
  <si>
    <t>Expected Price Cut</t>
  </si>
  <si>
    <t>GP (%)</t>
  </si>
  <si>
    <t>Price Change (%)</t>
  </si>
  <si>
    <t>Current Sales (units)</t>
  </si>
  <si>
    <t>Needed Sales (units)</t>
  </si>
  <si>
    <t>At intersection of price cut row and current gross profit column find percentage increase in unit sales required to maintain the same absolute gross profit as before the price cut.</t>
  </si>
  <si>
    <t>EF</t>
  </si>
  <si>
    <t>LF</t>
  </si>
  <si>
    <t>Half the volume each</t>
  </si>
  <si>
    <t>Entire volume</t>
  </si>
  <si>
    <t>Retailer Pays Wholesaler</t>
  </si>
  <si>
    <t>Consumer Pays Retailer</t>
  </si>
  <si>
    <t xml:space="preserve">Retailer </t>
  </si>
  <si>
    <t>Wholesaler pays Exporter</t>
  </si>
  <si>
    <t>Exporter pays Manufacturer</t>
  </si>
  <si>
    <t>Manufacturer pays Suppliers</t>
  </si>
  <si>
    <t>z = (34-33)/2.55</t>
  </si>
  <si>
    <t>Activity Expected Completion Time</t>
  </si>
  <si>
    <t>vs.</t>
  </si>
  <si>
    <t>X =</t>
  </si>
  <si>
    <t>Y =</t>
  </si>
  <si>
    <t>Anaheim (A)</t>
  </si>
  <si>
    <t>La Habra (L)</t>
  </si>
  <si>
    <t>Glendale (G)</t>
  </si>
  <si>
    <t>Thousand Oaks (T)</t>
  </si>
  <si>
    <t>Activity on  the Critical Path</t>
  </si>
  <si>
    <t>ECT</t>
  </si>
  <si>
    <t>Activity Variance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</si>
</sst>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7" formatCode="&quot;$&quot;#,##0.00_);\(&quot;$&quot;#,##0.00\)"/>
    <numFmt numFmtId="164" formatCode="&quot;$&quot;#,##0.00"/>
    <numFmt numFmtId="165" formatCode="0.0000"/>
    <numFmt numFmtId="166" formatCode="0.00000"/>
    <numFmt numFmtId="167" formatCode="&quot;$&quot;#,##0"/>
    <numFmt numFmtId="168" formatCode="0.0%"/>
  </numFmts>
  <fonts count="43">
    <font>
      <sz val="11"/>
      <color theme="1"/>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2"/>
      <name val="Calibri"/>
      <family val="2"/>
      <scheme val="minor"/>
    </font>
    <font>
      <sz val="11"/>
      <color theme="1"/>
      <name val="FrankRuehl"/>
      <family val="2"/>
      <charset val="177"/>
    </font>
    <font>
      <sz val="18"/>
      <color theme="1"/>
      <name val="Calibri"/>
      <family val="2"/>
      <scheme val="minor"/>
    </font>
    <font>
      <sz val="22"/>
      <color theme="1"/>
      <name val="Calibri"/>
      <family val="2"/>
      <scheme val="minor"/>
    </font>
    <font>
      <sz val="11"/>
      <color theme="1"/>
      <name val="Lucida Bright"/>
      <family val="1"/>
    </font>
    <font>
      <sz val="11"/>
      <color rgb="FFFF0000"/>
      <name val="Calibri"/>
      <family val="2"/>
      <scheme val="minor"/>
    </font>
    <font>
      <b/>
      <sz val="10"/>
      <color theme="2" tint="-9.9978637043366805E-2"/>
      <name val="Calibri"/>
      <family val="2"/>
      <scheme val="minor"/>
    </font>
    <font>
      <sz val="20"/>
      <color theme="1"/>
      <name val="Calibri"/>
      <family val="2"/>
      <scheme val="minor"/>
    </font>
    <font>
      <sz val="20"/>
      <color theme="1"/>
      <name val="Lucida Bright"/>
      <family val="1"/>
    </font>
    <font>
      <sz val="22"/>
      <color theme="1"/>
      <name val="Lucida Bright"/>
      <family val="1"/>
    </font>
    <font>
      <sz val="11"/>
      <color theme="2" tint="-9.9978637043366805E-2"/>
      <name val="Lucida Bright"/>
      <family val="1"/>
    </font>
    <font>
      <b/>
      <sz val="18"/>
      <color theme="2" tint="-9.9978637043366805E-2"/>
      <name val="Lucida Bright"/>
      <family val="1"/>
    </font>
    <font>
      <sz val="11"/>
      <color theme="2"/>
      <name val="Lucida Bright"/>
      <family val="1"/>
    </font>
    <font>
      <b/>
      <sz val="26"/>
      <color rgb="FFFFFF00"/>
      <name val="Lucida Bright"/>
      <family val="1"/>
    </font>
    <font>
      <b/>
      <sz val="10"/>
      <color theme="2" tint="-9.9978637043366805E-2"/>
      <name val="Lucida Bright"/>
      <family val="1"/>
    </font>
    <font>
      <b/>
      <sz val="20"/>
      <color theme="2" tint="-9.9978637043366805E-2"/>
      <name val="Lucida Bright"/>
      <family val="1"/>
    </font>
    <font>
      <sz val="16"/>
      <color theme="1"/>
      <name val="Lucida Bright"/>
      <family val="1"/>
    </font>
    <font>
      <sz val="18"/>
      <color theme="1"/>
      <name val="Lucida Bright"/>
      <family val="1"/>
    </font>
    <font>
      <sz val="24"/>
      <color theme="1"/>
      <name val="Calibri"/>
      <family val="2"/>
      <scheme val="minor"/>
    </font>
    <font>
      <sz val="18"/>
      <color theme="1"/>
      <name val="Calibri"/>
      <family val="2"/>
    </font>
    <font>
      <b/>
      <sz val="20"/>
      <color rgb="FFC00000"/>
      <name val="Lucida Bright"/>
      <family val="1"/>
    </font>
    <font>
      <sz val="20"/>
      <color rgb="FFFFFF00"/>
      <name val="Lucida Bright"/>
      <family val="1"/>
    </font>
    <font>
      <b/>
      <sz val="20"/>
      <color rgb="FFFFFF00"/>
      <name val="Lucida Bright"/>
      <family val="1"/>
    </font>
    <font>
      <b/>
      <sz val="22"/>
      <color rgb="FFFFFF00"/>
      <name val="Lucida Bright"/>
      <family val="1"/>
    </font>
    <font>
      <b/>
      <sz val="18"/>
      <color rgb="FFFFFF00"/>
      <name val="Lucida Bright"/>
      <family val="1"/>
    </font>
    <font>
      <sz val="18"/>
      <color theme="3" tint="-0.499984740745262"/>
      <name val="Calibri"/>
      <family val="2"/>
      <scheme val="minor"/>
    </font>
    <font>
      <b/>
      <sz val="18"/>
      <color rgb="FFFFFF00"/>
      <name val="Calibri"/>
      <family val="2"/>
      <scheme val="minor"/>
    </font>
    <font>
      <b/>
      <sz val="18"/>
      <color rgb="FFC00000"/>
      <name val="Lucida Bright"/>
      <family val="1"/>
    </font>
    <font>
      <b/>
      <sz val="11"/>
      <color theme="1"/>
      <name val="Calibri"/>
      <family val="2"/>
      <scheme val="minor"/>
    </font>
    <font>
      <sz val="11"/>
      <color theme="0"/>
      <name val="Calibri"/>
      <family val="2"/>
      <scheme val="minor"/>
    </font>
    <font>
      <b/>
      <sz val="14"/>
      <color theme="4" tint="-0.499984740745262"/>
      <name val="Calibri"/>
      <family val="2"/>
      <scheme val="minor"/>
    </font>
    <font>
      <b/>
      <sz val="14"/>
      <color theme="1"/>
      <name val="Calibri"/>
      <family val="2"/>
      <scheme val="minor"/>
    </font>
    <font>
      <b/>
      <sz val="20"/>
      <color theme="1"/>
      <name val="Calibri"/>
      <family val="2"/>
      <scheme val="minor"/>
    </font>
    <font>
      <b/>
      <sz val="11"/>
      <color theme="0"/>
      <name val="Calibri"/>
      <family val="2"/>
      <scheme val="minor"/>
    </font>
    <font>
      <sz val="26"/>
      <color theme="1"/>
      <name val="Calibri"/>
      <family val="2"/>
      <scheme val="minor"/>
    </font>
    <font>
      <b/>
      <sz val="26"/>
      <color rgb="FFC00000"/>
      <name val="Lucida Bright"/>
      <family val="1"/>
    </font>
    <font>
      <sz val="11"/>
      <color theme="1"/>
      <name val="Calibri"/>
      <family val="2"/>
      <scheme val="minor"/>
    </font>
    <font>
      <sz val="48"/>
      <color theme="5" tint="-0.499984740745262"/>
      <name val="Calibri"/>
      <family val="2"/>
      <scheme val="minor"/>
    </font>
  </fonts>
  <fills count="18">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6" tint="0.39997558519241921"/>
        <bgColor indexed="64"/>
      </patternFill>
    </fill>
    <fill>
      <patternFill patternType="solid">
        <fgColor rgb="FFFFC0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rgb="FFC00000"/>
        <bgColor indexed="64"/>
      </patternFill>
    </fill>
    <fill>
      <patternFill patternType="solid">
        <fgColor theme="8" tint="-0.249977111117893"/>
        <bgColor indexed="64"/>
      </patternFill>
    </fill>
    <fill>
      <patternFill patternType="solid">
        <fgColor rgb="FFFFFF00"/>
        <bgColor indexed="64"/>
      </patternFill>
    </fill>
    <fill>
      <patternFill patternType="solid">
        <fgColor theme="5" tint="-0.249977111117893"/>
        <bgColor indexed="64"/>
      </patternFill>
    </fill>
    <fill>
      <patternFill patternType="solid">
        <fgColor theme="0"/>
        <bgColor indexed="64"/>
      </patternFill>
    </fill>
    <fill>
      <patternFill patternType="solid">
        <fgColor theme="6"/>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style="thick">
        <color auto="1"/>
      </top>
      <bottom style="thin">
        <color auto="1"/>
      </bottom>
      <diagonal/>
    </border>
    <border>
      <left style="thin">
        <color auto="1"/>
      </left>
      <right/>
      <top/>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bottom/>
      <diagonal/>
    </border>
  </borders>
  <cellStyleXfs count="1">
    <xf numFmtId="0" fontId="0" fillId="0" borderId="0"/>
  </cellStyleXfs>
  <cellXfs count="191">
    <xf numFmtId="0" fontId="0" fillId="0" borderId="0" xfId="0"/>
    <xf numFmtId="0" fontId="0" fillId="2" borderId="0" xfId="0" applyFill="1"/>
    <xf numFmtId="0" fontId="1" fillId="2" borderId="0" xfId="0" applyFont="1" applyFill="1"/>
    <xf numFmtId="0" fontId="2" fillId="2" borderId="0" xfId="0" applyFont="1" applyFill="1"/>
    <xf numFmtId="0" fontId="5" fillId="2" borderId="0" xfId="0" applyFont="1" applyFill="1"/>
    <xf numFmtId="0" fontId="5" fillId="2" borderId="0" xfId="0" applyFont="1" applyFill="1" applyAlignment="1">
      <alignment horizontal="center" vertical="center"/>
    </xf>
    <xf numFmtId="0" fontId="2" fillId="2" borderId="0" xfId="0" applyFont="1" applyFill="1" applyAlignment="1">
      <alignment horizontal="center" vertical="center"/>
    </xf>
    <xf numFmtId="0" fontId="0" fillId="3" borderId="0" xfId="0" applyFill="1"/>
    <xf numFmtId="164" fontId="3" fillId="2" borderId="0" xfId="0" applyNumberFormat="1" applyFont="1" applyFill="1" applyAlignment="1">
      <alignment horizontal="center" vertical="center"/>
    </xf>
    <xf numFmtId="0" fontId="6" fillId="3" borderId="0" xfId="0" applyFont="1" applyFill="1"/>
    <xf numFmtId="0" fontId="2" fillId="2" borderId="0" xfId="0" applyFont="1" applyFill="1" applyAlignment="1"/>
    <xf numFmtId="0" fontId="7" fillId="2" borderId="0" xfId="0" applyFont="1" applyFill="1"/>
    <xf numFmtId="3" fontId="11" fillId="2" borderId="0" xfId="0" applyNumberFormat="1" applyFont="1" applyFill="1" applyAlignment="1">
      <alignment vertical="center"/>
    </xf>
    <xf numFmtId="164" fontId="3" fillId="2" borderId="0" xfId="0" applyNumberFormat="1" applyFont="1" applyFill="1" applyAlignment="1">
      <alignment vertical="center"/>
    </xf>
    <xf numFmtId="0" fontId="10" fillId="2" borderId="0" xfId="0" applyFont="1" applyFill="1"/>
    <xf numFmtId="0" fontId="9" fillId="2" borderId="0" xfId="0" applyFont="1" applyFill="1"/>
    <xf numFmtId="0" fontId="0" fillId="2" borderId="0" xfId="0" applyFill="1" applyBorder="1"/>
    <xf numFmtId="0" fontId="12" fillId="2" borderId="0" xfId="0" applyFont="1" applyFill="1" applyBorder="1" applyAlignment="1">
      <alignment horizontal="center" wrapText="1"/>
    </xf>
    <xf numFmtId="0" fontId="12" fillId="2" borderId="0" xfId="0" applyFont="1" applyFill="1" applyBorder="1" applyAlignment="1">
      <alignment horizontal="center" vertical="center" wrapText="1"/>
    </xf>
    <xf numFmtId="3" fontId="12" fillId="2" borderId="0" xfId="0" applyNumberFormat="1" applyFont="1" applyFill="1" applyBorder="1" applyAlignment="1">
      <alignment horizontal="center" vertical="center" wrapText="1"/>
    </xf>
    <xf numFmtId="0" fontId="2" fillId="2" borderId="0" xfId="0" applyFont="1" applyFill="1" applyBorder="1"/>
    <xf numFmtId="0" fontId="15" fillId="2" borderId="0" xfId="0" applyFont="1" applyFill="1"/>
    <xf numFmtId="0" fontId="17" fillId="2" borderId="0" xfId="0" applyFont="1" applyFill="1"/>
    <xf numFmtId="0" fontId="17" fillId="2" borderId="0" xfId="0" applyFont="1" applyFill="1" applyAlignment="1">
      <alignment horizontal="center" vertical="center"/>
    </xf>
    <xf numFmtId="3" fontId="19" fillId="2" borderId="0" xfId="0" applyNumberFormat="1" applyFont="1" applyFill="1" applyAlignment="1">
      <alignment vertical="center"/>
    </xf>
    <xf numFmtId="164" fontId="16" fillId="2" borderId="0" xfId="0" applyNumberFormat="1" applyFont="1" applyFill="1" applyAlignment="1">
      <alignment vertical="center"/>
    </xf>
    <xf numFmtId="0" fontId="14" fillId="2" borderId="0" xfId="0" applyFont="1" applyFill="1" applyAlignment="1">
      <alignment horizontal="center"/>
    </xf>
    <xf numFmtId="0" fontId="21" fillId="3" borderId="0" xfId="0" applyFont="1" applyFill="1"/>
    <xf numFmtId="0" fontId="8" fillId="2" borderId="0" xfId="0" applyFont="1" applyFill="1" applyBorder="1" applyAlignment="1">
      <alignment horizontal="center" vertical="center"/>
    </xf>
    <xf numFmtId="0" fontId="23" fillId="7" borderId="0" xfId="0"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13" fillId="0" borderId="1" xfId="0" applyFont="1" applyFill="1" applyBorder="1"/>
    <xf numFmtId="0" fontId="14" fillId="0" borderId="1" xfId="0" applyFont="1" applyFill="1" applyBorder="1" applyAlignment="1">
      <alignment horizontal="center" wrapText="1"/>
    </xf>
    <xf numFmtId="0" fontId="14" fillId="0" borderId="1" xfId="0" applyFont="1" applyFill="1" applyBorder="1" applyAlignment="1">
      <alignment horizontal="left" vertical="center" wrapText="1"/>
    </xf>
    <xf numFmtId="0" fontId="22" fillId="0" borderId="1" xfId="0" applyFont="1" applyFill="1" applyBorder="1" applyAlignment="1">
      <alignment horizontal="center"/>
    </xf>
    <xf numFmtId="49" fontId="22" fillId="0" borderId="1" xfId="0" applyNumberFormat="1" applyFont="1" applyFill="1" applyBorder="1" applyAlignment="1">
      <alignment horizontal="center"/>
    </xf>
    <xf numFmtId="0" fontId="13" fillId="0"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3" fillId="0" borderId="1" xfId="0" applyFont="1" applyFill="1" applyBorder="1" applyAlignment="1">
      <alignment wrapText="1"/>
    </xf>
    <xf numFmtId="0" fontId="13" fillId="0" borderId="1" xfId="0" applyFont="1" applyFill="1" applyBorder="1" applyAlignment="1">
      <alignment horizontal="center" vertical="center"/>
    </xf>
    <xf numFmtId="0" fontId="13" fillId="4" borderId="1" xfId="0" applyFont="1" applyFill="1" applyBorder="1" applyAlignment="1">
      <alignment horizontal="center" vertical="center"/>
    </xf>
    <xf numFmtId="0" fontId="13" fillId="9" borderId="1"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13" fillId="10" borderId="1" xfId="0" applyFont="1" applyFill="1" applyBorder="1" applyAlignment="1">
      <alignment horizontal="center" vertical="center"/>
    </xf>
    <xf numFmtId="49" fontId="24" fillId="0" borderId="1" xfId="0" applyNumberFormat="1" applyFont="1" applyFill="1" applyBorder="1" applyAlignment="1">
      <alignment horizontal="center" vertical="top"/>
    </xf>
    <xf numFmtId="0" fontId="22" fillId="6" borderId="1" xfId="0" applyFont="1" applyFill="1" applyBorder="1" applyAlignment="1">
      <alignment horizontal="center" vertical="center" wrapText="1"/>
    </xf>
    <xf numFmtId="0" fontId="22" fillId="5" borderId="1" xfId="0" applyFont="1" applyFill="1" applyBorder="1" applyAlignment="1">
      <alignment horizontal="center" vertical="center"/>
    </xf>
    <xf numFmtId="6" fontId="22" fillId="0" borderId="1" xfId="0" applyNumberFormat="1" applyFont="1" applyFill="1" applyBorder="1" applyAlignment="1">
      <alignment horizontal="center" vertical="center"/>
    </xf>
    <xf numFmtId="9" fontId="22" fillId="0"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xf>
    <xf numFmtId="1" fontId="25" fillId="0" borderId="1" xfId="0" applyNumberFormat="1" applyFont="1" applyFill="1" applyBorder="1" applyAlignment="1">
      <alignment horizontal="center" vertical="center"/>
    </xf>
    <xf numFmtId="0" fontId="27" fillId="12" borderId="1" xfId="0" applyFont="1" applyFill="1" applyBorder="1" applyAlignment="1">
      <alignment horizontal="center" vertical="center"/>
    </xf>
    <xf numFmtId="167" fontId="25" fillId="0" borderId="1" xfId="0" applyNumberFormat="1" applyFont="1" applyFill="1" applyBorder="1" applyAlignment="1">
      <alignment horizontal="center" vertical="center"/>
    </xf>
    <xf numFmtId="0" fontId="7" fillId="2" borderId="0" xfId="0" applyFont="1" applyFill="1" applyAlignment="1">
      <alignment horizontal="left" vertical="top"/>
    </xf>
    <xf numFmtId="0" fontId="14" fillId="0" borderId="1" xfId="0" applyFont="1" applyFill="1" applyBorder="1" applyAlignment="1">
      <alignment horizontal="center" vertical="center"/>
    </xf>
    <xf numFmtId="4" fontId="30" fillId="2" borderId="1" xfId="0" applyNumberFormat="1" applyFont="1" applyFill="1" applyBorder="1" applyAlignment="1">
      <alignment horizontal="center" vertical="center"/>
    </xf>
    <xf numFmtId="0" fontId="30" fillId="5" borderId="1" xfId="0" applyFont="1" applyFill="1" applyBorder="1" applyAlignment="1">
      <alignment horizontal="center" vertical="center"/>
    </xf>
    <xf numFmtId="4" fontId="22" fillId="0" borderId="1" xfId="0" applyNumberFormat="1" applyFont="1" applyFill="1" applyBorder="1" applyAlignment="1">
      <alignment horizontal="center" vertical="center"/>
    </xf>
    <xf numFmtId="2" fontId="30" fillId="2" borderId="1" xfId="0" applyNumberFormat="1" applyFont="1" applyFill="1" applyBorder="1" applyAlignment="1">
      <alignment horizontal="center" vertical="center"/>
    </xf>
    <xf numFmtId="2" fontId="22" fillId="0" borderId="1" xfId="0" applyNumberFormat="1" applyFont="1" applyFill="1" applyBorder="1" applyAlignment="1">
      <alignment horizontal="center" vertical="center"/>
    </xf>
    <xf numFmtId="4" fontId="29" fillId="12" borderId="1" xfId="0" applyNumberFormat="1" applyFont="1" applyFill="1" applyBorder="1" applyAlignment="1">
      <alignment horizontal="center" vertical="center"/>
    </xf>
    <xf numFmtId="0" fontId="26" fillId="13" borderId="1" xfId="0" applyFont="1" applyFill="1" applyBorder="1" applyAlignment="1">
      <alignment horizontal="center" vertical="center"/>
    </xf>
    <xf numFmtId="0" fontId="31" fillId="12" borderId="1" xfId="0" applyFont="1" applyFill="1" applyBorder="1" applyAlignment="1">
      <alignment horizontal="center" vertical="center"/>
    </xf>
    <xf numFmtId="0" fontId="0" fillId="0" borderId="1" xfId="0" applyFill="1" applyBorder="1"/>
    <xf numFmtId="168" fontId="0" fillId="16" borderId="1" xfId="0" applyNumberFormat="1" applyFill="1" applyBorder="1"/>
    <xf numFmtId="0" fontId="14" fillId="8" borderId="8" xfId="0" applyFont="1" applyFill="1" applyBorder="1" applyAlignment="1">
      <alignment horizontal="center" vertical="center"/>
    </xf>
    <xf numFmtId="0" fontId="10" fillId="11" borderId="1" xfId="0" applyFont="1" applyFill="1" applyBorder="1"/>
    <xf numFmtId="0" fontId="0" fillId="11" borderId="1" xfId="0" applyFill="1" applyBorder="1"/>
    <xf numFmtId="0" fontId="22" fillId="0" borderId="14" xfId="0" applyFont="1" applyFill="1" applyBorder="1" applyAlignment="1">
      <alignment horizontal="center" vertical="center"/>
    </xf>
    <xf numFmtId="0" fontId="33" fillId="5" borderId="0" xfId="0" applyFont="1" applyFill="1"/>
    <xf numFmtId="0" fontId="0" fillId="16" borderId="0" xfId="0" applyFill="1"/>
    <xf numFmtId="0" fontId="0" fillId="16" borderId="1" xfId="0" applyFill="1" applyBorder="1"/>
    <xf numFmtId="10" fontId="0" fillId="16" borderId="1" xfId="0" applyNumberFormat="1" applyFill="1" applyBorder="1"/>
    <xf numFmtId="0" fontId="35" fillId="16" borderId="0" xfId="0" applyFont="1" applyFill="1" applyAlignment="1">
      <alignment horizontal="center" vertical="center"/>
    </xf>
    <xf numFmtId="1" fontId="34" fillId="16" borderId="0" xfId="0" applyNumberFormat="1" applyFont="1" applyFill="1"/>
    <xf numFmtId="0" fontId="0" fillId="16" borderId="0" xfId="0" applyFill="1" applyAlignment="1">
      <alignment horizontal="center" vertical="center"/>
    </xf>
    <xf numFmtId="0" fontId="34" fillId="16" borderId="0" xfId="0" applyFont="1" applyFill="1"/>
    <xf numFmtId="3" fontId="36" fillId="16" borderId="0" xfId="0" applyNumberFormat="1" applyFont="1" applyFill="1" applyAlignment="1">
      <alignment horizontal="center"/>
    </xf>
    <xf numFmtId="3" fontId="36" fillId="16" borderId="0" xfId="0" applyNumberFormat="1" applyFont="1" applyFill="1" applyAlignment="1">
      <alignment horizontal="center" vertical="center"/>
    </xf>
    <xf numFmtId="3" fontId="34" fillId="16" borderId="0" xfId="0" applyNumberFormat="1" applyFont="1" applyFill="1"/>
    <xf numFmtId="0" fontId="0" fillId="2" borderId="0" xfId="0" applyFill="1" applyAlignment="1">
      <alignment horizontal="center"/>
    </xf>
    <xf numFmtId="4" fontId="30" fillId="14" borderId="1" xfId="0" applyNumberFormat="1" applyFont="1" applyFill="1" applyBorder="1" applyAlignment="1">
      <alignment horizontal="center" vertical="center"/>
    </xf>
    <xf numFmtId="0" fontId="39" fillId="2" borderId="0" xfId="0" applyFont="1" applyFill="1" applyAlignment="1">
      <alignment horizontal="center" vertical="center"/>
    </xf>
    <xf numFmtId="0" fontId="8" fillId="2" borderId="0" xfId="0" applyFont="1" applyFill="1"/>
    <xf numFmtId="9" fontId="22" fillId="5" borderId="1" xfId="0" applyNumberFormat="1" applyFont="1" applyFill="1" applyBorder="1" applyAlignment="1">
      <alignment horizontal="center" vertical="center"/>
    </xf>
    <xf numFmtId="9" fontId="0" fillId="5" borderId="1" xfId="0" applyNumberFormat="1" applyFill="1" applyBorder="1" applyAlignment="1">
      <alignment horizontal="center" vertical="center"/>
    </xf>
    <xf numFmtId="168" fontId="0" fillId="5" borderId="1" xfId="0" applyNumberFormat="1" applyFill="1" applyBorder="1"/>
    <xf numFmtId="4" fontId="30" fillId="17" borderId="1" xfId="0" applyNumberFormat="1" applyFont="1" applyFill="1" applyBorder="1" applyAlignment="1">
      <alignment horizontal="center" vertical="center"/>
    </xf>
    <xf numFmtId="0" fontId="22" fillId="5" borderId="1" xfId="0" applyFont="1" applyFill="1" applyBorder="1" applyAlignment="1">
      <alignment horizontal="center" vertical="center" wrapText="1"/>
    </xf>
    <xf numFmtId="6" fontId="13" fillId="0" borderId="1" xfId="0" applyNumberFormat="1" applyFont="1" applyFill="1" applyBorder="1" applyAlignment="1">
      <alignment horizontal="center" vertical="center"/>
    </xf>
    <xf numFmtId="0" fontId="0" fillId="2" borderId="12" xfId="0" applyFill="1" applyBorder="1"/>
    <xf numFmtId="0" fontId="22" fillId="0" borderId="1" xfId="0" applyFont="1" applyFill="1" applyBorder="1" applyAlignment="1">
      <alignment horizontal="left" vertical="center" wrapText="1"/>
    </xf>
    <xf numFmtId="0" fontId="22" fillId="2" borderId="0" xfId="0" applyFont="1" applyFill="1" applyBorder="1" applyAlignment="1">
      <alignment vertical="center" wrapText="1"/>
    </xf>
    <xf numFmtId="164" fontId="22" fillId="2" borderId="2" xfId="0" applyNumberFormat="1" applyFont="1" applyFill="1" applyBorder="1" applyAlignment="1">
      <alignment vertical="center"/>
    </xf>
    <xf numFmtId="6" fontId="22" fillId="2" borderId="7" xfId="0" applyNumberFormat="1" applyFont="1" applyFill="1" applyBorder="1" applyAlignment="1">
      <alignment horizontal="center" vertical="center"/>
    </xf>
    <xf numFmtId="0" fontId="22" fillId="14" borderId="1" xfId="0" applyFont="1" applyFill="1" applyBorder="1" applyAlignment="1">
      <alignment horizontal="center" vertical="center"/>
    </xf>
    <xf numFmtId="0" fontId="13" fillId="10" borderId="2" xfId="0" applyFont="1" applyFill="1" applyBorder="1" applyAlignment="1">
      <alignment horizontal="center" vertical="center"/>
    </xf>
    <xf numFmtId="3" fontId="29" fillId="12" borderId="1" xfId="0" applyNumberFormat="1" applyFont="1" applyFill="1" applyBorder="1" applyAlignment="1">
      <alignment horizontal="center" vertical="center"/>
    </xf>
    <xf numFmtId="3" fontId="22" fillId="5" borderId="1" xfId="0" applyNumberFormat="1" applyFont="1" applyFill="1" applyBorder="1" applyAlignment="1">
      <alignment horizontal="center" vertical="center"/>
    </xf>
    <xf numFmtId="0" fontId="22" fillId="14" borderId="14" xfId="0" applyFont="1" applyFill="1" applyBorder="1" applyAlignment="1">
      <alignment horizontal="center" vertical="center"/>
    </xf>
    <xf numFmtId="0" fontId="0" fillId="2" borderId="0" xfId="0" applyFill="1" applyAlignment="1">
      <alignment horizontal="center"/>
    </xf>
    <xf numFmtId="0" fontId="41" fillId="3" borderId="0" xfId="0" applyFont="1" applyFill="1"/>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3" fontId="37" fillId="5" borderId="0" xfId="0" applyNumberFormat="1" applyFont="1" applyFill="1" applyAlignment="1">
      <alignment horizontal="center" vertical="center"/>
    </xf>
    <xf numFmtId="3" fontId="37" fillId="2" borderId="0" xfId="0" applyNumberFormat="1" applyFont="1" applyFill="1" applyAlignment="1">
      <alignment horizontal="center" vertical="center"/>
    </xf>
    <xf numFmtId="0" fontId="0" fillId="16" borderId="5" xfId="0" applyFill="1" applyBorder="1" applyAlignment="1">
      <alignment horizontal="center" vertical="center" wrapText="1"/>
    </xf>
    <xf numFmtId="0" fontId="0" fillId="16" borderId="0" xfId="0" applyFill="1" applyBorder="1" applyAlignment="1">
      <alignment horizontal="center" vertical="center" wrapText="1"/>
    </xf>
    <xf numFmtId="0" fontId="33" fillId="10" borderId="0" xfId="0" applyFont="1" applyFill="1" applyAlignment="1">
      <alignment horizontal="center"/>
    </xf>
    <xf numFmtId="0" fontId="38" fillId="13" borderId="12" xfId="0" applyFont="1" applyFill="1" applyBorder="1" applyAlignment="1">
      <alignment horizontal="center"/>
    </xf>
    <xf numFmtId="0" fontId="38" fillId="13" borderId="13" xfId="0" applyFont="1" applyFill="1" applyBorder="1" applyAlignment="1">
      <alignment horizontal="center" vertical="center" textRotation="255"/>
    </xf>
    <xf numFmtId="0" fontId="0" fillId="16" borderId="2" xfId="0" applyFill="1" applyBorder="1" applyAlignment="1">
      <alignment horizontal="center"/>
    </xf>
    <xf numFmtId="0" fontId="0" fillId="16" borderId="7" xfId="0" applyFill="1" applyBorder="1" applyAlignment="1">
      <alignment horizontal="center"/>
    </xf>
    <xf numFmtId="0" fontId="0" fillId="16" borderId="3" xfId="0" applyFill="1" applyBorder="1" applyAlignment="1">
      <alignment horizont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2" borderId="5" xfId="0" applyFont="1" applyFill="1" applyBorder="1" applyAlignment="1">
      <alignment horizontal="center" vertical="center"/>
    </xf>
    <xf numFmtId="164" fontId="22" fillId="14" borderId="1" xfId="0" applyNumberFormat="1" applyFont="1" applyFill="1" applyBorder="1" applyAlignment="1">
      <alignment horizontal="center" vertical="center"/>
    </xf>
    <xf numFmtId="164" fontId="29" fillId="15" borderId="1" xfId="0" applyNumberFormat="1" applyFont="1" applyFill="1" applyBorder="1" applyAlignment="1">
      <alignment horizontal="center" vertical="center"/>
    </xf>
    <xf numFmtId="0" fontId="29" fillId="15" borderId="1" xfId="0" applyFont="1" applyFill="1" applyBorder="1" applyAlignment="1">
      <alignment horizontal="center" vertical="center"/>
    </xf>
    <xf numFmtId="0" fontId="4" fillId="2" borderId="0" xfId="0" applyFont="1" applyFill="1" applyAlignment="1">
      <alignment horizontal="center" vertical="center"/>
    </xf>
    <xf numFmtId="0" fontId="22" fillId="6" borderId="2"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22" fillId="8" borderId="5"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22" fillId="8" borderId="11" xfId="0" applyFont="1" applyFill="1" applyBorder="1" applyAlignment="1">
      <alignment horizontal="center" vertical="center" wrapText="1"/>
    </xf>
    <xf numFmtId="0" fontId="22" fillId="2" borderId="0" xfId="0" applyFont="1" applyFill="1" applyBorder="1" applyAlignment="1">
      <alignment horizontal="center" vertical="center"/>
    </xf>
    <xf numFmtId="0" fontId="22" fillId="2" borderId="7" xfId="0" applyFont="1" applyFill="1" applyBorder="1" applyAlignment="1">
      <alignment horizontal="center" vertical="center"/>
    </xf>
    <xf numFmtId="0" fontId="22" fillId="14" borderId="1" xfId="0" applyFont="1" applyFill="1" applyBorder="1" applyAlignment="1">
      <alignment horizontal="center" vertical="center"/>
    </xf>
    <xf numFmtId="6" fontId="22" fillId="0" borderId="2" xfId="0" applyNumberFormat="1" applyFont="1" applyFill="1" applyBorder="1" applyAlignment="1">
      <alignment horizontal="center" vertical="center"/>
    </xf>
    <xf numFmtId="6" fontId="22" fillId="0" borderId="3" xfId="0" applyNumberFormat="1"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7" xfId="0" applyFont="1" applyFill="1" applyBorder="1" applyAlignment="1">
      <alignment horizontal="center" vertical="center"/>
    </xf>
    <xf numFmtId="2" fontId="22" fillId="14" borderId="2" xfId="0" applyNumberFormat="1" applyFont="1" applyFill="1" applyBorder="1" applyAlignment="1">
      <alignment horizontal="center" vertical="center"/>
    </xf>
    <xf numFmtId="2" fontId="22" fillId="14" borderId="3" xfId="0" applyNumberFormat="1" applyFont="1" applyFill="1" applyBorder="1" applyAlignment="1">
      <alignment horizontal="center" vertical="center"/>
    </xf>
    <xf numFmtId="0" fontId="13" fillId="10" borderId="10" xfId="0" applyFont="1" applyFill="1" applyBorder="1" applyAlignment="1">
      <alignment horizontal="center" vertical="center"/>
    </xf>
    <xf numFmtId="0" fontId="13" fillId="10" borderId="11" xfId="0" applyFont="1" applyFill="1" applyBorder="1" applyAlignment="1">
      <alignment horizontal="center" vertical="center"/>
    </xf>
    <xf numFmtId="0" fontId="13" fillId="10" borderId="8" xfId="0" applyFont="1" applyFill="1" applyBorder="1" applyAlignment="1">
      <alignment horizontal="center" vertical="center"/>
    </xf>
    <xf numFmtId="0" fontId="13" fillId="10" borderId="9" xfId="0" applyFont="1" applyFill="1" applyBorder="1" applyAlignment="1">
      <alignment horizontal="center" vertical="center"/>
    </xf>
    <xf numFmtId="0" fontId="21" fillId="0" borderId="8" xfId="0" applyFont="1" applyFill="1" applyBorder="1" applyAlignment="1">
      <alignment horizontal="center" vertical="top" wrapText="1"/>
    </xf>
    <xf numFmtId="0" fontId="21" fillId="0" borderId="19" xfId="0" applyFont="1" applyFill="1" applyBorder="1" applyAlignment="1">
      <alignment horizontal="center" vertical="top" wrapText="1"/>
    </xf>
    <xf numFmtId="0" fontId="21" fillId="0" borderId="9" xfId="0" applyFont="1" applyFill="1" applyBorder="1" applyAlignment="1">
      <alignment horizontal="center" vertical="top" wrapText="1"/>
    </xf>
    <xf numFmtId="0" fontId="0" fillId="2" borderId="0" xfId="0" applyFill="1" applyAlignment="1">
      <alignment horizontal="center"/>
    </xf>
    <xf numFmtId="0" fontId="13" fillId="0" borderId="2"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3" xfId="0" applyFont="1" applyFill="1" applyBorder="1" applyAlignment="1">
      <alignment horizontal="center" vertical="center"/>
    </xf>
    <xf numFmtId="10" fontId="29" fillId="12" borderId="2" xfId="0" applyNumberFormat="1" applyFont="1" applyFill="1" applyBorder="1" applyAlignment="1">
      <alignment horizontal="center" vertical="center"/>
    </xf>
    <xf numFmtId="10" fontId="29" fillId="12" borderId="3" xfId="0" applyNumberFormat="1" applyFont="1" applyFill="1" applyBorder="1" applyAlignment="1">
      <alignment horizontal="center" vertical="center"/>
    </xf>
    <xf numFmtId="2" fontId="32" fillId="5" borderId="2" xfId="0" applyNumberFormat="1" applyFont="1" applyFill="1" applyBorder="1" applyAlignment="1">
      <alignment horizontal="center" vertical="center"/>
    </xf>
    <xf numFmtId="2" fontId="32" fillId="5" borderId="3" xfId="0" applyNumberFormat="1" applyFont="1" applyFill="1" applyBorder="1" applyAlignment="1">
      <alignment horizontal="center" vertical="center"/>
    </xf>
    <xf numFmtId="2" fontId="13" fillId="2" borderId="2" xfId="0" applyNumberFormat="1" applyFont="1" applyFill="1" applyBorder="1" applyAlignment="1">
      <alignment horizontal="center" vertical="center"/>
    </xf>
    <xf numFmtId="0" fontId="13" fillId="2" borderId="3" xfId="0" applyFont="1" applyFill="1" applyBorder="1" applyAlignment="1">
      <alignment horizontal="center" vertical="center"/>
    </xf>
    <xf numFmtId="0" fontId="21" fillId="0" borderId="4"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1" xfId="0" applyFont="1" applyFill="1" applyBorder="1" applyAlignment="1">
      <alignment horizontal="center" vertical="center" wrapText="1"/>
    </xf>
    <xf numFmtId="2" fontId="22" fillId="17" borderId="2" xfId="0" applyNumberFormat="1" applyFont="1" applyFill="1" applyBorder="1" applyAlignment="1">
      <alignment horizontal="center" vertical="center"/>
    </xf>
    <xf numFmtId="2" fontId="22" fillId="17" borderId="3" xfId="0" applyNumberFormat="1"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3" xfId="0" applyFont="1" applyFill="1" applyBorder="1" applyAlignment="1">
      <alignment horizontal="center" vertical="center" wrapText="1"/>
    </xf>
    <xf numFmtId="49" fontId="24" fillId="0" borderId="2" xfId="0" applyNumberFormat="1" applyFont="1" applyFill="1" applyBorder="1" applyAlignment="1">
      <alignment horizontal="center" vertical="top"/>
    </xf>
    <xf numFmtId="49" fontId="24" fillId="0" borderId="7" xfId="0" applyNumberFormat="1" applyFont="1" applyFill="1" applyBorder="1" applyAlignment="1">
      <alignment horizontal="center" vertical="top"/>
    </xf>
    <xf numFmtId="49" fontId="24" fillId="0" borderId="3" xfId="0" applyNumberFormat="1" applyFont="1" applyFill="1" applyBorder="1" applyAlignment="1">
      <alignment horizontal="center" vertical="top"/>
    </xf>
    <xf numFmtId="0" fontId="3" fillId="2" borderId="0" xfId="0" applyFont="1" applyFill="1" applyAlignment="1">
      <alignment horizontal="center" vertical="center"/>
    </xf>
    <xf numFmtId="167" fontId="40" fillId="5" borderId="0" xfId="0" applyNumberFormat="1" applyFont="1" applyFill="1" applyAlignment="1">
      <alignment horizontal="center" vertical="center"/>
    </xf>
    <xf numFmtId="7" fontId="40" fillId="5" borderId="0" xfId="0" applyNumberFormat="1" applyFont="1" applyFill="1" applyAlignment="1">
      <alignment horizontal="center" vertical="center"/>
    </xf>
    <xf numFmtId="0" fontId="39" fillId="2" borderId="0" xfId="0" applyFont="1" applyFill="1" applyAlignment="1">
      <alignment horizontal="center" vertical="center"/>
    </xf>
    <xf numFmtId="3" fontId="13" fillId="5" borderId="2" xfId="0" applyNumberFormat="1" applyFont="1" applyFill="1" applyBorder="1" applyAlignment="1">
      <alignment horizontal="center" vertical="center"/>
    </xf>
    <xf numFmtId="3" fontId="13" fillId="5" borderId="3" xfId="0" applyNumberFormat="1" applyFont="1" applyFill="1" applyBorder="1" applyAlignment="1">
      <alignment horizontal="center" vertical="center"/>
    </xf>
    <xf numFmtId="0" fontId="22" fillId="5" borderId="16" xfId="0" applyFont="1" applyFill="1" applyBorder="1" applyAlignment="1">
      <alignment horizontal="center" vertical="center"/>
    </xf>
    <xf numFmtId="0" fontId="22" fillId="5" borderId="17" xfId="0" applyFont="1" applyFill="1" applyBorder="1" applyAlignment="1">
      <alignment horizontal="center" vertical="center"/>
    </xf>
    <xf numFmtId="0" fontId="22" fillId="5" borderId="18"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167" fontId="28" fillId="12" borderId="0" xfId="0" applyNumberFormat="1" applyFont="1" applyFill="1" applyAlignment="1">
      <alignment horizontal="center" vertical="center"/>
    </xf>
    <xf numFmtId="0" fontId="28" fillId="12" borderId="0" xfId="0" applyFont="1" applyFill="1" applyAlignment="1">
      <alignment horizontal="center" vertical="center"/>
    </xf>
    <xf numFmtId="165" fontId="14" fillId="2" borderId="0" xfId="0" applyNumberFormat="1" applyFont="1" applyFill="1" applyAlignment="1">
      <alignment horizontal="center" vertical="center"/>
    </xf>
    <xf numFmtId="166" fontId="13" fillId="2" borderId="0" xfId="0" applyNumberFormat="1" applyFont="1" applyFill="1" applyAlignment="1">
      <alignment horizontal="center" vertical="center"/>
    </xf>
    <xf numFmtId="165" fontId="18" fillId="2" borderId="0" xfId="0" applyNumberFormat="1" applyFont="1" applyFill="1" applyAlignment="1">
      <alignment horizontal="center" vertical="center"/>
    </xf>
    <xf numFmtId="0" fontId="20" fillId="2" borderId="0" xfId="0" applyFont="1" applyFill="1" applyAlignment="1">
      <alignment horizontal="center" vertical="center"/>
    </xf>
    <xf numFmtId="0" fontId="42" fillId="3" borderId="0"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Lucida Bright" panose="02040602050505020304" pitchFamily="18" charset="0"/>
                <a:ea typeface="+mn-ea"/>
                <a:cs typeface="+mn-cs"/>
              </a:defRPr>
            </a:pPr>
            <a:r>
              <a:rPr lang="en-US" sz="2000"/>
              <a:t>Warehouse Location</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Lucida Bright" panose="02040602050505020304" pitchFamily="18" charset="0"/>
              <a:ea typeface="+mn-ea"/>
              <a:cs typeface="+mn-cs"/>
            </a:defRPr>
          </a:pPr>
          <a:endParaRPr lang="en-US"/>
        </a:p>
      </c:txPr>
    </c:title>
    <c:autoTitleDeleted val="0"/>
    <c:plotArea>
      <c:layout/>
      <c:bubbleChart>
        <c:varyColors val="0"/>
        <c:ser>
          <c:idx val="0"/>
          <c:order val="0"/>
          <c:tx>
            <c:v>Anaheim</c:v>
          </c:tx>
          <c:spPr>
            <a:solidFill>
              <a:schemeClr val="accent1">
                <a:alpha val="75000"/>
              </a:schemeClr>
            </a:solidFill>
            <a:ln>
              <a:noFill/>
            </a:ln>
            <a:effectLst/>
          </c:spPr>
          <c:invertIfNegative val="0"/>
          <c:dLbls>
            <c:dLbl>
              <c:idx val="0"/>
              <c:layout>
                <c:manualLayout>
                  <c:x val="-0.23909723982542405"/>
                  <c:y val="-2.6492569460075176E-3"/>
                </c:manualLayout>
              </c:layout>
              <c:tx>
                <c:rich>
                  <a:bodyPr/>
                  <a:lstStyle/>
                  <a:p>
                    <a:r>
                      <a:rPr lang="en-US" sz="1400"/>
                      <a:t>Anaheim, (</a:t>
                    </a:r>
                    <a:fld id="{11B889B3-D7E5-4E0B-B91E-1CAB41AC5D55}" type="XVALUE">
                      <a:rPr lang="en-US" sz="1400"/>
                      <a:pPr/>
                      <a:t>[X VALUE]</a:t>
                    </a:fld>
                    <a:r>
                      <a:rPr lang="en-US" sz="1400"/>
                      <a:t>, </a:t>
                    </a:r>
                    <a:fld id="{78D5F3B3-3996-4CF0-9E96-DBC09CBA37B8}" type="YVALUE">
                      <a:rPr lang="en-US" sz="1400"/>
                      <a:pPr/>
                      <a:t>[Y VALUE]</a:t>
                    </a:fld>
                    <a:r>
                      <a:rPr lang="en-US" sz="1400"/>
                      <a:t>)</a:t>
                    </a:r>
                  </a:p>
                </c:rich>
              </c:tx>
              <c:showLegendKey val="0"/>
              <c:showVal val="1"/>
              <c:showCatName val="1"/>
              <c:showSerName val="1"/>
              <c:showPercent val="0"/>
              <c:showBubbleSize val="1"/>
              <c:extLst>
                <c:ext xmlns:c15="http://schemas.microsoft.com/office/drawing/2012/chart" uri="{CE6537A1-D6FC-4f65-9D91-7224C49458BB}">
                  <c15:layout>
                    <c:manualLayout>
                      <c:w val="0.34339487151212866"/>
                      <c:h val="0.11142774714907619"/>
                    </c:manualLayout>
                  </c15:layout>
                  <c15:dlblFieldTable/>
                  <c15:showDataLabelsRange val="0"/>
                </c:ext>
                <c:ext xmlns:c16="http://schemas.microsoft.com/office/drawing/2014/chart" uri="{C3380CC4-5D6E-409C-BE32-E72D297353CC}">
                  <c16:uniqueId val="{00000001-8CD6-42E3-A360-800D66898EA6}"/>
                </c:ext>
              </c:extLst>
            </c:dLbl>
            <c:spPr>
              <a:noFill/>
              <a:ln>
                <a:noFill/>
              </a:ln>
              <a:effectLst/>
            </c:spPr>
            <c:txPr>
              <a:bodyPr rot="0" spcFirstLastPara="1" vertOverflow="ellipsis" vert="horz" wrap="square" anchor="ctr" anchorCtr="0"/>
              <a:lstStyle/>
              <a:p>
                <a:pPr algn="r">
                  <a:defRPr sz="1400" b="0" i="0" u="none" strike="noStrike" kern="1200" baseline="0">
                    <a:solidFill>
                      <a:schemeClr val="tx1">
                        <a:lumMod val="75000"/>
                        <a:lumOff val="25000"/>
                      </a:schemeClr>
                    </a:solidFill>
                    <a:latin typeface="Lucida Bright" panose="02040602050505020304" pitchFamily="18" charset="0"/>
                    <a:ea typeface="+mn-ea"/>
                    <a:cs typeface="+mn-cs"/>
                  </a:defRPr>
                </a:pPr>
                <a:endParaRPr lang="en-US"/>
              </a:p>
            </c:txPr>
            <c:showLegendKey val="0"/>
            <c:showVal val="1"/>
            <c:showCatName val="1"/>
            <c:showSerName val="1"/>
            <c:showPercent val="0"/>
            <c:showBubbleSize val="1"/>
            <c:showLeaderLines val="0"/>
            <c:extLst>
              <c:ext xmlns:c15="http://schemas.microsoft.com/office/drawing/2012/chart" uri="{CE6537A1-D6FC-4f65-9D91-7224C49458BB}">
                <c15:showLeaderLines val="0"/>
              </c:ext>
            </c:extLst>
          </c:dLbls>
          <c:xVal>
            <c:numRef>
              <c:f>Check4!$F$32</c:f>
              <c:numCache>
                <c:formatCode>General</c:formatCode>
                <c:ptCount val="1"/>
                <c:pt idx="0">
                  <c:v>400</c:v>
                </c:pt>
              </c:numCache>
            </c:numRef>
          </c:xVal>
          <c:yVal>
            <c:numRef>
              <c:f>Check4!$G$32</c:f>
              <c:numCache>
                <c:formatCode>General</c:formatCode>
                <c:ptCount val="1"/>
                <c:pt idx="0">
                  <c:v>150</c:v>
                </c:pt>
              </c:numCache>
            </c:numRef>
          </c:yVal>
          <c:bubbleSize>
            <c:numLit>
              <c:formatCode>General</c:formatCode>
              <c:ptCount val="1"/>
              <c:pt idx="0">
                <c:v>20</c:v>
              </c:pt>
            </c:numLit>
          </c:bubbleSize>
          <c:bubble3D val="0"/>
          <c:extLst>
            <c:ext xmlns:c16="http://schemas.microsoft.com/office/drawing/2014/chart" uri="{C3380CC4-5D6E-409C-BE32-E72D297353CC}">
              <c16:uniqueId val="{00000000-8CD6-42E3-A360-800D66898EA6}"/>
            </c:ext>
          </c:extLst>
        </c:ser>
        <c:ser>
          <c:idx val="1"/>
          <c:order val="1"/>
          <c:tx>
            <c:v>La Habra</c:v>
          </c:tx>
          <c:spPr>
            <a:solidFill>
              <a:schemeClr val="accent2">
                <a:alpha val="75000"/>
              </a:schemeClr>
            </a:solidFill>
            <a:ln>
              <a:noFill/>
            </a:ln>
            <a:effectLst/>
          </c:spPr>
          <c:invertIfNegative val="0"/>
          <c:dLbls>
            <c:dLbl>
              <c:idx val="0"/>
              <c:layout>
                <c:manualLayout>
                  <c:x val="-0.13804958654140639"/>
                  <c:y val="1.2963391400389034E-2"/>
                </c:manualLayout>
              </c:layout>
              <c:tx>
                <c:rich>
                  <a:bodyPr/>
                  <a:lstStyle/>
                  <a:p>
                    <a:fld id="{C4A6BE18-E839-4B5A-B1AD-3016BF6D22B2}" type="SERIESNAME">
                      <a:rPr lang="en-US" sz="1400"/>
                      <a:pPr/>
                      <a:t>[SERIES NAME]</a:t>
                    </a:fld>
                    <a:r>
                      <a:rPr lang="en-US" sz="1400"/>
                      <a:t> (</a:t>
                    </a:r>
                    <a:fld id="{6D808082-A939-4E45-A072-9667BBF52EEC}" type="XVALUE">
                      <a:rPr lang="en-US" sz="1400"/>
                      <a:pPr/>
                      <a:t>[X VALUE]</a:t>
                    </a:fld>
                    <a:r>
                      <a:rPr lang="en-US" sz="1400"/>
                      <a:t>, </a:t>
                    </a:r>
                    <a:fld id="{EB5C09BA-2530-4BF0-B176-05233DBFA9F1}" type="YVALUE">
                      <a:rPr lang="en-US" sz="1400"/>
                      <a:pPr/>
                      <a:t>[Y VALUE]</a:t>
                    </a:fld>
                    <a:r>
                      <a:rPr lang="en-US" sz="1400"/>
                      <a:t>)</a:t>
                    </a:r>
                  </a:p>
                </c:rich>
              </c:tx>
              <c:showLegendKey val="0"/>
              <c:showVal val="1"/>
              <c:showCatName val="1"/>
              <c:showSerName val="1"/>
              <c:showPercent val="0"/>
              <c:showBubbleSize val="0"/>
              <c:extLst>
                <c:ext xmlns:c15="http://schemas.microsoft.com/office/drawing/2012/chart" uri="{CE6537A1-D6FC-4f65-9D91-7224C49458BB}">
                  <c15:layout>
                    <c:manualLayout>
                      <c:w val="0.27922281294271817"/>
                      <c:h val="0.12438261361505293"/>
                    </c:manualLayout>
                  </c15:layout>
                  <c15:dlblFieldTable/>
                  <c15:showDataLabelsRange val="0"/>
                </c:ext>
                <c:ext xmlns:c16="http://schemas.microsoft.com/office/drawing/2014/chart" uri="{C3380CC4-5D6E-409C-BE32-E72D297353CC}">
                  <c16:uniqueId val="{00000006-8CD6-42E3-A360-800D66898EA6}"/>
                </c:ext>
              </c:extLst>
            </c:dLbl>
            <c:spPr>
              <a:noFill/>
              <a:ln>
                <a:noFill/>
              </a:ln>
              <a:effectLst/>
            </c:spPr>
            <c:txPr>
              <a:bodyPr rot="0" spcFirstLastPara="1" vertOverflow="ellipsis" vert="horz" wrap="square" anchor="ctr" anchorCtr="0"/>
              <a:lstStyle/>
              <a:p>
                <a:pPr algn="r">
                  <a:defRPr sz="1400" b="0" i="0" u="none" strike="noStrike" kern="1200" baseline="0">
                    <a:solidFill>
                      <a:schemeClr val="tx1">
                        <a:lumMod val="75000"/>
                        <a:lumOff val="25000"/>
                      </a:schemeClr>
                    </a:solidFill>
                    <a:latin typeface="Lucida Bright" panose="02040602050505020304" pitchFamily="18" charset="0"/>
                    <a:ea typeface="+mn-ea"/>
                    <a:cs typeface="+mn-cs"/>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xVal>
            <c:numRef>
              <c:f>Check4!$F$33</c:f>
              <c:numCache>
                <c:formatCode>General</c:formatCode>
                <c:ptCount val="1"/>
                <c:pt idx="0">
                  <c:v>450</c:v>
                </c:pt>
              </c:numCache>
            </c:numRef>
          </c:xVal>
          <c:yVal>
            <c:numRef>
              <c:f>Check4!$G$33</c:f>
              <c:numCache>
                <c:formatCode>General</c:formatCode>
                <c:ptCount val="1"/>
                <c:pt idx="0">
                  <c:v>350</c:v>
                </c:pt>
              </c:numCache>
            </c:numRef>
          </c:yVal>
          <c:bubbleSize>
            <c:numLit>
              <c:formatCode>General</c:formatCode>
              <c:ptCount val="1"/>
              <c:pt idx="0">
                <c:v>20</c:v>
              </c:pt>
            </c:numLit>
          </c:bubbleSize>
          <c:bubble3D val="0"/>
          <c:extLst>
            <c:ext xmlns:c16="http://schemas.microsoft.com/office/drawing/2014/chart" uri="{C3380CC4-5D6E-409C-BE32-E72D297353CC}">
              <c16:uniqueId val="{00000005-8CD6-42E3-A360-800D66898EA6}"/>
            </c:ext>
          </c:extLst>
        </c:ser>
        <c:ser>
          <c:idx val="3"/>
          <c:order val="2"/>
          <c:tx>
            <c:v>Thousand Oaks</c:v>
          </c:tx>
          <c:spPr>
            <a:solidFill>
              <a:schemeClr val="accent4">
                <a:alpha val="75000"/>
              </a:schemeClr>
            </a:solidFill>
            <a:ln>
              <a:noFill/>
            </a:ln>
            <a:effectLst/>
          </c:spPr>
          <c:invertIfNegative val="0"/>
          <c:dLbls>
            <c:dLbl>
              <c:idx val="0"/>
              <c:layout>
                <c:manualLayout>
                  <c:x val="-6.1038156293888087E-3"/>
                  <c:y val="-2.1776654750145586E-3"/>
                </c:manualLayout>
              </c:layout>
              <c:tx>
                <c:rich>
                  <a:bodyPr/>
                  <a:lstStyle/>
                  <a:p>
                    <a:fld id="{2149CE8B-3254-4387-91F4-22738EA6E661}" type="SERIESNAME">
                      <a:rPr lang="en-US"/>
                      <a:pPr/>
                      <a:t>[SERIES NAME]</a:t>
                    </a:fld>
                    <a:r>
                      <a:rPr lang="en-US"/>
                      <a:t> (</a:t>
                    </a:r>
                    <a:fld id="{E465C863-1DB2-440B-8189-00135CD899E0}" type="XVALUE">
                      <a:rPr lang="en-US"/>
                      <a:pPr/>
                      <a:t>[X VALUE]</a:t>
                    </a:fld>
                    <a:r>
                      <a:rPr lang="en-US"/>
                      <a:t>, </a:t>
                    </a:r>
                    <a:fld id="{744DC1D4-C248-41EB-B3DE-3014DAA8A5D3}" type="YVALUE">
                      <a:rPr lang="en-US"/>
                      <a:pPr/>
                      <a:t>[Y VALUE]</a:t>
                    </a:fld>
                    <a:r>
                      <a:rPr lang="en-US"/>
                      <a:t>)</a:t>
                    </a:r>
                  </a:p>
                </c:rich>
              </c:tx>
              <c:showLegendKey val="0"/>
              <c:showVal val="1"/>
              <c:showCatName val="1"/>
              <c:showSerName val="1"/>
              <c:showPercent val="0"/>
              <c:showBubbleSize val="1"/>
              <c:extLst>
                <c:ext xmlns:c15="http://schemas.microsoft.com/office/drawing/2012/chart" uri="{CE6537A1-D6FC-4f65-9D91-7224C49458BB}">
                  <c15:layout>
                    <c:manualLayout>
                      <c:w val="0.32079157592379548"/>
                      <c:h val="0.1826001393050227"/>
                    </c:manualLayout>
                  </c15:layout>
                  <c15:dlblFieldTable/>
                  <c15:showDataLabelsRange val="0"/>
                </c:ext>
                <c:ext xmlns:c16="http://schemas.microsoft.com/office/drawing/2014/chart" uri="{C3380CC4-5D6E-409C-BE32-E72D297353CC}">
                  <c16:uniqueId val="{0000000A-8CD6-42E3-A360-800D66898EA6}"/>
                </c:ext>
              </c:extLst>
            </c:dLbl>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Lucida Bright" panose="02040602050505020304" pitchFamily="18" charset="0"/>
                    <a:ea typeface="+mn-ea"/>
                    <a:cs typeface="+mn-cs"/>
                  </a:defRPr>
                </a:pPr>
                <a:endParaRPr lang="en-US"/>
              </a:p>
            </c:txPr>
            <c:showLegendKey val="0"/>
            <c:showVal val="1"/>
            <c:showCatName val="1"/>
            <c:showSerName val="1"/>
            <c:showPercent val="0"/>
            <c:showBubbleSize val="1"/>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Check4!$F$35</c:f>
              <c:numCache>
                <c:formatCode>General</c:formatCode>
                <c:ptCount val="1"/>
                <c:pt idx="0">
                  <c:v>25</c:v>
                </c:pt>
              </c:numCache>
            </c:numRef>
          </c:xVal>
          <c:yVal>
            <c:numRef>
              <c:f>Check4!$G$35</c:f>
              <c:numCache>
                <c:formatCode>General</c:formatCode>
                <c:ptCount val="1"/>
                <c:pt idx="0">
                  <c:v>450</c:v>
                </c:pt>
              </c:numCache>
            </c:numRef>
          </c:yVal>
          <c:bubbleSize>
            <c:numLit>
              <c:formatCode>General</c:formatCode>
              <c:ptCount val="1"/>
              <c:pt idx="0">
                <c:v>20</c:v>
              </c:pt>
            </c:numLit>
          </c:bubbleSize>
          <c:bubble3D val="0"/>
          <c:extLst>
            <c:ext xmlns:c16="http://schemas.microsoft.com/office/drawing/2014/chart" uri="{C3380CC4-5D6E-409C-BE32-E72D297353CC}">
              <c16:uniqueId val="{00000009-8CD6-42E3-A360-800D66898EA6}"/>
            </c:ext>
          </c:extLst>
        </c:ser>
        <c:ser>
          <c:idx val="4"/>
          <c:order val="3"/>
          <c:tx>
            <c:v>Warehouse</c:v>
          </c:tx>
          <c:spPr>
            <a:solidFill>
              <a:schemeClr val="accent5">
                <a:alpha val="75000"/>
              </a:schemeClr>
            </a:solidFill>
            <a:ln>
              <a:noFill/>
            </a:ln>
            <a:effectLst/>
          </c:spPr>
          <c:invertIfNegative val="0"/>
          <c:dLbls>
            <c:dLbl>
              <c:idx val="0"/>
              <c:layout>
                <c:manualLayout>
                  <c:x val="-0.34701889587681001"/>
                  <c:y val="6.3874431919914536E-3"/>
                </c:manualLayout>
              </c:layout>
              <c:tx>
                <c:rich>
                  <a:bodyPr rot="0" spcFirstLastPara="1" vertOverflow="ellipsis" vert="horz" wrap="square" anchor="ctr" anchorCtr="0"/>
                  <a:lstStyle/>
                  <a:p>
                    <a:pPr algn="r">
                      <a:defRPr sz="1400" b="0" i="0" u="none" strike="noStrike" kern="1200" baseline="0">
                        <a:solidFill>
                          <a:schemeClr val="tx1">
                            <a:lumMod val="75000"/>
                            <a:lumOff val="25000"/>
                          </a:schemeClr>
                        </a:solidFill>
                        <a:latin typeface="Lucida Bright" panose="02040602050505020304" pitchFamily="18" charset="0"/>
                        <a:ea typeface="+mn-ea"/>
                        <a:cs typeface="+mn-cs"/>
                      </a:defRPr>
                    </a:pPr>
                    <a:fld id="{6F236464-2F39-45BB-9E33-C795EA0D1318}" type="SERIESNAME">
                      <a:rPr lang="en-US" sz="1400"/>
                      <a:pPr algn="r">
                        <a:defRPr sz="1400"/>
                      </a:pPr>
                      <a:t>[SERIES NAME]</a:t>
                    </a:fld>
                    <a:r>
                      <a:rPr lang="en-US" sz="1400"/>
                      <a:t> (</a:t>
                    </a:r>
                    <a:fld id="{567E8911-705D-4F43-B0F2-831795588F35}" type="XVALUE">
                      <a:rPr lang="en-US" sz="1400"/>
                      <a:pPr algn="r">
                        <a:defRPr sz="1400"/>
                      </a:pPr>
                      <a:t>[X VALUE]</a:t>
                    </a:fld>
                    <a:r>
                      <a:rPr lang="en-US" sz="1400"/>
                      <a:t>, </a:t>
                    </a:r>
                    <a:fld id="{ADE95C72-527A-431F-8F7B-9864D9711768}" type="YVALUE">
                      <a:rPr lang="en-US" sz="1400"/>
                      <a:pPr algn="r">
                        <a:defRPr sz="1400"/>
                      </a:pPr>
                      <a:t>[Y VALUE]</a:t>
                    </a:fld>
                    <a:r>
                      <a:rPr lang="en-US" sz="1400"/>
                      <a:t>)</a:t>
                    </a:r>
                  </a:p>
                </c:rich>
              </c:tx>
              <c:spPr>
                <a:noFill/>
                <a:ln>
                  <a:noFill/>
                </a:ln>
                <a:effectLst/>
              </c:spPr>
              <c:txPr>
                <a:bodyPr rot="0" spcFirstLastPara="1" vertOverflow="ellipsis" vert="horz" wrap="square" anchor="ctr" anchorCtr="0"/>
                <a:lstStyle/>
                <a:p>
                  <a:pPr algn="r">
                    <a:defRPr sz="1400" b="0" i="0" u="none" strike="noStrike" kern="1200" baseline="0">
                      <a:solidFill>
                        <a:schemeClr val="tx1">
                          <a:lumMod val="75000"/>
                          <a:lumOff val="25000"/>
                        </a:schemeClr>
                      </a:solidFill>
                      <a:latin typeface="Lucida Bright" panose="02040602050505020304" pitchFamily="18" charset="0"/>
                      <a:ea typeface="+mn-ea"/>
                      <a:cs typeface="+mn-cs"/>
                    </a:defRPr>
                  </a:pPr>
                  <a:endParaRPr lang="en-US"/>
                </a:p>
              </c:txPr>
              <c:showLegendKey val="0"/>
              <c:showVal val="1"/>
              <c:showCatName val="1"/>
              <c:showSerName val="1"/>
              <c:showPercent val="0"/>
              <c:showBubbleSize val="0"/>
              <c:extLst>
                <c:ext xmlns:c15="http://schemas.microsoft.com/office/drawing/2012/chart" uri="{CE6537A1-D6FC-4f65-9D91-7224C49458BB}">
                  <c15:layout>
                    <c:manualLayout>
                      <c:w val="0.30435706557386605"/>
                      <c:h val="4.8506344189639665E-2"/>
                    </c:manualLayout>
                  </c15:layout>
                  <c15:dlblFieldTable/>
                  <c15:showDataLabelsRange val="0"/>
                </c:ext>
                <c:ext xmlns:c16="http://schemas.microsoft.com/office/drawing/2014/chart" uri="{C3380CC4-5D6E-409C-BE32-E72D297353CC}">
                  <c16:uniqueId val="{0000000E-8CD6-42E3-A360-800D66898EA6}"/>
                </c:ext>
              </c:extLst>
            </c:dLbl>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Lucida Bright" panose="02040602050505020304" pitchFamily="18" charset="0"/>
                    <a:ea typeface="+mn-ea"/>
                    <a:cs typeface="+mn-cs"/>
                  </a:defRPr>
                </a:pPr>
                <a:endParaRPr lang="en-US"/>
              </a:p>
            </c:txPr>
            <c:showLegendKey val="0"/>
            <c:showVal val="1"/>
            <c:showCatName val="1"/>
            <c:showSerName val="1"/>
            <c:showPercent val="0"/>
            <c:showBubbleSize val="0"/>
            <c:showLeaderLines val="0"/>
            <c:extLst>
              <c:ext xmlns:c15="http://schemas.microsoft.com/office/drawing/2012/chart" uri="{CE6537A1-D6FC-4f65-9D91-7224C49458BB}">
                <c15:showLeaderLines val="0"/>
              </c:ext>
            </c:extLst>
          </c:dLbls>
          <c:xVal>
            <c:numRef>
              <c:f>Check4!$E$39</c:f>
              <c:numCache>
                <c:formatCode>#,##0</c:formatCode>
                <c:ptCount val="1"/>
                <c:pt idx="0">
                  <c:v>290.83333333333331</c:v>
                </c:pt>
              </c:numCache>
            </c:numRef>
          </c:xVal>
          <c:yVal>
            <c:numRef>
              <c:f>Check4!$E$42</c:f>
              <c:numCache>
                <c:formatCode>#,##0</c:formatCode>
                <c:ptCount val="1"/>
                <c:pt idx="0">
                  <c:v>358.33333333333331</c:v>
                </c:pt>
              </c:numCache>
            </c:numRef>
          </c:yVal>
          <c:bubbleSize>
            <c:numLit>
              <c:formatCode>General</c:formatCode>
              <c:ptCount val="1"/>
              <c:pt idx="0">
                <c:v>20</c:v>
              </c:pt>
            </c:numLit>
          </c:bubbleSize>
          <c:bubble3D val="0"/>
          <c:extLst>
            <c:ext xmlns:c16="http://schemas.microsoft.com/office/drawing/2014/chart" uri="{C3380CC4-5D6E-409C-BE32-E72D297353CC}">
              <c16:uniqueId val="{0000000C-8CD6-42E3-A360-800D66898EA6}"/>
            </c:ext>
          </c:extLst>
        </c:ser>
        <c:ser>
          <c:idx val="2"/>
          <c:order val="4"/>
          <c:tx>
            <c:v>Glendale</c:v>
          </c:tx>
          <c:spPr>
            <a:solidFill>
              <a:schemeClr val="accent3">
                <a:alpha val="75000"/>
              </a:schemeClr>
            </a:solidFill>
            <a:ln>
              <a:noFill/>
            </a:ln>
            <a:effectLst/>
          </c:spPr>
          <c:invertIfNegative val="0"/>
          <c:dLbls>
            <c:dLbl>
              <c:idx val="0"/>
              <c:tx>
                <c:rich>
                  <a:bodyPr/>
                  <a:lstStyle/>
                  <a:p>
                    <a:fld id="{511E6B42-0B69-4856-B361-1E25F9B7F7C5}" type="SERIESNAME">
                      <a:rPr lang="en-US"/>
                      <a:pPr/>
                      <a:t>[SERIES NAME]</a:t>
                    </a:fld>
                    <a:r>
                      <a:rPr lang="en-US" baseline="0"/>
                      <a:t> (</a:t>
                    </a:r>
                    <a:fld id="{DE28CF93-F036-4DA6-9227-188EC1917C81}" type="XVALUE">
                      <a:rPr lang="en-US" baseline="0"/>
                      <a:pPr/>
                      <a:t>[X VALUE]</a:t>
                    </a:fld>
                    <a:r>
                      <a:rPr lang="en-US" baseline="0"/>
                      <a:t>, </a:t>
                    </a:r>
                    <a:fld id="{617926F7-0AAE-48BE-B1D2-09C6B6ED3D6A}" type="YVALUE">
                      <a:rPr lang="en-US" baseline="0"/>
                      <a:pPr/>
                      <a:t>[Y VALUE]</a:t>
                    </a:fld>
                    <a:r>
                      <a:rPr lang="en-US" baseline="0"/>
                      <a:t>)</a:t>
                    </a:r>
                  </a:p>
                </c:rich>
              </c:tx>
              <c:showLegendKey val="0"/>
              <c:showVal val="1"/>
              <c:showCatName val="1"/>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8CD6-42E3-A360-800D66898EA6}"/>
                </c:ext>
              </c:extLst>
            </c:dLbl>
            <c:spPr>
              <a:noFill/>
              <a:ln>
                <a:noFill/>
              </a:ln>
              <a:effectLst/>
            </c:spPr>
            <c:txPr>
              <a:bodyPr rot="0" spcFirstLastPara="1" vertOverflow="ellipsis" vert="horz" wrap="square" anchor="ctr" anchorCtr="0"/>
              <a:lstStyle/>
              <a:p>
                <a:pPr algn="l">
                  <a:defRPr sz="1400" b="0" i="0" u="none" strike="noStrike" kern="1200" baseline="0">
                    <a:solidFill>
                      <a:schemeClr val="tx1">
                        <a:lumMod val="75000"/>
                        <a:lumOff val="25000"/>
                      </a:schemeClr>
                    </a:solidFill>
                    <a:latin typeface="Lucida Bright" panose="02040602050505020304" pitchFamily="18" charset="0"/>
                    <a:ea typeface="+mn-ea"/>
                    <a:cs typeface="+mn-cs"/>
                  </a:defRPr>
                </a:pPr>
                <a:endParaRPr lang="en-US"/>
              </a:p>
            </c:txPr>
            <c:showLegendKey val="0"/>
            <c:showVal val="1"/>
            <c:showCatName val="1"/>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Check4!$F$34</c:f>
              <c:numCache>
                <c:formatCode>General</c:formatCode>
                <c:ptCount val="1"/>
                <c:pt idx="0">
                  <c:v>350</c:v>
                </c:pt>
              </c:numCache>
            </c:numRef>
          </c:xVal>
          <c:yVal>
            <c:numRef>
              <c:f>Check4!$G$34</c:f>
              <c:numCache>
                <c:formatCode>General</c:formatCode>
                <c:ptCount val="1"/>
                <c:pt idx="0">
                  <c:v>400</c:v>
                </c:pt>
              </c:numCache>
            </c:numRef>
          </c:yVal>
          <c:bubbleSize>
            <c:numLit>
              <c:formatCode>General</c:formatCode>
              <c:ptCount val="1"/>
              <c:pt idx="0">
                <c:v>20</c:v>
              </c:pt>
            </c:numLit>
          </c:bubbleSize>
          <c:bubble3D val="0"/>
          <c:extLst>
            <c:ext xmlns:c16="http://schemas.microsoft.com/office/drawing/2014/chart" uri="{C3380CC4-5D6E-409C-BE32-E72D297353CC}">
              <c16:uniqueId val="{0000000D-8CD6-42E3-A360-800D66898EA6}"/>
            </c:ext>
          </c:extLst>
        </c:ser>
        <c:dLbls>
          <c:showLegendKey val="0"/>
          <c:showVal val="0"/>
          <c:showCatName val="0"/>
          <c:showSerName val="0"/>
          <c:showPercent val="0"/>
          <c:showBubbleSize val="0"/>
        </c:dLbls>
        <c:bubbleScale val="20"/>
        <c:showNegBubbles val="0"/>
        <c:axId val="133300992"/>
        <c:axId val="133302528"/>
      </c:bubbleChart>
      <c:valAx>
        <c:axId val="133300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Lucida Bright" panose="02040602050505020304" pitchFamily="18" charset="0"/>
                <a:ea typeface="+mn-ea"/>
                <a:cs typeface="+mn-cs"/>
              </a:defRPr>
            </a:pPr>
            <a:endParaRPr lang="en-US"/>
          </a:p>
        </c:txPr>
        <c:crossAx val="133302528"/>
        <c:crosses val="autoZero"/>
        <c:crossBetween val="midCat"/>
      </c:valAx>
      <c:valAx>
        <c:axId val="133302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Lucida Bright" panose="02040602050505020304" pitchFamily="18" charset="0"/>
                <a:ea typeface="+mn-ea"/>
                <a:cs typeface="+mn-cs"/>
              </a:defRPr>
            </a:pPr>
            <a:endParaRPr lang="en-US"/>
          </a:p>
        </c:txPr>
        <c:crossAx val="1333009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Lucida Bright" panose="020406020505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10'!A1"/></Relationships>
</file>

<file path=xl/drawings/_rels/drawing10.xml.rels><?xml version="1.0" encoding="UTF-8" standalone="yes"?>
<Relationships xmlns="http://schemas.openxmlformats.org/package/2006/relationships"><Relationship Id="rId1" Type="http://schemas.openxmlformats.org/officeDocument/2006/relationships/hyperlink" Target="#'6'!A1"/></Relationships>
</file>

<file path=xl/drawings/_rels/drawing11.xml.rels><?xml version="1.0" encoding="UTF-8" standalone="yes"?>
<Relationships xmlns="http://schemas.openxmlformats.org/package/2006/relationships"><Relationship Id="rId2" Type="http://schemas.openxmlformats.org/officeDocument/2006/relationships/hyperlink" Target="#Check6!A1"/><Relationship Id="rId1" Type="http://schemas.openxmlformats.org/officeDocument/2006/relationships/hyperlink" Target="#'Content Master'!A1"/></Relationships>
</file>

<file path=xl/drawings/_rels/drawing12.xml.rels><?xml version="1.0" encoding="UTF-8" standalone="yes"?>
<Relationships xmlns="http://schemas.openxmlformats.org/package/2006/relationships"><Relationship Id="rId1" Type="http://schemas.openxmlformats.org/officeDocument/2006/relationships/hyperlink" Target="#'5'!A1"/></Relationships>
</file>

<file path=xl/drawings/_rels/drawing13.xml.rels><?xml version="1.0" encoding="UTF-8" standalone="yes"?>
<Relationships xmlns="http://schemas.openxmlformats.org/package/2006/relationships"><Relationship Id="rId2" Type="http://schemas.openxmlformats.org/officeDocument/2006/relationships/hyperlink" Target="#Check5!A1"/><Relationship Id="rId1" Type="http://schemas.openxmlformats.org/officeDocument/2006/relationships/hyperlink" Target="#'Content Master'!A1"/></Relationships>
</file>

<file path=xl/drawings/_rels/drawing1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4'!A1"/></Relationships>
</file>

<file path=xl/drawings/_rels/drawing15.xml.rels><?xml version="1.0" encoding="UTF-8" standalone="yes"?>
<Relationships xmlns="http://schemas.openxmlformats.org/package/2006/relationships"><Relationship Id="rId2" Type="http://schemas.openxmlformats.org/officeDocument/2006/relationships/hyperlink" Target="#Check4!A1"/><Relationship Id="rId1" Type="http://schemas.openxmlformats.org/officeDocument/2006/relationships/hyperlink" Target="#'Content Master'!A1"/></Relationships>
</file>

<file path=xl/drawings/_rels/drawing16.xml.rels><?xml version="1.0" encoding="UTF-8" standalone="yes"?>
<Relationships xmlns="http://schemas.openxmlformats.org/package/2006/relationships"><Relationship Id="rId1" Type="http://schemas.openxmlformats.org/officeDocument/2006/relationships/hyperlink" Target="#'3'!A1"/></Relationships>
</file>

<file path=xl/drawings/_rels/drawing17.xml.rels><?xml version="1.0" encoding="UTF-8" standalone="yes"?>
<Relationships xmlns="http://schemas.openxmlformats.org/package/2006/relationships"><Relationship Id="rId2" Type="http://schemas.openxmlformats.org/officeDocument/2006/relationships/hyperlink" Target="#Check3!A1"/><Relationship Id="rId1" Type="http://schemas.openxmlformats.org/officeDocument/2006/relationships/hyperlink" Target="#'Content Master'!A1"/></Relationships>
</file>

<file path=xl/drawings/_rels/drawing18.xml.rels><?xml version="1.0" encoding="UTF-8" standalone="yes"?>
<Relationships xmlns="http://schemas.openxmlformats.org/package/2006/relationships"><Relationship Id="rId1" Type="http://schemas.openxmlformats.org/officeDocument/2006/relationships/hyperlink" Target="#'2'!A1"/></Relationships>
</file>

<file path=xl/drawings/_rels/drawing19.xml.rels><?xml version="1.0" encoding="UTF-8" standalone="yes"?>
<Relationships xmlns="http://schemas.openxmlformats.org/package/2006/relationships"><Relationship Id="rId2" Type="http://schemas.openxmlformats.org/officeDocument/2006/relationships/hyperlink" Target="#Check2!A1"/><Relationship Id="rId1" Type="http://schemas.openxmlformats.org/officeDocument/2006/relationships/hyperlink" Target="#'Content Master'!A1"/></Relationships>
</file>

<file path=xl/drawings/_rels/drawing2.xml.rels><?xml version="1.0" encoding="UTF-8" standalone="yes"?>
<Relationships xmlns="http://schemas.openxmlformats.org/package/2006/relationships"><Relationship Id="rId2" Type="http://schemas.openxmlformats.org/officeDocument/2006/relationships/hyperlink" Target="#Check10!A1"/><Relationship Id="rId1" Type="http://schemas.openxmlformats.org/officeDocument/2006/relationships/hyperlink" Target="#'Content Master'!A1"/></Relationships>
</file>

<file path=xl/drawings/_rels/drawing20.xml.rels><?xml version="1.0" encoding="UTF-8" standalone="yes"?>
<Relationships xmlns="http://schemas.openxmlformats.org/package/2006/relationships"><Relationship Id="rId1" Type="http://schemas.openxmlformats.org/officeDocument/2006/relationships/hyperlink" Target="#'1'!A1"/></Relationships>
</file>

<file path=xl/drawings/_rels/drawing21.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Content Master'!A1"/></Relationships>
</file>

<file path=xl/drawings/_rels/drawing22.xml.rels><?xml version="1.0" encoding="UTF-8" standalone="yes"?>
<Relationships xmlns="http://schemas.openxmlformats.org/package/2006/relationships"><Relationship Id="rId3" Type="http://schemas.openxmlformats.org/officeDocument/2006/relationships/hyperlink" Target="#Content!A1"/><Relationship Id="rId2" Type="http://schemas.openxmlformats.org/officeDocument/2006/relationships/image" Target="../media/image2.png"/><Relationship Id="rId1" Type="http://schemas.openxmlformats.org/officeDocument/2006/relationships/hyperlink" Target="#'Content Master'!A1"/></Relationships>
</file>

<file path=xl/drawings/_rels/drawing23.xml.rels><?xml version="1.0" encoding="UTF-8" standalone="yes"?>
<Relationships xmlns="http://schemas.openxmlformats.org/package/2006/relationships"><Relationship Id="rId8" Type="http://schemas.openxmlformats.org/officeDocument/2006/relationships/hyperlink" Target="#'8'!A1"/><Relationship Id="rId3" Type="http://schemas.openxmlformats.org/officeDocument/2006/relationships/hyperlink" Target="#'2'!A1"/><Relationship Id="rId7" Type="http://schemas.openxmlformats.org/officeDocument/2006/relationships/hyperlink" Target="#'6'!A1"/><Relationship Id="rId2" Type="http://schemas.openxmlformats.org/officeDocument/2006/relationships/hyperlink" Target="#'1'!A1"/><Relationship Id="rId1" Type="http://schemas.openxmlformats.org/officeDocument/2006/relationships/hyperlink" Target="#FirstPage!A1"/><Relationship Id="rId6" Type="http://schemas.openxmlformats.org/officeDocument/2006/relationships/hyperlink" Target="#'4'!A1"/><Relationship Id="rId11" Type="http://schemas.openxmlformats.org/officeDocument/2006/relationships/hyperlink" Target="#'10'!A1"/><Relationship Id="rId5" Type="http://schemas.openxmlformats.org/officeDocument/2006/relationships/hyperlink" Target="#'3'!A1"/><Relationship Id="rId10" Type="http://schemas.openxmlformats.org/officeDocument/2006/relationships/hyperlink" Target="#'9'!A1"/><Relationship Id="rId4" Type="http://schemas.openxmlformats.org/officeDocument/2006/relationships/hyperlink" Target="#'5'!A1"/><Relationship Id="rId9" Type="http://schemas.openxmlformats.org/officeDocument/2006/relationships/hyperlink" Target="#'7'!A1"/></Relationships>
</file>

<file path=xl/drawings/_rels/drawing3.xml.rels><?xml version="1.0" encoding="UTF-8" standalone="yes"?>
<Relationships xmlns="http://schemas.openxmlformats.org/package/2006/relationships"><Relationship Id="rId2" Type="http://schemas.openxmlformats.org/officeDocument/2006/relationships/hyperlink" Target="#Table!A1"/><Relationship Id="rId1" Type="http://schemas.openxmlformats.org/officeDocument/2006/relationships/hyperlink" Target="#'9'!A1"/></Relationships>
</file>

<file path=xl/drawings/_rels/drawing4.xml.rels><?xml version="1.0" encoding="UTF-8" standalone="yes"?>
<Relationships xmlns="http://schemas.openxmlformats.org/package/2006/relationships"><Relationship Id="rId2" Type="http://schemas.openxmlformats.org/officeDocument/2006/relationships/hyperlink" Target="#Check9!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Check9!A1"/><Relationship Id="rId1" Type="http://schemas.openxmlformats.org/officeDocument/2006/relationships/hyperlink" Target="#'Content Master'!A1"/></Relationships>
</file>

<file path=xl/drawings/_rels/drawing6.xml.rels><?xml version="1.0" encoding="UTF-8" standalone="yes"?>
<Relationships xmlns="http://schemas.openxmlformats.org/package/2006/relationships"><Relationship Id="rId1" Type="http://schemas.openxmlformats.org/officeDocument/2006/relationships/hyperlink" Target="#'8'!A1"/></Relationships>
</file>

<file path=xl/drawings/_rels/drawing7.xml.rels><?xml version="1.0" encoding="UTF-8" standalone="yes"?>
<Relationships xmlns="http://schemas.openxmlformats.org/package/2006/relationships"><Relationship Id="rId2" Type="http://schemas.openxmlformats.org/officeDocument/2006/relationships/hyperlink" Target="#Check8!A1"/><Relationship Id="rId1" Type="http://schemas.openxmlformats.org/officeDocument/2006/relationships/hyperlink" Target="#'Content Master'!A1"/></Relationships>
</file>

<file path=xl/drawings/_rels/drawing8.xml.rels><?xml version="1.0" encoding="UTF-8" standalone="yes"?>
<Relationships xmlns="http://schemas.openxmlformats.org/package/2006/relationships"><Relationship Id="rId1" Type="http://schemas.openxmlformats.org/officeDocument/2006/relationships/hyperlink" Target="#'7'!A1"/></Relationships>
</file>

<file path=xl/drawings/_rels/drawing9.xml.rels><?xml version="1.0" encoding="UTF-8" standalone="yes"?>
<Relationships xmlns="http://schemas.openxmlformats.org/package/2006/relationships"><Relationship Id="rId2" Type="http://schemas.openxmlformats.org/officeDocument/2006/relationships/hyperlink" Target="#Check7!A1"/><Relationship Id="rId1" Type="http://schemas.openxmlformats.org/officeDocument/2006/relationships/hyperlink" Target="#'Content Master'!A1"/></Relationships>
</file>

<file path=xl/drawings/drawing1.xml><?xml version="1.0" encoding="utf-8"?>
<xdr:wsDr xmlns:xdr="http://schemas.openxmlformats.org/drawingml/2006/spreadsheetDrawing" xmlns:a="http://schemas.openxmlformats.org/drawingml/2006/main">
  <xdr:twoCellAnchor>
    <xdr:from>
      <xdr:col>3</xdr:col>
      <xdr:colOff>294368</xdr:colOff>
      <xdr:row>1</xdr:row>
      <xdr:rowOff>185056</xdr:rowOff>
    </xdr:from>
    <xdr:to>
      <xdr:col>8</xdr:col>
      <xdr:colOff>81644</xdr:colOff>
      <xdr:row>6</xdr:row>
      <xdr:rowOff>136071</xdr:rowOff>
    </xdr:to>
    <xdr:sp macro="" textlink="">
      <xdr:nvSpPr>
        <xdr:cNvPr id="2" name="Rounded Rectangle 2">
          <a:extLst>
            <a:ext uri="{FF2B5EF4-FFF2-40B4-BE49-F238E27FC236}">
              <a16:creationId xmlns:a16="http://schemas.microsoft.com/office/drawing/2014/main" id="{00000000-0008-0000-0000-000002000000}"/>
            </a:ext>
          </a:extLst>
        </xdr:cNvPr>
        <xdr:cNvSpPr/>
      </xdr:nvSpPr>
      <xdr:spPr>
        <a:xfrm>
          <a:off x="2131332" y="375556"/>
          <a:ext cx="5611133" cy="9035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 Check </a:t>
          </a:r>
          <a:r>
            <a:rPr lang="en-US" sz="3200" b="0" i="0">
              <a:solidFill>
                <a:schemeClr val="accent4">
                  <a:lumMod val="50000"/>
                </a:schemeClr>
              </a:solidFill>
              <a:latin typeface="Lucida Bright" panose="02040602050505020304" pitchFamily="18" charset="0"/>
              <a:cs typeface="FrankRuehl" panose="020E0503060101010101" pitchFamily="34" charset="-79"/>
            </a:rPr>
            <a:t>Problem</a:t>
          </a:r>
          <a:r>
            <a:rPr lang="en-US" sz="3200" b="0" i="0" baseline="0">
              <a:solidFill>
                <a:schemeClr val="accent4">
                  <a:lumMod val="50000"/>
                </a:schemeClr>
              </a:solidFill>
              <a:latin typeface="Lucida Bright" panose="02040602050505020304" pitchFamily="18" charset="0"/>
              <a:cs typeface="FrankRuehl" panose="020E0503060101010101" pitchFamily="34" charset="-79"/>
            </a:rPr>
            <a:t> 10</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8</xdr:col>
      <xdr:colOff>299358</xdr:colOff>
      <xdr:row>9</xdr:row>
      <xdr:rowOff>139961</xdr:rowOff>
    </xdr:from>
    <xdr:to>
      <xdr:col>8</xdr:col>
      <xdr:colOff>299358</xdr:colOff>
      <xdr:row>44</xdr:row>
      <xdr:rowOff>159882</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7960179" y="1854461"/>
          <a:ext cx="0" cy="89734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238466</xdr:colOff>
      <xdr:row>10</xdr:row>
      <xdr:rowOff>41501</xdr:rowOff>
    </xdr:from>
    <xdr:to>
      <xdr:col>8</xdr:col>
      <xdr:colOff>54430</xdr:colOff>
      <xdr:row>18</xdr:row>
      <xdr:rowOff>136071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50787" y="1946501"/>
          <a:ext cx="6864464" cy="16185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Calculate the expected project completion time (in weeks) using a Gantt chart.</a:t>
          </a:r>
        </a:p>
      </xdr:txBody>
    </xdr:sp>
    <xdr:clientData/>
  </xdr:twoCellAnchor>
  <xdr:twoCellAnchor>
    <xdr:from>
      <xdr:col>9</xdr:col>
      <xdr:colOff>904875</xdr:colOff>
      <xdr:row>2</xdr:row>
      <xdr:rowOff>11906</xdr:rowOff>
    </xdr:from>
    <xdr:to>
      <xdr:col>17</xdr:col>
      <xdr:colOff>178594</xdr:colOff>
      <xdr:row>6</xdr:row>
      <xdr:rowOff>71438</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11191875" y="392906"/>
          <a:ext cx="3845719" cy="82153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250031</xdr:colOff>
      <xdr:row>0</xdr:row>
      <xdr:rowOff>119065</xdr:rowOff>
    </xdr:from>
    <xdr:to>
      <xdr:col>2</xdr:col>
      <xdr:colOff>297656</xdr:colOff>
      <xdr:row>6</xdr:row>
      <xdr:rowOff>11906</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250031" y="119065"/>
          <a:ext cx="1266825" cy="103584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9</xdr:col>
      <xdr:colOff>27214</xdr:colOff>
      <xdr:row>34</xdr:row>
      <xdr:rowOff>68036</xdr:rowOff>
    </xdr:from>
    <xdr:to>
      <xdr:col>20</xdr:col>
      <xdr:colOff>435429</xdr:colOff>
      <xdr:row>36</xdr:row>
      <xdr:rowOff>258535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8300357" y="8300357"/>
          <a:ext cx="6830786" cy="870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a:latin typeface="Lucida Bright" panose="02040602050505020304" pitchFamily="18" charset="0"/>
            </a:rPr>
            <a:t>The duration of this project is </a:t>
          </a:r>
          <a:r>
            <a:rPr lang="en-US" sz="2400" b="1" i="0">
              <a:solidFill>
                <a:srgbClr val="FF0000"/>
              </a:solidFill>
              <a:latin typeface="Lucida Bright" panose="02040602050505020304" pitchFamily="18" charset="0"/>
            </a:rPr>
            <a:t>15</a:t>
          </a:r>
          <a:r>
            <a:rPr lang="en-US" sz="2400" b="0" i="0">
              <a:latin typeface="Lucida Bright" panose="02040602050505020304" pitchFamily="18" charset="0"/>
            </a:rPr>
            <a:t> weeks.</a:t>
          </a:r>
        </a:p>
      </xdr:txBody>
    </xdr:sp>
    <xdr:clientData/>
  </xdr:twoCellAnchor>
  <xdr:twoCellAnchor>
    <xdr:from>
      <xdr:col>1</xdr:col>
      <xdr:colOff>81642</xdr:colOff>
      <xdr:row>34</xdr:row>
      <xdr:rowOff>13607</xdr:rowOff>
    </xdr:from>
    <xdr:to>
      <xdr:col>8</xdr:col>
      <xdr:colOff>13607</xdr:colOff>
      <xdr:row>46</xdr:row>
      <xdr:rowOff>40822</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93963" y="8245928"/>
          <a:ext cx="6980465" cy="297996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Time Related Standards:</a:t>
          </a:r>
        </a:p>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Dates:</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American Standard: 4/19/17</a:t>
          </a:r>
        </a:p>
        <a:p>
          <a:endParaRPr lang="en-US" sz="2000" b="0" i="0" baseline="0">
            <a:latin typeface="Lucida Bright" panose="02040602050505020304" pitchFamily="18" charset="0"/>
          </a:endParaRPr>
        </a:p>
        <a:p>
          <a:r>
            <a:rPr lang="en-US" sz="2000" b="0" i="0" baseline="0">
              <a:latin typeface="Lucida Bright" panose="02040602050505020304" pitchFamily="18" charset="0"/>
            </a:rPr>
            <a:t>Standard: 19/4/17</a:t>
          </a:r>
        </a:p>
        <a:p>
          <a:endParaRPr lang="en-US" sz="2000" b="0" i="0" baseline="0">
            <a:latin typeface="Lucida Bright" panose="02040602050505020304" pitchFamily="18" charset="0"/>
          </a:endParaRPr>
        </a:p>
        <a:p>
          <a:r>
            <a:rPr lang="en-US" sz="2000" b="0" i="0" baseline="0">
              <a:latin typeface="Lucida Bright" panose="02040602050505020304" pitchFamily="18" charset="0"/>
            </a:rPr>
            <a:t>International Standard: 2017/4/19</a:t>
          </a:r>
        </a:p>
      </xdr:txBody>
    </xdr:sp>
    <xdr:clientData/>
  </xdr:twoCellAnchor>
  <xdr:twoCellAnchor>
    <xdr:from>
      <xdr:col>1</xdr:col>
      <xdr:colOff>0</xdr:colOff>
      <xdr:row>48</xdr:row>
      <xdr:rowOff>81643</xdr:rowOff>
    </xdr:from>
    <xdr:to>
      <xdr:col>7</xdr:col>
      <xdr:colOff>585107</xdr:colOff>
      <xdr:row>64</xdr:row>
      <xdr:rowOff>13608</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612321" y="11647714"/>
          <a:ext cx="7021286" cy="297996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Weeks:</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American Standard: First day of the week is Sunday</a:t>
          </a:r>
        </a:p>
        <a:p>
          <a:endParaRPr lang="en-US" sz="2000" b="0" i="0" baseline="0">
            <a:latin typeface="Lucida Bright" panose="02040602050505020304" pitchFamily="18" charset="0"/>
          </a:endParaRPr>
        </a:p>
        <a:p>
          <a:endParaRPr lang="en-US" sz="2000" b="0" i="0" baseline="0">
            <a:latin typeface="Lucida Bright" panose="02040602050505020304" pitchFamily="18" charset="0"/>
          </a:endParaRPr>
        </a:p>
        <a:p>
          <a:r>
            <a:rPr lang="en-US" sz="2000" b="0" i="0" baseline="0">
              <a:latin typeface="Lucida Bright" panose="02040602050505020304" pitchFamily="18" charset="0"/>
            </a:rPr>
            <a:t>International Standard: First day of the week is Monday</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149224</xdr:colOff>
      <xdr:row>1</xdr:row>
      <xdr:rowOff>88899</xdr:rowOff>
    </xdr:from>
    <xdr:to>
      <xdr:col>14</xdr:col>
      <xdr:colOff>609600</xdr:colOff>
      <xdr:row>8</xdr:row>
      <xdr:rowOff>171450</xdr:rowOff>
    </xdr:to>
    <xdr:sp macro="" textlink="">
      <xdr:nvSpPr>
        <xdr:cNvPr id="3" name="Rounded Rectangle 3">
          <a:extLst>
            <a:ext uri="{FF2B5EF4-FFF2-40B4-BE49-F238E27FC236}">
              <a16:creationId xmlns:a16="http://schemas.microsoft.com/office/drawing/2014/main" id="{00000000-0008-0000-0900-000003000000}"/>
            </a:ext>
          </a:extLst>
        </xdr:cNvPr>
        <xdr:cNvSpPr/>
      </xdr:nvSpPr>
      <xdr:spPr>
        <a:xfrm>
          <a:off x="4225924" y="279399"/>
          <a:ext cx="6499226" cy="1416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 6</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15</xdr:col>
      <xdr:colOff>1061357</xdr:colOff>
      <xdr:row>4</xdr:row>
      <xdr:rowOff>81644</xdr:rowOff>
    </xdr:from>
    <xdr:to>
      <xdr:col>22</xdr:col>
      <xdr:colOff>312964</xdr:colOff>
      <xdr:row>9</xdr:row>
      <xdr:rowOff>34019</xdr:rowOff>
    </xdr:to>
    <xdr:sp macro="" textlink="">
      <xdr:nvSpPr>
        <xdr:cNvPr id="4" name="Rounded Rectangle 4">
          <a:extLst>
            <a:ext uri="{FF2B5EF4-FFF2-40B4-BE49-F238E27FC236}">
              <a16:creationId xmlns:a16="http://schemas.microsoft.com/office/drawing/2014/main" id="{00000000-0008-0000-0900-000004000000}"/>
            </a:ext>
          </a:extLst>
        </xdr:cNvPr>
        <xdr:cNvSpPr/>
      </xdr:nvSpPr>
      <xdr:spPr>
        <a:xfrm>
          <a:off x="12475482" y="843644"/>
          <a:ext cx="5665107"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13</xdr:col>
      <xdr:colOff>265794</xdr:colOff>
      <xdr:row>14</xdr:row>
      <xdr:rowOff>78923</xdr:rowOff>
    </xdr:from>
    <xdr:to>
      <xdr:col>23</xdr:col>
      <xdr:colOff>968375</xdr:colOff>
      <xdr:row>23</xdr:row>
      <xdr:rowOff>15876</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10267044" y="2888798"/>
          <a:ext cx="9386206" cy="23023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project has been defined as shown below.</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Calculate the critical path of this project.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All time estimates are in weeks.</a:t>
          </a:r>
        </a:p>
      </xdr:txBody>
    </xdr:sp>
    <xdr:clientData/>
  </xdr:twoCellAnchor>
  <xdr:twoCellAnchor>
    <xdr:from>
      <xdr:col>1</xdr:col>
      <xdr:colOff>403227</xdr:colOff>
      <xdr:row>0</xdr:row>
      <xdr:rowOff>189139</xdr:rowOff>
    </xdr:from>
    <xdr:to>
      <xdr:col>3</xdr:col>
      <xdr:colOff>127000</xdr:colOff>
      <xdr:row>7</xdr:row>
      <xdr:rowOff>110218</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1006477" y="189139"/>
          <a:ext cx="1533523"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76200</xdr:colOff>
      <xdr:row>52</xdr:row>
      <xdr:rowOff>342900</xdr:rowOff>
    </xdr:from>
    <xdr:to>
      <xdr:col>7</xdr:col>
      <xdr:colOff>781050</xdr:colOff>
      <xdr:row>52</xdr:row>
      <xdr:rowOff>342900</xdr:rowOff>
    </xdr:to>
    <xdr:cxnSp macro="">
      <xdr:nvCxnSpPr>
        <xdr:cNvPr id="9" name="Straight Arrow Connector 8">
          <a:extLst>
            <a:ext uri="{FF2B5EF4-FFF2-40B4-BE49-F238E27FC236}">
              <a16:creationId xmlns:a16="http://schemas.microsoft.com/office/drawing/2014/main" id="{00000000-0008-0000-0900-000009000000}"/>
            </a:ext>
          </a:extLst>
        </xdr:cNvPr>
        <xdr:cNvCxnSpPr/>
      </xdr:nvCxnSpPr>
      <xdr:spPr>
        <a:xfrm>
          <a:off x="2933700" y="13030200"/>
          <a:ext cx="26289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15875</xdr:colOff>
      <xdr:row>53</xdr:row>
      <xdr:rowOff>47625</xdr:rowOff>
    </xdr:from>
    <xdr:to>
      <xdr:col>10</xdr:col>
      <xdr:colOff>523875</xdr:colOff>
      <xdr:row>59</xdr:row>
      <xdr:rowOff>0</xdr:rowOff>
    </xdr:to>
    <xdr:cxnSp macro="">
      <xdr:nvCxnSpPr>
        <xdr:cNvPr id="10" name="Straight Arrow Connector 9">
          <a:extLst>
            <a:ext uri="{FF2B5EF4-FFF2-40B4-BE49-F238E27FC236}">
              <a16:creationId xmlns:a16="http://schemas.microsoft.com/office/drawing/2014/main" id="{00000000-0008-0000-0900-00000A000000}"/>
            </a:ext>
          </a:extLst>
        </xdr:cNvPr>
        <xdr:cNvCxnSpPr/>
      </xdr:nvCxnSpPr>
      <xdr:spPr>
        <a:xfrm>
          <a:off x="2428875" y="9398000"/>
          <a:ext cx="4667250" cy="1968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59</xdr:row>
      <xdr:rowOff>312964</xdr:rowOff>
    </xdr:from>
    <xdr:to>
      <xdr:col>10</xdr:col>
      <xdr:colOff>0</xdr:colOff>
      <xdr:row>59</xdr:row>
      <xdr:rowOff>312964</xdr:rowOff>
    </xdr:to>
    <xdr:cxnSp macro="">
      <xdr:nvCxnSpPr>
        <xdr:cNvPr id="13" name="Straight Arrow Connector 12">
          <a:extLst>
            <a:ext uri="{FF2B5EF4-FFF2-40B4-BE49-F238E27FC236}">
              <a16:creationId xmlns:a16="http://schemas.microsoft.com/office/drawing/2014/main" id="{00000000-0008-0000-0900-00000D000000}"/>
            </a:ext>
          </a:extLst>
        </xdr:cNvPr>
        <xdr:cNvCxnSpPr/>
      </xdr:nvCxnSpPr>
      <xdr:spPr>
        <a:xfrm>
          <a:off x="3143250" y="11606893"/>
          <a:ext cx="612321"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0</xdr:colOff>
      <xdr:row>53</xdr:row>
      <xdr:rowOff>31750</xdr:rowOff>
    </xdr:from>
    <xdr:to>
      <xdr:col>5</xdr:col>
      <xdr:colOff>598716</xdr:colOff>
      <xdr:row>60</xdr:row>
      <xdr:rowOff>27214</xdr:rowOff>
    </xdr:to>
    <xdr:cxnSp macro="">
      <xdr:nvCxnSpPr>
        <xdr:cNvPr id="16" name="Straight Arrow Connector 15">
          <a:extLst>
            <a:ext uri="{FF2B5EF4-FFF2-40B4-BE49-F238E27FC236}">
              <a16:creationId xmlns:a16="http://schemas.microsoft.com/office/drawing/2014/main" id="{00000000-0008-0000-0900-000010000000}"/>
            </a:ext>
          </a:extLst>
        </xdr:cNvPr>
        <xdr:cNvCxnSpPr/>
      </xdr:nvCxnSpPr>
      <xdr:spPr>
        <a:xfrm>
          <a:off x="2413000" y="9382125"/>
          <a:ext cx="1201966" cy="2360839"/>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258536</xdr:colOff>
      <xdr:row>61</xdr:row>
      <xdr:rowOff>0</xdr:rowOff>
    </xdr:from>
    <xdr:to>
      <xdr:col>8</xdr:col>
      <xdr:colOff>0</xdr:colOff>
      <xdr:row>66</xdr:row>
      <xdr:rowOff>47625</xdr:rowOff>
    </xdr:to>
    <xdr:cxnSp macro="">
      <xdr:nvCxnSpPr>
        <xdr:cNvPr id="19" name="Straight Arrow Connector 18">
          <a:extLst>
            <a:ext uri="{FF2B5EF4-FFF2-40B4-BE49-F238E27FC236}">
              <a16:creationId xmlns:a16="http://schemas.microsoft.com/office/drawing/2014/main" id="{00000000-0008-0000-0900-000013000000}"/>
            </a:ext>
          </a:extLst>
        </xdr:cNvPr>
        <xdr:cNvCxnSpPr/>
      </xdr:nvCxnSpPr>
      <xdr:spPr>
        <a:xfrm>
          <a:off x="3370036" y="12065000"/>
          <a:ext cx="598714" cy="146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682625</xdr:colOff>
      <xdr:row>53</xdr:row>
      <xdr:rowOff>31750</xdr:rowOff>
    </xdr:from>
    <xdr:to>
      <xdr:col>14</xdr:col>
      <xdr:colOff>13607</xdr:colOff>
      <xdr:row>56</xdr:row>
      <xdr:rowOff>40821</xdr:rowOff>
    </xdr:to>
    <xdr:cxnSp macro="">
      <xdr:nvCxnSpPr>
        <xdr:cNvPr id="22" name="Straight Arrow Connector 21">
          <a:extLst>
            <a:ext uri="{FF2B5EF4-FFF2-40B4-BE49-F238E27FC236}">
              <a16:creationId xmlns:a16="http://schemas.microsoft.com/office/drawing/2014/main" id="{00000000-0008-0000-0900-000016000000}"/>
            </a:ext>
          </a:extLst>
        </xdr:cNvPr>
        <xdr:cNvCxnSpPr/>
      </xdr:nvCxnSpPr>
      <xdr:spPr>
        <a:xfrm>
          <a:off x="8382000" y="16478250"/>
          <a:ext cx="2394857" cy="8980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47625</xdr:colOff>
      <xdr:row>56</xdr:row>
      <xdr:rowOff>13607</xdr:rowOff>
    </xdr:from>
    <xdr:to>
      <xdr:col>14</xdr:col>
      <xdr:colOff>27214</xdr:colOff>
      <xdr:row>59</xdr:row>
      <xdr:rowOff>269875</xdr:rowOff>
    </xdr:to>
    <xdr:cxnSp macro="">
      <xdr:nvCxnSpPr>
        <xdr:cNvPr id="25" name="Straight Arrow Connector 24">
          <a:extLst>
            <a:ext uri="{FF2B5EF4-FFF2-40B4-BE49-F238E27FC236}">
              <a16:creationId xmlns:a16="http://schemas.microsoft.com/office/drawing/2014/main" id="{00000000-0008-0000-0900-000019000000}"/>
            </a:ext>
          </a:extLst>
        </xdr:cNvPr>
        <xdr:cNvCxnSpPr/>
      </xdr:nvCxnSpPr>
      <xdr:spPr>
        <a:xfrm flipV="1">
          <a:off x="10048875" y="17349107"/>
          <a:ext cx="741589" cy="124051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31750</xdr:colOff>
      <xdr:row>59</xdr:row>
      <xdr:rowOff>285750</xdr:rowOff>
    </xdr:from>
    <xdr:to>
      <xdr:col>13</xdr:col>
      <xdr:colOff>723900</xdr:colOff>
      <xdr:row>62</xdr:row>
      <xdr:rowOff>400050</xdr:rowOff>
    </xdr:to>
    <xdr:cxnSp macro="">
      <xdr:nvCxnSpPr>
        <xdr:cNvPr id="28" name="Straight Arrow Connector 27">
          <a:extLst>
            <a:ext uri="{FF2B5EF4-FFF2-40B4-BE49-F238E27FC236}">
              <a16:creationId xmlns:a16="http://schemas.microsoft.com/office/drawing/2014/main" id="{00000000-0008-0000-0900-00001C000000}"/>
            </a:ext>
          </a:extLst>
        </xdr:cNvPr>
        <xdr:cNvCxnSpPr/>
      </xdr:nvCxnSpPr>
      <xdr:spPr>
        <a:xfrm>
          <a:off x="10033000" y="18605500"/>
          <a:ext cx="692150" cy="10033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47625</xdr:colOff>
      <xdr:row>63</xdr:row>
      <xdr:rowOff>19051</xdr:rowOff>
    </xdr:from>
    <xdr:to>
      <xdr:col>14</xdr:col>
      <xdr:colOff>0</xdr:colOff>
      <xdr:row>65</xdr:row>
      <xdr:rowOff>285750</xdr:rowOff>
    </xdr:to>
    <xdr:cxnSp macro="">
      <xdr:nvCxnSpPr>
        <xdr:cNvPr id="32" name="Straight Arrow Connector 31">
          <a:extLst>
            <a:ext uri="{FF2B5EF4-FFF2-40B4-BE49-F238E27FC236}">
              <a16:creationId xmlns:a16="http://schemas.microsoft.com/office/drawing/2014/main" id="{00000000-0008-0000-0900-000020000000}"/>
            </a:ext>
          </a:extLst>
        </xdr:cNvPr>
        <xdr:cNvCxnSpPr/>
      </xdr:nvCxnSpPr>
      <xdr:spPr>
        <a:xfrm flipV="1">
          <a:off x="8445500" y="19656426"/>
          <a:ext cx="2317750" cy="8223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93</xdr:row>
      <xdr:rowOff>15875</xdr:rowOff>
    </xdr:from>
    <xdr:to>
      <xdr:col>6</xdr:col>
      <xdr:colOff>68036</xdr:colOff>
      <xdr:row>101</xdr:row>
      <xdr:rowOff>47625</xdr:rowOff>
    </xdr:to>
    <xdr:sp macro="" textlink="">
      <xdr:nvSpPr>
        <xdr:cNvPr id="39" name="Right Brace 38">
          <a:extLst>
            <a:ext uri="{FF2B5EF4-FFF2-40B4-BE49-F238E27FC236}">
              <a16:creationId xmlns:a16="http://schemas.microsoft.com/office/drawing/2014/main" id="{00000000-0008-0000-0900-000027000000}"/>
            </a:ext>
          </a:extLst>
        </xdr:cNvPr>
        <xdr:cNvSpPr/>
      </xdr:nvSpPr>
      <xdr:spPr>
        <a:xfrm>
          <a:off x="4206875" y="25892125"/>
          <a:ext cx="607786" cy="25717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176892</xdr:colOff>
      <xdr:row>98</xdr:row>
      <xdr:rowOff>29482</xdr:rowOff>
    </xdr:from>
    <xdr:to>
      <xdr:col>10</xdr:col>
      <xdr:colOff>355599</xdr:colOff>
      <xdr:row>100</xdr:row>
      <xdr:rowOff>285750</xdr:rowOff>
    </xdr:to>
    <xdr:sp macro="" textlink="">
      <xdr:nvSpPr>
        <xdr:cNvPr id="40" name="TextBox 39">
          <a:extLst>
            <a:ext uri="{FF2B5EF4-FFF2-40B4-BE49-F238E27FC236}">
              <a16:creationId xmlns:a16="http://schemas.microsoft.com/office/drawing/2014/main" id="{00000000-0008-0000-0900-000028000000}"/>
            </a:ext>
          </a:extLst>
        </xdr:cNvPr>
        <xdr:cNvSpPr txBox="1"/>
      </xdr:nvSpPr>
      <xdr:spPr>
        <a:xfrm>
          <a:off x="4923517" y="27493232"/>
          <a:ext cx="3131457" cy="891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a:latin typeface="Lucida Bright" panose="02040602050505020304" pitchFamily="18" charset="0"/>
            </a:rPr>
            <a:t>Activates</a:t>
          </a:r>
          <a:r>
            <a:rPr lang="en-US" sz="2400" b="0" i="0" baseline="0">
              <a:latin typeface="Lucida Bright" panose="02040602050505020304" pitchFamily="18" charset="0"/>
            </a:rPr>
            <a:t> in red are on the critical path.</a:t>
          </a:r>
          <a:endParaRPr lang="en-US" sz="2400" b="0" i="0">
            <a:latin typeface="Lucida Bright" panose="02040602050505020304" pitchFamily="18" charset="0"/>
          </a:endParaRPr>
        </a:p>
      </xdr:txBody>
    </xdr:sp>
    <xdr:clientData/>
  </xdr:twoCellAnchor>
  <xdr:twoCellAnchor>
    <xdr:from>
      <xdr:col>7</xdr:col>
      <xdr:colOff>425450</xdr:colOff>
      <xdr:row>26</xdr:row>
      <xdr:rowOff>215900</xdr:rowOff>
    </xdr:from>
    <xdr:to>
      <xdr:col>13</xdr:col>
      <xdr:colOff>650875</xdr:colOff>
      <xdr:row>28</xdr:row>
      <xdr:rowOff>254000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5870575" y="6613525"/>
          <a:ext cx="478155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Use this formula for each activity to calculate</a:t>
          </a:r>
          <a:r>
            <a:rPr lang="en-US" sz="2400" baseline="0"/>
            <a:t> the ECT</a:t>
          </a:r>
          <a:r>
            <a:rPr lang="en-US" sz="2400"/>
            <a:t>:</a:t>
          </a:r>
        </a:p>
      </xdr:txBody>
    </xdr:sp>
    <xdr:clientData/>
  </xdr:twoCellAnchor>
  <xdr:twoCellAnchor>
    <xdr:from>
      <xdr:col>0</xdr:col>
      <xdr:colOff>262619</xdr:colOff>
      <xdr:row>15</xdr:row>
      <xdr:rowOff>37648</xdr:rowOff>
    </xdr:from>
    <xdr:to>
      <xdr:col>12</xdr:col>
      <xdr:colOff>612775</xdr:colOff>
      <xdr:row>20</xdr:row>
      <xdr:rowOff>79375</xdr:rowOff>
    </xdr:to>
    <xdr:sp macro="" textlink="">
      <xdr:nvSpPr>
        <xdr:cNvPr id="20" name="TextBox 19">
          <a:extLst>
            <a:ext uri="{FF2B5EF4-FFF2-40B4-BE49-F238E27FC236}">
              <a16:creationId xmlns:a16="http://schemas.microsoft.com/office/drawing/2014/main" id="{00000000-0008-0000-0900-000014000000}"/>
            </a:ext>
          </a:extLst>
        </xdr:cNvPr>
        <xdr:cNvSpPr txBox="1"/>
      </xdr:nvSpPr>
      <xdr:spPr>
        <a:xfrm>
          <a:off x="262619" y="3085648"/>
          <a:ext cx="9573531" cy="123235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800" b="0" i="0" baseline="0">
              <a:solidFill>
                <a:srgbClr val="C00000"/>
              </a:solidFill>
              <a:latin typeface="Lucida Bright" panose="02040602050505020304" pitchFamily="18" charset="0"/>
            </a:rPr>
            <a:t>Step 1.</a:t>
          </a:r>
        </a:p>
        <a:p>
          <a:r>
            <a:rPr lang="en-US" sz="2800" b="0" i="0" baseline="0">
              <a:latin typeface="Lucida Bright" panose="02040602050505020304" pitchFamily="18" charset="0"/>
            </a:rPr>
            <a:t>Calculate the Activity Expected Completion Time</a:t>
          </a:r>
        </a:p>
      </xdr:txBody>
    </xdr:sp>
    <xdr:clientData/>
  </xdr:twoCellAnchor>
  <xdr:twoCellAnchor>
    <xdr:from>
      <xdr:col>0</xdr:col>
      <xdr:colOff>400050</xdr:colOff>
      <xdr:row>34</xdr:row>
      <xdr:rowOff>263073</xdr:rowOff>
    </xdr:from>
    <xdr:to>
      <xdr:col>12</xdr:col>
      <xdr:colOff>342900</xdr:colOff>
      <xdr:row>38</xdr:row>
      <xdr:rowOff>95250</xdr:rowOff>
    </xdr:to>
    <xdr:sp macro="" textlink="">
      <xdr:nvSpPr>
        <xdr:cNvPr id="21" name="TextBox 20">
          <a:extLst>
            <a:ext uri="{FF2B5EF4-FFF2-40B4-BE49-F238E27FC236}">
              <a16:creationId xmlns:a16="http://schemas.microsoft.com/office/drawing/2014/main" id="{00000000-0008-0000-0900-000015000000}"/>
            </a:ext>
          </a:extLst>
        </xdr:cNvPr>
        <xdr:cNvSpPr txBox="1"/>
      </xdr:nvSpPr>
      <xdr:spPr>
        <a:xfrm>
          <a:off x="400050" y="9807123"/>
          <a:ext cx="8591550" cy="14323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800" b="0" i="0" baseline="0">
              <a:solidFill>
                <a:srgbClr val="C00000"/>
              </a:solidFill>
              <a:latin typeface="Lucida Bright" panose="02040602050505020304" pitchFamily="18" charset="0"/>
            </a:rPr>
            <a:t>Step 2.</a:t>
          </a:r>
        </a:p>
        <a:p>
          <a:pPr algn="ctr"/>
          <a:r>
            <a:rPr lang="en-US" sz="2800" b="0" i="0" baseline="0">
              <a:latin typeface="Lucida Bright" panose="02040602050505020304" pitchFamily="18" charset="0"/>
            </a:rPr>
            <a:t>Draw the network diagram. Use the predecessors.</a:t>
          </a:r>
        </a:p>
      </xdr:txBody>
    </xdr:sp>
    <xdr:clientData/>
  </xdr:twoCellAnchor>
  <xdr:twoCellAnchor>
    <xdr:from>
      <xdr:col>0</xdr:col>
      <xdr:colOff>316594</xdr:colOff>
      <xdr:row>74</xdr:row>
      <xdr:rowOff>101148</xdr:rowOff>
    </xdr:from>
    <xdr:to>
      <xdr:col>12</xdr:col>
      <xdr:colOff>15875</xdr:colOff>
      <xdr:row>82</xdr:row>
      <xdr:rowOff>9526</xdr:rowOff>
    </xdr:to>
    <xdr:sp macro="" textlink="">
      <xdr:nvSpPr>
        <xdr:cNvPr id="23" name="TextBox 22">
          <a:extLst>
            <a:ext uri="{FF2B5EF4-FFF2-40B4-BE49-F238E27FC236}">
              <a16:creationId xmlns:a16="http://schemas.microsoft.com/office/drawing/2014/main" id="{00000000-0008-0000-0900-000017000000}"/>
            </a:ext>
          </a:extLst>
        </xdr:cNvPr>
        <xdr:cNvSpPr txBox="1"/>
      </xdr:nvSpPr>
      <xdr:spPr>
        <a:xfrm>
          <a:off x="316594" y="22230898"/>
          <a:ext cx="8922656" cy="143237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800" b="0" i="0" baseline="0">
              <a:solidFill>
                <a:srgbClr val="C00000"/>
              </a:solidFill>
              <a:latin typeface="Lucida Bright" panose="02040602050505020304" pitchFamily="18" charset="0"/>
            </a:rPr>
            <a:t>Step 3.</a:t>
          </a:r>
        </a:p>
        <a:p>
          <a:pPr algn="ctr"/>
          <a:r>
            <a:rPr lang="en-US" sz="2800" b="0" i="0" baseline="0">
              <a:latin typeface="Lucida Bright" panose="02040602050505020304" pitchFamily="18" charset="0"/>
            </a:rPr>
            <a:t>Complete the forward pass (all ES and EF) and backward pass (all LS and LF)</a:t>
          </a:r>
        </a:p>
      </xdr:txBody>
    </xdr:sp>
    <xdr:clientData/>
  </xdr:twoCellAnchor>
  <xdr:twoCellAnchor>
    <xdr:from>
      <xdr:col>0</xdr:col>
      <xdr:colOff>373744</xdr:colOff>
      <xdr:row>82</xdr:row>
      <xdr:rowOff>155123</xdr:rowOff>
    </xdr:from>
    <xdr:to>
      <xdr:col>12</xdr:col>
      <xdr:colOff>0</xdr:colOff>
      <xdr:row>90</xdr:row>
      <xdr:rowOff>63501</xdr:rowOff>
    </xdr:to>
    <xdr:sp macro="" textlink="">
      <xdr:nvSpPr>
        <xdr:cNvPr id="24" name="TextBox 23">
          <a:extLst>
            <a:ext uri="{FF2B5EF4-FFF2-40B4-BE49-F238E27FC236}">
              <a16:creationId xmlns:a16="http://schemas.microsoft.com/office/drawing/2014/main" id="{00000000-0008-0000-0900-000018000000}"/>
            </a:ext>
          </a:extLst>
        </xdr:cNvPr>
        <xdr:cNvSpPr txBox="1"/>
      </xdr:nvSpPr>
      <xdr:spPr>
        <a:xfrm>
          <a:off x="373744" y="23808873"/>
          <a:ext cx="8849631" cy="143237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800" b="0" i="0" baseline="0">
              <a:solidFill>
                <a:srgbClr val="C00000"/>
              </a:solidFill>
              <a:latin typeface="Lucida Bright" panose="02040602050505020304" pitchFamily="18" charset="0"/>
            </a:rPr>
            <a:t>Step 4.</a:t>
          </a:r>
        </a:p>
        <a:p>
          <a:pPr algn="ctr"/>
          <a:r>
            <a:rPr lang="en-US" sz="2800" b="0" i="0" baseline="0">
              <a:latin typeface="Lucida Bright" panose="02040602050505020304" pitchFamily="18" charset="0"/>
            </a:rPr>
            <a:t>Identify steps that are on the critical path (in red)</a:t>
          </a:r>
        </a:p>
      </xdr:txBody>
    </xdr:sp>
    <xdr:clientData/>
  </xdr:twoCellAnchor>
  <xdr:twoCellAnchor>
    <xdr:from>
      <xdr:col>7</xdr:col>
      <xdr:colOff>190500</xdr:colOff>
      <xdr:row>26</xdr:row>
      <xdr:rowOff>38100</xdr:rowOff>
    </xdr:from>
    <xdr:to>
      <xdr:col>7</xdr:col>
      <xdr:colOff>495300</xdr:colOff>
      <xdr:row>33</xdr:row>
      <xdr:rowOff>133350</xdr:rowOff>
    </xdr:to>
    <xdr:sp macro="" textlink="">
      <xdr:nvSpPr>
        <xdr:cNvPr id="8" name="Right Brace 7">
          <a:extLst>
            <a:ext uri="{FF2B5EF4-FFF2-40B4-BE49-F238E27FC236}">
              <a16:creationId xmlns:a16="http://schemas.microsoft.com/office/drawing/2014/main" id="{00000000-0008-0000-0900-000008000000}"/>
            </a:ext>
          </a:extLst>
        </xdr:cNvPr>
        <xdr:cNvSpPr/>
      </xdr:nvSpPr>
      <xdr:spPr>
        <a:xfrm>
          <a:off x="4972050" y="6781800"/>
          <a:ext cx="304800" cy="27432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218167</xdr:colOff>
      <xdr:row>93</xdr:row>
      <xdr:rowOff>150131</xdr:rowOff>
    </xdr:from>
    <xdr:to>
      <xdr:col>12</xdr:col>
      <xdr:colOff>63500</xdr:colOff>
      <xdr:row>97</xdr:row>
      <xdr:rowOff>238124</xdr:rowOff>
    </xdr:to>
    <xdr:sp macro="" textlink="">
      <xdr:nvSpPr>
        <xdr:cNvPr id="30" name="TextBox 29">
          <a:extLst>
            <a:ext uri="{FF2B5EF4-FFF2-40B4-BE49-F238E27FC236}">
              <a16:creationId xmlns:a16="http://schemas.microsoft.com/office/drawing/2014/main" id="{00000000-0008-0000-0900-00001E000000}"/>
            </a:ext>
          </a:extLst>
        </xdr:cNvPr>
        <xdr:cNvSpPr txBox="1"/>
      </xdr:nvSpPr>
      <xdr:spPr>
        <a:xfrm>
          <a:off x="4964792" y="26026381"/>
          <a:ext cx="4322083" cy="13579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a:latin typeface="Lucida Bright" panose="02040602050505020304" pitchFamily="18" charset="0"/>
            </a:rPr>
            <a:t>Subtract</a:t>
          </a:r>
          <a:r>
            <a:rPr lang="en-US" sz="2400" b="0" i="0" baseline="0">
              <a:latin typeface="Lucida Bright" panose="02040602050505020304" pitchFamily="18" charset="0"/>
            </a:rPr>
            <a:t> ES from LS to calculate the slack of each activity</a:t>
          </a:r>
          <a:endParaRPr lang="en-US" sz="2400" b="0" i="0">
            <a:latin typeface="Lucida Bright" panose="02040602050505020304" pitchFamily="18" charset="0"/>
          </a:endParaRPr>
        </a:p>
      </xdr:txBody>
    </xdr:sp>
    <xdr:clientData/>
  </xdr:twoCellAnchor>
  <xdr:twoCellAnchor>
    <xdr:from>
      <xdr:col>16</xdr:col>
      <xdr:colOff>762000</xdr:colOff>
      <xdr:row>62</xdr:row>
      <xdr:rowOff>238125</xdr:rowOff>
    </xdr:from>
    <xdr:to>
      <xdr:col>16</xdr:col>
      <xdr:colOff>762000</xdr:colOff>
      <xdr:row>63</xdr:row>
      <xdr:rowOff>301625</xdr:rowOff>
    </xdr:to>
    <xdr:cxnSp macro="">
      <xdr:nvCxnSpPr>
        <xdr:cNvPr id="27" name="Straight Arrow Connector 26">
          <a:extLst>
            <a:ext uri="{FF2B5EF4-FFF2-40B4-BE49-F238E27FC236}">
              <a16:creationId xmlns:a16="http://schemas.microsoft.com/office/drawing/2014/main" id="{00000000-0008-0000-0900-00001B000000}"/>
            </a:ext>
          </a:extLst>
        </xdr:cNvPr>
        <xdr:cNvCxnSpPr/>
      </xdr:nvCxnSpPr>
      <xdr:spPr>
        <a:xfrm>
          <a:off x="13398500" y="19446875"/>
          <a:ext cx="0" cy="4921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100692</xdr:colOff>
      <xdr:row>62</xdr:row>
      <xdr:rowOff>96157</xdr:rowOff>
    </xdr:from>
    <xdr:to>
      <xdr:col>22</xdr:col>
      <xdr:colOff>79375</xdr:colOff>
      <xdr:row>63</xdr:row>
      <xdr:rowOff>254000</xdr:rowOff>
    </xdr:to>
    <xdr:sp macro="" textlink="">
      <xdr:nvSpPr>
        <xdr:cNvPr id="34" name="TextBox 33">
          <a:extLst>
            <a:ext uri="{FF2B5EF4-FFF2-40B4-BE49-F238E27FC236}">
              <a16:creationId xmlns:a16="http://schemas.microsoft.com/office/drawing/2014/main" id="{00000000-0008-0000-0900-000022000000}"/>
            </a:ext>
          </a:extLst>
        </xdr:cNvPr>
        <xdr:cNvSpPr txBox="1"/>
      </xdr:nvSpPr>
      <xdr:spPr>
        <a:xfrm>
          <a:off x="14499317" y="19304907"/>
          <a:ext cx="3407683" cy="5864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a:latin typeface="Lucida Bright" panose="02040602050505020304" pitchFamily="18" charset="0"/>
            </a:rPr>
            <a:t>  (copy</a:t>
          </a:r>
          <a:r>
            <a:rPr lang="en-US" sz="2400" b="0" i="0" baseline="0">
              <a:latin typeface="Lucida Bright" panose="02040602050505020304" pitchFamily="18" charset="0"/>
            </a:rPr>
            <a:t> from EF to LF)</a:t>
          </a:r>
          <a:endParaRPr lang="en-US" sz="2400" b="0" i="0">
            <a:latin typeface="Lucida Bright" panose="02040602050505020304" pitchFamily="18" charset="0"/>
          </a:endParaRPr>
        </a:p>
      </xdr:txBody>
    </xdr:sp>
    <xdr:clientData/>
  </xdr:twoCellAnchor>
  <xdr:oneCellAnchor>
    <xdr:from>
      <xdr:col>17</xdr:col>
      <xdr:colOff>180068</xdr:colOff>
      <xdr:row>62</xdr:row>
      <xdr:rowOff>127907</xdr:rowOff>
    </xdr:from>
    <xdr:ext cx="597808" cy="509435"/>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00000000-0008-0000-0900-000023000000}"/>
                </a:ext>
              </a:extLst>
            </xdr:cNvPr>
            <xdr:cNvSpPr txBox="1"/>
          </xdr:nvSpPr>
          <xdr:spPr>
            <a:xfrm>
              <a:off x="13657943" y="19336657"/>
              <a:ext cx="597808" cy="509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3200"/>
                <a:t>=</a:t>
              </a:r>
              <a14:m>
                <m:oMath xmlns:m="http://schemas.openxmlformats.org/officeDocument/2006/math">
                  <m:acc>
                    <m:accPr>
                      <m:chr m:val="̅"/>
                      <m:ctrlPr>
                        <a:rPr lang="en-US" sz="3200" i="1">
                          <a:latin typeface="Cambria Math" panose="02040503050406030204" pitchFamily="18" charset="0"/>
                        </a:rPr>
                      </m:ctrlPr>
                    </m:accPr>
                    <m:e>
                      <m:r>
                        <a:rPr lang="en-US" sz="3200" b="0" i="1">
                          <a:latin typeface="Cambria Math" panose="02040503050406030204" pitchFamily="18" charset="0"/>
                        </a:rPr>
                        <m:t>𝑋</m:t>
                      </m:r>
                    </m:e>
                  </m:acc>
                </m:oMath>
              </a14:m>
              <a:endParaRPr lang="en-US" sz="3200"/>
            </a:p>
          </xdr:txBody>
        </xdr:sp>
      </mc:Choice>
      <mc:Fallback xmlns="">
        <xdr:sp macro="" textlink="">
          <xdr:nvSpPr>
            <xdr:cNvPr id="35" name="TextBox 34">
              <a:extLst>
                <a:ext uri="{FF2B5EF4-FFF2-40B4-BE49-F238E27FC236}">
                  <a16:creationId xmlns:a16="http://schemas.microsoft.com/office/drawing/2014/main" id="{0F01906D-1404-46D4-8082-A90849D5714D}"/>
                </a:ext>
              </a:extLst>
            </xdr:cNvPr>
            <xdr:cNvSpPr txBox="1"/>
          </xdr:nvSpPr>
          <xdr:spPr>
            <a:xfrm>
              <a:off x="13657943" y="19336657"/>
              <a:ext cx="597808" cy="509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3200"/>
                <a:t>=</a:t>
              </a:r>
              <a:r>
                <a:rPr lang="en-US" sz="3200" b="0" i="0">
                  <a:latin typeface="Cambria Math" panose="02040503050406030204" pitchFamily="18" charset="0"/>
                </a:rPr>
                <a:t>𝑋 ̅</a:t>
              </a:r>
              <a:endParaRPr lang="en-US" sz="3200"/>
            </a:p>
          </xdr:txBody>
        </xdr:sp>
      </mc:Fallback>
    </mc:AlternateContent>
    <xdr:clientData/>
  </xdr:oneCellAnchor>
  <xdr:twoCellAnchor>
    <xdr:from>
      <xdr:col>16</xdr:col>
      <xdr:colOff>333375</xdr:colOff>
      <xdr:row>30</xdr:row>
      <xdr:rowOff>190500</xdr:rowOff>
    </xdr:from>
    <xdr:to>
      <xdr:col>22</xdr:col>
      <xdr:colOff>698500</xdr:colOff>
      <xdr:row>39</xdr:row>
      <xdr:rowOff>396874</xdr:rowOff>
    </xdr:to>
    <xdr:sp macro="" textlink="">
      <xdr:nvSpPr>
        <xdr:cNvPr id="36" name="TextBox 35">
          <a:extLst>
            <a:ext uri="{FF2B5EF4-FFF2-40B4-BE49-F238E27FC236}">
              <a16:creationId xmlns:a16="http://schemas.microsoft.com/office/drawing/2014/main" id="{00000000-0008-0000-0900-000024000000}"/>
            </a:ext>
          </a:extLst>
        </xdr:cNvPr>
        <xdr:cNvSpPr txBox="1"/>
      </xdr:nvSpPr>
      <xdr:spPr>
        <a:xfrm>
          <a:off x="12969875" y="8143875"/>
          <a:ext cx="5556250" cy="3651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a:solidFill>
                <a:schemeClr val="accent4">
                  <a:lumMod val="50000"/>
                </a:schemeClr>
              </a:solidFill>
              <a:latin typeface="Lucida Bright" panose="02040602050505020304" pitchFamily="18" charset="0"/>
            </a:rPr>
            <a:t>Key</a:t>
          </a:r>
        </a:p>
        <a:p>
          <a:pPr algn="ctr"/>
          <a:endParaRPr lang="en-US" sz="2400" b="0" i="0">
            <a:latin typeface="Lucida Bright" panose="02040602050505020304" pitchFamily="18" charset="0"/>
          </a:endParaRPr>
        </a:p>
        <a:p>
          <a:pPr algn="l"/>
          <a:r>
            <a:rPr lang="en-US" sz="2400" b="0" i="0">
              <a:latin typeface="Lucida Bright" panose="02040602050505020304" pitchFamily="18" charset="0"/>
            </a:rPr>
            <a:t>ECT - Expected Completion Time</a:t>
          </a:r>
        </a:p>
        <a:p>
          <a:pPr algn="l"/>
          <a:endParaRPr lang="en-US" sz="2400" b="0" i="0">
            <a:latin typeface="Lucida Bright" panose="02040602050505020304" pitchFamily="18" charset="0"/>
          </a:endParaRPr>
        </a:p>
        <a:p>
          <a:pPr algn="l"/>
          <a:r>
            <a:rPr lang="en-US" sz="2400" b="0" i="0">
              <a:latin typeface="Lucida Bright" panose="02040602050505020304" pitchFamily="18" charset="0"/>
            </a:rPr>
            <a:t>  ES - Earliest Start</a:t>
          </a:r>
        </a:p>
        <a:p>
          <a:pPr algn="l">
            <a:spcBef>
              <a:spcPts val="600"/>
            </a:spcBef>
            <a:spcAft>
              <a:spcPts val="600"/>
            </a:spcAft>
          </a:pPr>
          <a:r>
            <a:rPr lang="en-US" sz="2400" b="0" i="0">
              <a:latin typeface="Lucida Bright" panose="02040602050505020304" pitchFamily="18" charset="0"/>
            </a:rPr>
            <a:t>  EF - Earliest</a:t>
          </a:r>
          <a:r>
            <a:rPr lang="en-US" sz="2400" b="0" i="0" baseline="0">
              <a:latin typeface="Lucida Bright" panose="02040602050505020304" pitchFamily="18" charset="0"/>
            </a:rPr>
            <a:t> Finish</a:t>
          </a:r>
          <a:endParaRPr lang="en-US" sz="2400" b="0" i="0">
            <a:latin typeface="Lucida Bright" panose="02040602050505020304" pitchFamily="18" charset="0"/>
          </a:endParaRPr>
        </a:p>
        <a:p>
          <a:pPr algn="l">
            <a:spcBef>
              <a:spcPts val="600"/>
            </a:spcBef>
            <a:spcAft>
              <a:spcPts val="600"/>
            </a:spcAft>
          </a:pPr>
          <a:r>
            <a:rPr lang="en-US" sz="2400" b="0" i="0">
              <a:latin typeface="Lucida Bright" panose="02040602050505020304" pitchFamily="18" charset="0"/>
            </a:rPr>
            <a:t>  LS - Latest Start</a:t>
          </a:r>
        </a:p>
        <a:p>
          <a:pPr algn="l"/>
          <a:r>
            <a:rPr lang="en-US" sz="2400" b="0" i="0">
              <a:latin typeface="Lucida Bright" panose="02040602050505020304" pitchFamily="18" charset="0"/>
            </a:rPr>
            <a:t>  LF - Latest Finish</a:t>
          </a:r>
        </a:p>
      </xdr:txBody>
    </xdr:sp>
    <xdr:clientData/>
  </xdr:twoCellAnchor>
  <xdr:oneCellAnchor>
    <xdr:from>
      <xdr:col>8</xdr:col>
      <xdr:colOff>177800</xdr:colOff>
      <xdr:row>29</xdr:row>
      <xdr:rowOff>3175</xdr:rowOff>
    </xdr:from>
    <xdr:ext cx="3584575" cy="798424"/>
    <mc:AlternateContent xmlns:mc="http://schemas.openxmlformats.org/markup-compatibility/2006" xmlns:a14="http://schemas.microsoft.com/office/drawing/2010/main">
      <mc:Choice Requires="a14">
        <xdr:sp macro="" textlink="">
          <xdr:nvSpPr>
            <xdr:cNvPr id="33" name="TextBox 32">
              <a:extLst>
                <a:ext uri="{FF2B5EF4-FFF2-40B4-BE49-F238E27FC236}">
                  <a16:creationId xmlns:a16="http://schemas.microsoft.com/office/drawing/2014/main" id="{00000000-0008-0000-0900-000021000000}"/>
                </a:ext>
              </a:extLst>
            </xdr:cNvPr>
            <xdr:cNvSpPr txBox="1"/>
          </xdr:nvSpPr>
          <xdr:spPr>
            <a:xfrm>
              <a:off x="6480175" y="7559675"/>
              <a:ext cx="3584575" cy="798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3600">
                  <a:latin typeface="Lucida Bright" panose="02040602050505020304" pitchFamily="18" charset="0"/>
                </a:rPr>
                <a:t>= </a:t>
              </a:r>
              <a14:m>
                <m:oMath xmlns:m="http://schemas.openxmlformats.org/officeDocument/2006/math">
                  <m:f>
                    <m:fPr>
                      <m:ctrlPr>
                        <a:rPr lang="en-US" sz="3600" i="1">
                          <a:latin typeface="Cambria Math" panose="02040503050406030204" pitchFamily="18" charset="0"/>
                        </a:rPr>
                      </m:ctrlPr>
                    </m:fPr>
                    <m:num>
                      <m:r>
                        <a:rPr lang="en-US" sz="3600" b="0" i="1">
                          <a:latin typeface="Cambria Math" panose="02040503050406030204" pitchFamily="18" charset="0"/>
                        </a:rPr>
                        <m:t>𝑎</m:t>
                      </m:r>
                      <m:r>
                        <a:rPr lang="en-US" sz="3600" b="0" i="1">
                          <a:latin typeface="Cambria Math" panose="02040503050406030204" pitchFamily="18" charset="0"/>
                        </a:rPr>
                        <m:t>+4</m:t>
                      </m:r>
                      <m:r>
                        <a:rPr lang="en-US" sz="3600" b="0" i="1">
                          <a:latin typeface="Cambria Math" panose="02040503050406030204" pitchFamily="18" charset="0"/>
                        </a:rPr>
                        <m:t>𝑚</m:t>
                      </m:r>
                      <m:r>
                        <a:rPr lang="en-US" sz="3600" b="0" i="1">
                          <a:latin typeface="Cambria Math" panose="02040503050406030204" pitchFamily="18" charset="0"/>
                        </a:rPr>
                        <m:t>+</m:t>
                      </m:r>
                      <m:r>
                        <a:rPr lang="en-US" sz="3600" b="0" i="1">
                          <a:latin typeface="Cambria Math" panose="02040503050406030204" pitchFamily="18" charset="0"/>
                        </a:rPr>
                        <m:t>𝑏</m:t>
                      </m:r>
                    </m:num>
                    <m:den>
                      <m:r>
                        <a:rPr lang="en-US" sz="3600" b="0" i="1">
                          <a:latin typeface="Cambria Math" panose="02040503050406030204" pitchFamily="18" charset="0"/>
                        </a:rPr>
                        <m:t>6</m:t>
                      </m:r>
                    </m:den>
                  </m:f>
                </m:oMath>
              </a14:m>
              <a:endParaRPr lang="en-US" sz="3600">
                <a:latin typeface="Lucida Bright" panose="02040602050505020304" pitchFamily="18" charset="0"/>
              </a:endParaRPr>
            </a:p>
          </xdr:txBody>
        </xdr:sp>
      </mc:Choice>
      <mc:Fallback xmlns="">
        <xdr:sp macro="" textlink="">
          <xdr:nvSpPr>
            <xdr:cNvPr id="33" name="TextBox 32">
              <a:extLst>
                <a:ext uri="{FF2B5EF4-FFF2-40B4-BE49-F238E27FC236}">
                  <a16:creationId xmlns:a16="http://schemas.microsoft.com/office/drawing/2014/main" id="{F8BE2865-65EC-40DE-9289-7C11DD651661}"/>
                </a:ext>
              </a:extLst>
            </xdr:cNvPr>
            <xdr:cNvSpPr txBox="1"/>
          </xdr:nvSpPr>
          <xdr:spPr>
            <a:xfrm>
              <a:off x="6480175" y="7559675"/>
              <a:ext cx="3584575" cy="798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3600">
                  <a:latin typeface="Lucida Bright" panose="02040602050505020304" pitchFamily="18" charset="0"/>
                </a:rPr>
                <a:t>= </a:t>
              </a:r>
              <a:r>
                <a:rPr lang="en-US" sz="3600" i="0">
                  <a:latin typeface="Cambria Math" panose="02040503050406030204" pitchFamily="18" charset="0"/>
                </a:rPr>
                <a:t>(</a:t>
              </a:r>
              <a:r>
                <a:rPr lang="en-US" sz="3600" b="0" i="0">
                  <a:latin typeface="Cambria Math" panose="02040503050406030204" pitchFamily="18" charset="0"/>
                </a:rPr>
                <a:t>𝑎+4𝑚+𝑏)/6</a:t>
              </a:r>
              <a:endParaRPr lang="en-US" sz="3600">
                <a:latin typeface="Lucida Bright" panose="02040602050505020304" pitchFamily="18" charset="0"/>
              </a:endParaRPr>
            </a:p>
          </xdr:txBody>
        </xdr:sp>
      </mc:Fallback>
    </mc:AlternateContent>
    <xdr:clientData/>
  </xdr:oneCellAnchor>
  <xdr:twoCellAnchor>
    <xdr:from>
      <xdr:col>1</xdr:col>
      <xdr:colOff>206375</xdr:colOff>
      <xdr:row>49</xdr:row>
      <xdr:rowOff>206374</xdr:rowOff>
    </xdr:from>
    <xdr:to>
      <xdr:col>17</xdr:col>
      <xdr:colOff>904875</xdr:colOff>
      <xdr:row>49</xdr:row>
      <xdr:rowOff>206374</xdr:rowOff>
    </xdr:to>
    <xdr:cxnSp macro="">
      <xdr:nvCxnSpPr>
        <xdr:cNvPr id="11" name="Straight Arrow Connector 10">
          <a:extLst>
            <a:ext uri="{FF2B5EF4-FFF2-40B4-BE49-F238E27FC236}">
              <a16:creationId xmlns:a16="http://schemas.microsoft.com/office/drawing/2014/main" id="{00000000-0008-0000-0900-00000B000000}"/>
            </a:ext>
          </a:extLst>
        </xdr:cNvPr>
        <xdr:cNvCxnSpPr/>
      </xdr:nvCxnSpPr>
      <xdr:spPr>
        <a:xfrm>
          <a:off x="809625" y="15573374"/>
          <a:ext cx="13573125"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158749</xdr:colOff>
      <xdr:row>48</xdr:row>
      <xdr:rowOff>79374</xdr:rowOff>
    </xdr:from>
    <xdr:to>
      <xdr:col>22</xdr:col>
      <xdr:colOff>15874</xdr:colOff>
      <xdr:row>52</xdr:row>
      <xdr:rowOff>253999</xdr:rowOff>
    </xdr:to>
    <xdr:sp macro="" textlink="">
      <xdr:nvSpPr>
        <xdr:cNvPr id="31" name="TextBox 30">
          <a:extLst>
            <a:ext uri="{FF2B5EF4-FFF2-40B4-BE49-F238E27FC236}">
              <a16:creationId xmlns:a16="http://schemas.microsoft.com/office/drawing/2014/main" id="{00000000-0008-0000-0900-00001F000000}"/>
            </a:ext>
          </a:extLst>
        </xdr:cNvPr>
        <xdr:cNvSpPr txBox="1"/>
      </xdr:nvSpPr>
      <xdr:spPr>
        <a:xfrm>
          <a:off x="14557374" y="15049499"/>
          <a:ext cx="3286125"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  Forward</a:t>
          </a:r>
          <a:r>
            <a:rPr lang="en-US" sz="2400" b="0" i="0" baseline="0">
              <a:latin typeface="Lucida Bright" panose="02040602050505020304" pitchFamily="18" charset="0"/>
            </a:rPr>
            <a:t> Pass </a:t>
          </a:r>
        </a:p>
        <a:p>
          <a:pPr algn="ctr"/>
          <a:r>
            <a:rPr lang="en-US" sz="2400" b="0" i="0" baseline="0">
              <a:latin typeface="Lucida Bright" panose="02040602050505020304" pitchFamily="18" charset="0"/>
            </a:rPr>
            <a:t>(use the latest EF)</a:t>
          </a:r>
          <a:endParaRPr lang="en-US" sz="2400" b="0" i="0">
            <a:latin typeface="Lucida Bright" panose="02040602050505020304" pitchFamily="18" charset="0"/>
          </a:endParaRPr>
        </a:p>
      </xdr:txBody>
    </xdr:sp>
    <xdr:clientData/>
  </xdr:twoCellAnchor>
  <xdr:twoCellAnchor>
    <xdr:from>
      <xdr:col>0</xdr:col>
      <xdr:colOff>539752</xdr:colOff>
      <xdr:row>69</xdr:row>
      <xdr:rowOff>142876</xdr:rowOff>
    </xdr:from>
    <xdr:to>
      <xdr:col>17</xdr:col>
      <xdr:colOff>682625</xdr:colOff>
      <xdr:row>70</xdr:row>
      <xdr:rowOff>0</xdr:rowOff>
    </xdr:to>
    <xdr:cxnSp macro="">
      <xdr:nvCxnSpPr>
        <xdr:cNvPr id="37" name="Straight Arrow Connector 36">
          <a:extLst>
            <a:ext uri="{FF2B5EF4-FFF2-40B4-BE49-F238E27FC236}">
              <a16:creationId xmlns:a16="http://schemas.microsoft.com/office/drawing/2014/main" id="{00000000-0008-0000-0900-000025000000}"/>
            </a:ext>
          </a:extLst>
        </xdr:cNvPr>
        <xdr:cNvCxnSpPr/>
      </xdr:nvCxnSpPr>
      <xdr:spPr>
        <a:xfrm flipH="1" flipV="1">
          <a:off x="539752" y="21320126"/>
          <a:ext cx="13620748" cy="47624"/>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714376</xdr:colOff>
      <xdr:row>53</xdr:row>
      <xdr:rowOff>158751</xdr:rowOff>
    </xdr:from>
    <xdr:to>
      <xdr:col>22</xdr:col>
      <xdr:colOff>238126</xdr:colOff>
      <xdr:row>59</xdr:row>
      <xdr:rowOff>285751</xdr:rowOff>
    </xdr:to>
    <xdr:sp macro="" textlink="">
      <xdr:nvSpPr>
        <xdr:cNvPr id="41" name="TextBox 40">
          <a:extLst>
            <a:ext uri="{FF2B5EF4-FFF2-40B4-BE49-F238E27FC236}">
              <a16:creationId xmlns:a16="http://schemas.microsoft.com/office/drawing/2014/main" id="{00000000-0008-0000-0900-000029000000}"/>
            </a:ext>
          </a:extLst>
        </xdr:cNvPr>
        <xdr:cNvSpPr txBox="1"/>
      </xdr:nvSpPr>
      <xdr:spPr>
        <a:xfrm>
          <a:off x="14192251" y="16605251"/>
          <a:ext cx="3873500" cy="200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400" b="0" i="0">
            <a:latin typeface="Lucida Bright" panose="02040602050505020304" pitchFamily="18" charset="0"/>
          </a:endParaRPr>
        </a:p>
        <a:p>
          <a:pPr algn="l"/>
          <a:r>
            <a:rPr lang="en-US" sz="2400" b="0" i="0">
              <a:latin typeface="Lucida Bright" panose="02040602050505020304" pitchFamily="18" charset="0"/>
            </a:rPr>
            <a:t>EF = ECT + ES </a:t>
          </a:r>
          <a:endParaRPr lang="en-US" sz="2400" b="0" i="0" baseline="0">
            <a:latin typeface="Lucida Bright" panose="02040602050505020304" pitchFamily="18" charset="0"/>
          </a:endParaRPr>
        </a:p>
        <a:p>
          <a:pPr algn="l"/>
          <a:r>
            <a:rPr lang="en-US" sz="2400" b="0" i="0" baseline="0">
              <a:latin typeface="Lucida Bright" panose="02040602050505020304" pitchFamily="18" charset="0"/>
            </a:rPr>
            <a:t>Last Activity G:  LF = EF</a:t>
          </a:r>
        </a:p>
        <a:p>
          <a:pPr algn="l"/>
          <a:endParaRPr lang="en-US" sz="2400" b="0" i="0" baseline="0">
            <a:latin typeface="Lucida Bright" panose="02040602050505020304" pitchFamily="18" charset="0"/>
          </a:endParaRPr>
        </a:p>
        <a:p>
          <a:pPr algn="l"/>
          <a:r>
            <a:rPr lang="en-US" sz="2400" b="0" i="0" baseline="0">
              <a:latin typeface="Lucida Bright" panose="02040602050505020304" pitchFamily="18" charset="0"/>
            </a:rPr>
            <a:t>LS = LF - ECT</a:t>
          </a:r>
        </a:p>
      </xdr:txBody>
    </xdr:sp>
    <xdr:clientData/>
  </xdr:twoCellAnchor>
  <xdr:twoCellAnchor>
    <xdr:from>
      <xdr:col>17</xdr:col>
      <xdr:colOff>762000</xdr:colOff>
      <xdr:row>66</xdr:row>
      <xdr:rowOff>269875</xdr:rowOff>
    </xdr:from>
    <xdr:to>
      <xdr:col>21</xdr:col>
      <xdr:colOff>428625</xdr:colOff>
      <xdr:row>73</xdr:row>
      <xdr:rowOff>111125</xdr:rowOff>
    </xdr:to>
    <xdr:sp macro="" textlink="">
      <xdr:nvSpPr>
        <xdr:cNvPr id="42" name="TextBox 41">
          <a:extLst>
            <a:ext uri="{FF2B5EF4-FFF2-40B4-BE49-F238E27FC236}">
              <a16:creationId xmlns:a16="http://schemas.microsoft.com/office/drawing/2014/main" id="{00000000-0008-0000-0900-00002A000000}"/>
            </a:ext>
          </a:extLst>
        </xdr:cNvPr>
        <xdr:cNvSpPr txBox="1"/>
      </xdr:nvSpPr>
      <xdr:spPr>
        <a:xfrm>
          <a:off x="14239875" y="20764500"/>
          <a:ext cx="3286125"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baseline="0">
              <a:latin typeface="Lucida Bright" panose="02040602050505020304" pitchFamily="18" charset="0"/>
            </a:rPr>
            <a:t>Backward Pass </a:t>
          </a:r>
        </a:p>
        <a:p>
          <a:pPr algn="ctr"/>
          <a:r>
            <a:rPr lang="en-US" sz="2400" b="0" i="0" baseline="0">
              <a:latin typeface="Lucida Bright" panose="02040602050505020304" pitchFamily="18" charset="0"/>
            </a:rPr>
            <a:t>(use the earliest LS)</a:t>
          </a:r>
          <a:endParaRPr lang="en-US" sz="2400" b="0" i="0">
            <a:latin typeface="Lucida Bright" panose="02040602050505020304" pitchFamily="18" charset="0"/>
          </a:endParaRPr>
        </a:p>
      </xdr:txBody>
    </xdr:sp>
    <xdr:clientData/>
  </xdr:twoCellAnchor>
  <xdr:twoCellAnchor>
    <xdr:from>
      <xdr:col>12</xdr:col>
      <xdr:colOff>428625</xdr:colOff>
      <xdr:row>45</xdr:row>
      <xdr:rowOff>63500</xdr:rowOff>
    </xdr:from>
    <xdr:to>
      <xdr:col>16</xdr:col>
      <xdr:colOff>301625</xdr:colOff>
      <xdr:row>46</xdr:row>
      <xdr:rowOff>317500</xdr:rowOff>
    </xdr:to>
    <xdr:sp macro="" textlink="">
      <xdr:nvSpPr>
        <xdr:cNvPr id="38" name="TextBox 37">
          <a:extLst>
            <a:ext uri="{FF2B5EF4-FFF2-40B4-BE49-F238E27FC236}">
              <a16:creationId xmlns:a16="http://schemas.microsoft.com/office/drawing/2014/main" id="{00000000-0008-0000-0900-000026000000}"/>
            </a:ext>
          </a:extLst>
        </xdr:cNvPr>
        <xdr:cNvSpPr txBox="1"/>
      </xdr:nvSpPr>
      <xdr:spPr>
        <a:xfrm>
          <a:off x="9652000" y="13843000"/>
          <a:ext cx="3286125" cy="650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Reference Key</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504099</xdr:colOff>
      <xdr:row>7</xdr:row>
      <xdr:rowOff>166915</xdr:rowOff>
    </xdr:from>
    <xdr:to>
      <xdr:col>12</xdr:col>
      <xdr:colOff>504099</xdr:colOff>
      <xdr:row>39</xdr:row>
      <xdr:rowOff>152855</xdr:rowOff>
    </xdr:to>
    <xdr:cxnSp macro="">
      <xdr:nvCxnSpPr>
        <xdr:cNvPr id="3" name="Straight Connector 2">
          <a:extLst>
            <a:ext uri="{FF2B5EF4-FFF2-40B4-BE49-F238E27FC236}">
              <a16:creationId xmlns:a16="http://schemas.microsoft.com/office/drawing/2014/main" id="{00000000-0008-0000-0A00-000003000000}"/>
            </a:ext>
          </a:extLst>
        </xdr:cNvPr>
        <xdr:cNvCxnSpPr/>
      </xdr:nvCxnSpPr>
      <xdr:spPr>
        <a:xfrm flipH="1">
          <a:off x="9648099" y="1500415"/>
          <a:ext cx="0" cy="8891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0A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Problem 6</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13</xdr:col>
      <xdr:colOff>167821</xdr:colOff>
      <xdr:row>2</xdr:row>
      <xdr:rowOff>56697</xdr:rowOff>
    </xdr:from>
    <xdr:to>
      <xdr:col>19</xdr:col>
      <xdr:colOff>108858</xdr:colOff>
      <xdr:row>7</xdr:row>
      <xdr:rowOff>9072</xdr:rowOff>
    </xdr:to>
    <xdr:sp macro="" textlink="">
      <xdr:nvSpPr>
        <xdr:cNvPr id="9" name="Rounded Rectangle 4">
          <a:extLst>
            <a:ext uri="{FF2B5EF4-FFF2-40B4-BE49-F238E27FC236}">
              <a16:creationId xmlns:a16="http://schemas.microsoft.com/office/drawing/2014/main" id="{00000000-0008-0000-0A00-000009000000}"/>
            </a:ext>
          </a:extLst>
        </xdr:cNvPr>
        <xdr:cNvSpPr/>
      </xdr:nvSpPr>
      <xdr:spPr>
        <a:xfrm>
          <a:off x="11284857" y="437697"/>
          <a:ext cx="3601358"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xdr:col>
      <xdr:colOff>31750</xdr:colOff>
      <xdr:row>10</xdr:row>
      <xdr:rowOff>181430</xdr:rowOff>
    </xdr:from>
    <xdr:to>
      <xdr:col>12</xdr:col>
      <xdr:colOff>258537</xdr:colOff>
      <xdr:row>18</xdr:row>
      <xdr:rowOff>79375</xdr:rowOff>
    </xdr:to>
    <xdr:sp macro="" textlink="">
      <xdr:nvSpPr>
        <xdr:cNvPr id="11" name="TextBox 10">
          <a:extLst>
            <a:ext uri="{FF2B5EF4-FFF2-40B4-BE49-F238E27FC236}">
              <a16:creationId xmlns:a16="http://schemas.microsoft.com/office/drawing/2014/main" id="{00000000-0008-0000-0A00-00000B000000}"/>
            </a:ext>
          </a:extLst>
        </xdr:cNvPr>
        <xdr:cNvSpPr txBox="1"/>
      </xdr:nvSpPr>
      <xdr:spPr>
        <a:xfrm>
          <a:off x="635000" y="2086430"/>
          <a:ext cx="8767537" cy="177119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i="0" baseline="0">
              <a:latin typeface="Lucida Bright" panose="02040602050505020304" pitchFamily="18" charset="0"/>
            </a:rPr>
            <a:t>A project has been defined as shown below.</a:t>
          </a:r>
        </a:p>
        <a:p>
          <a:endParaRPr lang="en-US" sz="1800" b="0" i="0" baseline="0">
            <a:latin typeface="Lucida Bright" panose="02040602050505020304" pitchFamily="18" charset="0"/>
          </a:endParaRPr>
        </a:p>
        <a:p>
          <a:r>
            <a:rPr lang="en-US" sz="1800" b="0" i="0" baseline="0">
              <a:latin typeface="Lucida Bright" panose="02040602050505020304" pitchFamily="18" charset="0"/>
            </a:rPr>
            <a:t>Calculate the critical path of this project. All time estimates are in weeks.</a:t>
          </a:r>
        </a:p>
      </xdr:txBody>
    </xdr:sp>
    <xdr:clientData/>
  </xdr:twoCellAnchor>
  <xdr:twoCellAnchor>
    <xdr:from>
      <xdr:col>0</xdr:col>
      <xdr:colOff>365125</xdr:colOff>
      <xdr:row>1</xdr:row>
      <xdr:rowOff>47625</xdr:rowOff>
    </xdr:from>
    <xdr:to>
      <xdr:col>3</xdr:col>
      <xdr:colOff>98425</xdr:colOff>
      <xdr:row>7</xdr:row>
      <xdr:rowOff>159204</xdr:rowOff>
    </xdr:to>
    <xdr:sp macro="" textlink="">
      <xdr:nvSpPr>
        <xdr:cNvPr id="14" name="Left Arrow 1">
          <a:hlinkClick xmlns:r="http://schemas.openxmlformats.org/officeDocument/2006/relationships" r:id="rId1"/>
          <a:extLst>
            <a:ext uri="{FF2B5EF4-FFF2-40B4-BE49-F238E27FC236}">
              <a16:creationId xmlns:a16="http://schemas.microsoft.com/office/drawing/2014/main" id="{00000000-0008-0000-0A00-00000E000000}"/>
            </a:ext>
          </a:extLst>
        </xdr:cNvPr>
        <xdr:cNvSpPr/>
      </xdr:nvSpPr>
      <xdr:spPr>
        <a:xfrm>
          <a:off x="365125" y="238125"/>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367393</xdr:colOff>
      <xdr:row>8</xdr:row>
      <xdr:rowOff>95250</xdr:rowOff>
    </xdr:from>
    <xdr:to>
      <xdr:col>16</xdr:col>
      <xdr:colOff>272143</xdr:colOff>
      <xdr:row>12</xdr:row>
      <xdr:rowOff>176892</xdr:rowOff>
    </xdr:to>
    <xdr:sp macro="" textlink="">
      <xdr:nvSpPr>
        <xdr:cNvPr id="12" name="Rounded Rectangle 11">
          <a:hlinkClick xmlns:r="http://schemas.openxmlformats.org/officeDocument/2006/relationships" r:id="rId2"/>
          <a:extLst>
            <a:ext uri="{FF2B5EF4-FFF2-40B4-BE49-F238E27FC236}">
              <a16:creationId xmlns:a16="http://schemas.microsoft.com/office/drawing/2014/main" id="{00000000-0008-0000-0A00-00000C000000}"/>
            </a:ext>
          </a:extLst>
        </xdr:cNvPr>
        <xdr:cNvSpPr/>
      </xdr:nvSpPr>
      <xdr:spPr>
        <a:xfrm>
          <a:off x="11484429" y="1619250"/>
          <a:ext cx="1864178" cy="898071"/>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Check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508000</xdr:colOff>
      <xdr:row>4</xdr:row>
      <xdr:rowOff>117475</xdr:rowOff>
    </xdr:from>
    <xdr:to>
      <xdr:col>12</xdr:col>
      <xdr:colOff>508000</xdr:colOff>
      <xdr:row>54</xdr:row>
      <xdr:rowOff>47625</xdr:rowOff>
    </xdr:to>
    <xdr:cxnSp macro="">
      <xdr:nvCxnSpPr>
        <xdr:cNvPr id="2" name="Straight Connector 1">
          <a:extLst>
            <a:ext uri="{FF2B5EF4-FFF2-40B4-BE49-F238E27FC236}">
              <a16:creationId xmlns:a16="http://schemas.microsoft.com/office/drawing/2014/main" id="{00000000-0008-0000-0B00-000002000000}"/>
            </a:ext>
          </a:extLst>
        </xdr:cNvPr>
        <xdr:cNvCxnSpPr/>
      </xdr:nvCxnSpPr>
      <xdr:spPr>
        <a:xfrm>
          <a:off x="10858500" y="879475"/>
          <a:ext cx="0" cy="102330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32658</xdr:colOff>
      <xdr:row>1</xdr:row>
      <xdr:rowOff>187778</xdr:rowOff>
    </xdr:from>
    <xdr:to>
      <xdr:col>10</xdr:col>
      <xdr:colOff>571500</xdr:colOff>
      <xdr:row>6</xdr:row>
      <xdr:rowOff>98878</xdr:rowOff>
    </xdr:to>
    <xdr:sp macro="" textlink="">
      <xdr:nvSpPr>
        <xdr:cNvPr id="3" name="Rounded Rectangle 3">
          <a:extLst>
            <a:ext uri="{FF2B5EF4-FFF2-40B4-BE49-F238E27FC236}">
              <a16:creationId xmlns:a16="http://schemas.microsoft.com/office/drawing/2014/main" id="{00000000-0008-0000-0B00-000003000000}"/>
            </a:ext>
          </a:extLst>
        </xdr:cNvPr>
        <xdr:cNvSpPr/>
      </xdr:nvSpPr>
      <xdr:spPr>
        <a:xfrm>
          <a:off x="3048908" y="378278"/>
          <a:ext cx="6095092"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 Check </a:t>
          </a: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5</a:t>
          </a:r>
        </a:p>
      </xdr:txBody>
    </xdr:sp>
    <xdr:clientData/>
  </xdr:twoCellAnchor>
  <xdr:twoCellAnchor>
    <xdr:from>
      <xdr:col>0</xdr:col>
      <xdr:colOff>525462</xdr:colOff>
      <xdr:row>12</xdr:row>
      <xdr:rowOff>167029</xdr:rowOff>
    </xdr:from>
    <xdr:to>
      <xdr:col>12</xdr:col>
      <xdr:colOff>15875</xdr:colOff>
      <xdr:row>44</xdr:row>
      <xdr:rowOff>142875</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525462" y="2453029"/>
          <a:ext cx="9863138" cy="684337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The engineering department believes that it might be possible to cut costs by bringing back manufacturing of one of the parts in house. Currently, this part is being produced by outside vendor at the cost of </a:t>
          </a:r>
          <a:r>
            <a:rPr lang="en-US" sz="2400" b="1" i="0" baseline="0">
              <a:solidFill>
                <a:srgbClr val="FF0000"/>
              </a:solidFill>
              <a:latin typeface="Lucida Bright" panose="02040602050505020304" pitchFamily="18" charset="0"/>
            </a:rPr>
            <a:t>$8.25 </a:t>
          </a:r>
          <a:r>
            <a:rPr lang="en-US" sz="2400" b="0" i="0" baseline="0">
              <a:latin typeface="Lucida Bright" panose="02040602050505020304" pitchFamily="18" charset="0"/>
            </a:rPr>
            <a:t>per unit.</a:t>
          </a:r>
        </a:p>
        <a:p>
          <a:endParaRPr lang="en-US" sz="2400" b="0" i="0" baseline="0">
            <a:latin typeface="Lucida Bright" panose="02040602050505020304" pitchFamily="18" charset="0"/>
          </a:endParaRPr>
        </a:p>
        <a:p>
          <a:r>
            <a:rPr lang="en-US" sz="2400" b="0" i="0" baseline="0">
              <a:latin typeface="Lucida Bright" panose="02040602050505020304" pitchFamily="18" charset="0"/>
            </a:rPr>
            <a:t>Your firm buys 100,000 units per year. The accounting department complied the following list of costs that your firm will incur when the part is manufactured in-house:</a:t>
          </a:r>
        </a:p>
        <a:p>
          <a:endParaRPr lang="en-US" sz="2400" b="0" i="0" baseline="0">
            <a:latin typeface="Lucida Bright" panose="02040602050505020304" pitchFamily="18" charset="0"/>
          </a:endParaRPr>
        </a:p>
        <a:p>
          <a:r>
            <a:rPr lang="en-US" sz="2400" b="0" i="0" baseline="0">
              <a:latin typeface="Lucida Bright" panose="02040602050505020304" pitchFamily="18" charset="0"/>
            </a:rPr>
            <a:t>Fixed costs will increase by    $50,000.</a:t>
          </a:r>
        </a:p>
        <a:p>
          <a:r>
            <a:rPr lang="en-US" sz="2400" b="0" i="0" baseline="0">
              <a:latin typeface="Lucida Bright" panose="02040602050505020304" pitchFamily="18" charset="0"/>
            </a:rPr>
            <a:t>Labor costs will increase by $125,000</a:t>
          </a:r>
        </a:p>
        <a:p>
          <a:endParaRPr lang="en-US" sz="2400" b="0" i="0" baseline="0">
            <a:latin typeface="Lucida Bright" panose="02040602050505020304" pitchFamily="18" charset="0"/>
          </a:endParaRPr>
        </a:p>
        <a:p>
          <a:r>
            <a:rPr lang="en-US" sz="2400" b="0" i="0" baseline="0">
              <a:latin typeface="Lucida Bright" panose="02040602050505020304" pitchFamily="18" charset="0"/>
            </a:rPr>
            <a:t>Factory overhead currently running at $500,000 per year, will increase by 12% per year.</a:t>
          </a:r>
        </a:p>
        <a:p>
          <a:endParaRPr lang="en-US" sz="2400" b="0" i="0" baseline="0">
            <a:latin typeface="Lucida Bright" panose="02040602050505020304" pitchFamily="18" charset="0"/>
          </a:endParaRPr>
        </a:p>
        <a:p>
          <a:r>
            <a:rPr lang="en-US" sz="2400" b="0" i="0" baseline="0">
              <a:latin typeface="Lucida Bright" panose="02040602050505020304" pitchFamily="18" charset="0"/>
            </a:rPr>
            <a:t>Raw materials used to make this part (100,000 units) will cost $600,000.</a:t>
          </a:r>
        </a:p>
        <a:p>
          <a:endParaRPr lang="en-US" sz="2400" b="0" i="0" baseline="0">
            <a:latin typeface="Lucida Bright" panose="02040602050505020304" pitchFamily="18" charset="0"/>
          </a:endParaRPr>
        </a:p>
      </xdr:txBody>
    </xdr:sp>
    <xdr:clientData/>
  </xdr:twoCellAnchor>
  <xdr:twoCellAnchor>
    <xdr:from>
      <xdr:col>14</xdr:col>
      <xdr:colOff>178593</xdr:colOff>
      <xdr:row>4</xdr:row>
      <xdr:rowOff>107156</xdr:rowOff>
    </xdr:from>
    <xdr:to>
      <xdr:col>19</xdr:col>
      <xdr:colOff>678090</xdr:colOff>
      <xdr:row>9</xdr:row>
      <xdr:rowOff>59531</xdr:rowOff>
    </xdr:to>
    <xdr:sp macro="" textlink="">
      <xdr:nvSpPr>
        <xdr:cNvPr id="5" name="Rounded Rectangle 4">
          <a:extLst>
            <a:ext uri="{FF2B5EF4-FFF2-40B4-BE49-F238E27FC236}">
              <a16:creationId xmlns:a16="http://schemas.microsoft.com/office/drawing/2014/main" id="{00000000-0008-0000-0B00-000005000000}"/>
            </a:ext>
          </a:extLst>
        </xdr:cNvPr>
        <xdr:cNvSpPr/>
      </xdr:nvSpPr>
      <xdr:spPr>
        <a:xfrm>
          <a:off x="11770518" y="869156"/>
          <a:ext cx="3480822"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xdr:col>
      <xdr:colOff>244929</xdr:colOff>
      <xdr:row>0</xdr:row>
      <xdr:rowOff>176893</xdr:rowOff>
    </xdr:from>
    <xdr:to>
      <xdr:col>3</xdr:col>
      <xdr:colOff>563336</xdr:colOff>
      <xdr:row>7</xdr:row>
      <xdr:rowOff>97972</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00000000-0008-0000-0B00-000006000000}"/>
            </a:ext>
          </a:extLst>
        </xdr:cNvPr>
        <xdr:cNvSpPr/>
      </xdr:nvSpPr>
      <xdr:spPr>
        <a:xfrm>
          <a:off x="854529" y="176893"/>
          <a:ext cx="1537607"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0</xdr:col>
      <xdr:colOff>550862</xdr:colOff>
      <xdr:row>47</xdr:row>
      <xdr:rowOff>1929</xdr:rowOff>
    </xdr:from>
    <xdr:to>
      <xdr:col>12</xdr:col>
      <xdr:colOff>15875</xdr:colOff>
      <xdr:row>52</xdr:row>
      <xdr:rowOff>158750</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550862" y="9733304"/>
          <a:ext cx="9815513" cy="110932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Should this firm make or buy this part?</a:t>
          </a:r>
        </a:p>
        <a:p>
          <a:endParaRPr lang="en-US" sz="2400" b="0" i="0" baseline="0">
            <a:latin typeface="Lucida Bright" panose="02040602050505020304" pitchFamily="18" charset="0"/>
          </a:endParaRPr>
        </a:p>
      </xdr:txBody>
    </xdr:sp>
    <xdr:clientData/>
  </xdr:twoCellAnchor>
  <xdr:twoCellAnchor>
    <xdr:from>
      <xdr:col>13</xdr:col>
      <xdr:colOff>206375</xdr:colOff>
      <xdr:row>15</xdr:row>
      <xdr:rowOff>15875</xdr:rowOff>
    </xdr:from>
    <xdr:to>
      <xdr:col>26</xdr:col>
      <xdr:colOff>460375</xdr:colOff>
      <xdr:row>44</xdr:row>
      <xdr:rowOff>190499</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1160125" y="2873375"/>
          <a:ext cx="7778750" cy="6476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a:latin typeface="Lucida Bright" panose="02040602050505020304" pitchFamily="18" charset="0"/>
            </a:rPr>
            <a:t>The total cost incurred</a:t>
          </a:r>
          <a:r>
            <a:rPr lang="en-US" sz="2400" b="0" i="0" baseline="0">
              <a:latin typeface="Lucida Bright" panose="02040602050505020304" pitchFamily="18" charset="0"/>
            </a:rPr>
            <a:t> if the parts were manufactured in house:</a:t>
          </a:r>
        </a:p>
        <a:p>
          <a:endParaRPr lang="en-US" sz="2400" b="0" i="0" baseline="0">
            <a:latin typeface="Lucida Bright" panose="02040602050505020304" pitchFamily="18" charset="0"/>
          </a:endParaRPr>
        </a:p>
        <a:p>
          <a:r>
            <a:rPr lang="en-US" sz="2400" b="0" i="0" baseline="0">
              <a:latin typeface="Lucida Bright" panose="02040602050505020304" pitchFamily="18" charset="0"/>
            </a:rPr>
            <a:t>Additional fixed cost: $50,000</a:t>
          </a:r>
        </a:p>
        <a:p>
          <a:r>
            <a:rPr lang="en-US" sz="2400" b="0" i="0" baseline="0">
              <a:latin typeface="Lucida Bright" panose="02040602050505020304" pitchFamily="18" charset="0"/>
            </a:rPr>
            <a:t>Additional labor cost: $125,000</a:t>
          </a:r>
        </a:p>
        <a:p>
          <a:r>
            <a:rPr lang="en-US" sz="2400" b="0" i="0" baseline="0">
              <a:latin typeface="Lucida Bright" panose="02040602050505020304" pitchFamily="18" charset="0"/>
            </a:rPr>
            <a:t>Raw material cost: $600,000</a:t>
          </a:r>
        </a:p>
        <a:p>
          <a:r>
            <a:rPr lang="en-US" sz="2400" b="0" i="0" baseline="0">
              <a:latin typeface="Lucida Bright" panose="02040602050505020304" pitchFamily="18" charset="0"/>
            </a:rPr>
            <a:t>Additional Overhead: $500,000 x 0.12 = 60,000</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Total cost: $835,000</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 cost per unit: $835,000/100,000 = </a:t>
          </a:r>
          <a:r>
            <a:rPr lang="en-US" sz="2400" b="1" i="0" baseline="0">
              <a:solidFill>
                <a:srgbClr val="C00000"/>
              </a:solidFill>
              <a:latin typeface="Lucida Bright" panose="02040602050505020304" pitchFamily="18" charset="0"/>
            </a:rPr>
            <a:t>$8.35 </a:t>
          </a:r>
          <a:endParaRPr lang="en-US" sz="2400" b="0" i="0" baseline="0">
            <a:latin typeface="Lucida Bright" panose="02040602050505020304" pitchFamily="18" charset="0"/>
          </a:endParaRPr>
        </a:p>
        <a:p>
          <a:endParaRPr lang="en-US" sz="2400" b="0" i="0" baseline="0">
            <a:latin typeface="Lucida Bright" panose="02040602050505020304" pitchFamily="18" charset="0"/>
          </a:endParaRPr>
        </a:p>
        <a:p>
          <a:r>
            <a:rPr lang="en-US" sz="2400" b="0" i="0" baseline="0">
              <a:latin typeface="Lucida Bright" panose="02040602050505020304" pitchFamily="18" charset="0"/>
            </a:rPr>
            <a:t>It is less expensive to buy parts for this vendor.</a:t>
          </a:r>
        </a:p>
      </xdr:txBody>
    </xdr:sp>
    <xdr:clientData/>
  </xdr:twoCellAnchor>
  <xdr:twoCellAnchor>
    <xdr:from>
      <xdr:col>5</xdr:col>
      <xdr:colOff>539750</xdr:colOff>
      <xdr:row>18</xdr:row>
      <xdr:rowOff>79375</xdr:rowOff>
    </xdr:from>
    <xdr:to>
      <xdr:col>23</xdr:col>
      <xdr:colOff>381000</xdr:colOff>
      <xdr:row>30</xdr:row>
      <xdr:rowOff>79375</xdr:rowOff>
    </xdr:to>
    <xdr:cxnSp macro="">
      <xdr:nvCxnSpPr>
        <xdr:cNvPr id="10" name="Straight Arrow Connector 9">
          <a:extLst>
            <a:ext uri="{FF2B5EF4-FFF2-40B4-BE49-F238E27FC236}">
              <a16:creationId xmlns:a16="http://schemas.microsoft.com/office/drawing/2014/main" id="{00000000-0008-0000-0B00-00000A000000}"/>
            </a:ext>
          </a:extLst>
        </xdr:cNvPr>
        <xdr:cNvCxnSpPr/>
      </xdr:nvCxnSpPr>
      <xdr:spPr>
        <a:xfrm>
          <a:off x="3556000" y="3857625"/>
          <a:ext cx="13493750" cy="2714625"/>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508000</xdr:colOff>
      <xdr:row>4</xdr:row>
      <xdr:rowOff>117475</xdr:rowOff>
    </xdr:from>
    <xdr:to>
      <xdr:col>12</xdr:col>
      <xdr:colOff>539750</xdr:colOff>
      <xdr:row>33</xdr:row>
      <xdr:rowOff>111125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10858500" y="879475"/>
          <a:ext cx="31750" cy="62960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32658</xdr:colOff>
      <xdr:row>1</xdr:row>
      <xdr:rowOff>187778</xdr:rowOff>
    </xdr:from>
    <xdr:to>
      <xdr:col>9</xdr:col>
      <xdr:colOff>287564</xdr:colOff>
      <xdr:row>6</xdr:row>
      <xdr:rowOff>98878</xdr:rowOff>
    </xdr:to>
    <xdr:sp macro="" textlink="">
      <xdr:nvSpPr>
        <xdr:cNvPr id="4" name="Rounded Rectangle 3">
          <a:extLst>
            <a:ext uri="{FF2B5EF4-FFF2-40B4-BE49-F238E27FC236}">
              <a16:creationId xmlns:a16="http://schemas.microsoft.com/office/drawing/2014/main" id="{00000000-0008-0000-0C00-000004000000}"/>
            </a:ext>
          </a:extLst>
        </xdr:cNvPr>
        <xdr:cNvSpPr/>
      </xdr:nvSpPr>
      <xdr:spPr>
        <a:xfrm>
          <a:off x="3094265" y="378278"/>
          <a:ext cx="5126263"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 </a:t>
          </a: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5</a:t>
          </a:r>
        </a:p>
      </xdr:txBody>
    </xdr:sp>
    <xdr:clientData/>
  </xdr:twoCellAnchor>
  <xdr:twoCellAnchor>
    <xdr:from>
      <xdr:col>0</xdr:col>
      <xdr:colOff>525462</xdr:colOff>
      <xdr:row>12</xdr:row>
      <xdr:rowOff>167029</xdr:rowOff>
    </xdr:from>
    <xdr:to>
      <xdr:col>12</xdr:col>
      <xdr:colOff>15875</xdr:colOff>
      <xdr:row>44</xdr:row>
      <xdr:rowOff>142875</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525462" y="2453029"/>
          <a:ext cx="9840913" cy="684972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The engineering department believes that it might be possible to cut costs by bringing back manufacturing of one of the parts in house. Currently, this part is being produced by outside vendor at the cost of $8.25 per unit.</a:t>
          </a:r>
        </a:p>
        <a:p>
          <a:endParaRPr lang="en-US" sz="2400" b="0" i="0" baseline="0">
            <a:latin typeface="Lucida Bright" panose="02040602050505020304" pitchFamily="18" charset="0"/>
          </a:endParaRPr>
        </a:p>
        <a:p>
          <a:r>
            <a:rPr lang="en-US" sz="2400" b="0" i="0" baseline="0">
              <a:latin typeface="Lucida Bright" panose="02040602050505020304" pitchFamily="18" charset="0"/>
            </a:rPr>
            <a:t>Your firm buys 100,000 units per year. The accounting department complied the following list of costs that your firm will incur when the part is manufactured in-house:</a:t>
          </a:r>
        </a:p>
        <a:p>
          <a:endParaRPr lang="en-US" sz="2400" b="0" i="0" baseline="0">
            <a:latin typeface="Lucida Bright" panose="02040602050505020304" pitchFamily="18" charset="0"/>
          </a:endParaRPr>
        </a:p>
        <a:p>
          <a:r>
            <a:rPr lang="en-US" sz="2400" b="0" i="0" baseline="0">
              <a:latin typeface="Lucida Bright" panose="02040602050505020304" pitchFamily="18" charset="0"/>
            </a:rPr>
            <a:t>Fixed costs will increase by $50,000.</a:t>
          </a:r>
        </a:p>
        <a:p>
          <a:r>
            <a:rPr lang="en-US" sz="2400" b="0" i="0" baseline="0">
              <a:latin typeface="Lucida Bright" panose="02040602050505020304" pitchFamily="18" charset="0"/>
            </a:rPr>
            <a:t>Labor costs will increase by $125,000</a:t>
          </a:r>
        </a:p>
        <a:p>
          <a:endParaRPr lang="en-US" sz="2400" b="0" i="0" baseline="0">
            <a:latin typeface="Lucida Bright" panose="02040602050505020304" pitchFamily="18" charset="0"/>
          </a:endParaRPr>
        </a:p>
        <a:p>
          <a:r>
            <a:rPr lang="en-US" sz="2400" b="0" i="0" baseline="0">
              <a:latin typeface="Lucida Bright" panose="02040602050505020304" pitchFamily="18" charset="0"/>
            </a:rPr>
            <a:t>Factory overhead currently running at $500,000 per year, will increase by 12% per year.</a:t>
          </a:r>
        </a:p>
        <a:p>
          <a:endParaRPr lang="en-US" sz="2400" b="0" i="0" baseline="0">
            <a:latin typeface="Lucida Bright" panose="02040602050505020304" pitchFamily="18" charset="0"/>
          </a:endParaRPr>
        </a:p>
        <a:p>
          <a:r>
            <a:rPr lang="en-US" sz="2400" b="0" i="0" baseline="0">
              <a:latin typeface="Lucida Bright" panose="02040602050505020304" pitchFamily="18" charset="0"/>
            </a:rPr>
            <a:t>Raw materials used to make this part (100,000 units) will cost $600,000.</a:t>
          </a:r>
        </a:p>
        <a:p>
          <a:endParaRPr lang="en-US" sz="2400" b="0" i="0" baseline="0">
            <a:latin typeface="Lucida Bright" panose="02040602050505020304" pitchFamily="18" charset="0"/>
          </a:endParaRPr>
        </a:p>
      </xdr:txBody>
    </xdr:sp>
    <xdr:clientData/>
  </xdr:twoCellAnchor>
  <xdr:twoCellAnchor>
    <xdr:from>
      <xdr:col>14</xdr:col>
      <xdr:colOff>178593</xdr:colOff>
      <xdr:row>4</xdr:row>
      <xdr:rowOff>107156</xdr:rowOff>
    </xdr:from>
    <xdr:to>
      <xdr:col>22</xdr:col>
      <xdr:colOff>158750</xdr:colOff>
      <xdr:row>9</xdr:row>
      <xdr:rowOff>59531</xdr:rowOff>
    </xdr:to>
    <xdr:sp macro="" textlink="">
      <xdr:nvSpPr>
        <xdr:cNvPr id="6" name="Rounded Rectangle 4">
          <a:extLst>
            <a:ext uri="{FF2B5EF4-FFF2-40B4-BE49-F238E27FC236}">
              <a16:creationId xmlns:a16="http://schemas.microsoft.com/office/drawing/2014/main" id="{00000000-0008-0000-0C00-000006000000}"/>
            </a:ext>
          </a:extLst>
        </xdr:cNvPr>
        <xdr:cNvSpPr/>
      </xdr:nvSpPr>
      <xdr:spPr>
        <a:xfrm>
          <a:off x="11735593" y="869156"/>
          <a:ext cx="4647407"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xdr:col>
      <xdr:colOff>244929</xdr:colOff>
      <xdr:row>0</xdr:row>
      <xdr:rowOff>176893</xdr:rowOff>
    </xdr:from>
    <xdr:to>
      <xdr:col>3</xdr:col>
      <xdr:colOff>563336</xdr:colOff>
      <xdr:row>7</xdr:row>
      <xdr:rowOff>97972</xdr:rowOff>
    </xdr:to>
    <xdr:sp macro="" textlink="">
      <xdr:nvSpPr>
        <xdr:cNvPr id="20" name="Left Arrow 1">
          <a:hlinkClick xmlns:r="http://schemas.openxmlformats.org/officeDocument/2006/relationships" r:id="rId1"/>
          <a:extLst>
            <a:ext uri="{FF2B5EF4-FFF2-40B4-BE49-F238E27FC236}">
              <a16:creationId xmlns:a16="http://schemas.microsoft.com/office/drawing/2014/main" id="{00000000-0008-0000-0C00-000014000000}"/>
            </a:ext>
          </a:extLst>
        </xdr:cNvPr>
        <xdr:cNvSpPr/>
      </xdr:nvSpPr>
      <xdr:spPr>
        <a:xfrm>
          <a:off x="857250" y="176893"/>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0</xdr:col>
      <xdr:colOff>550862</xdr:colOff>
      <xdr:row>47</xdr:row>
      <xdr:rowOff>1930</xdr:rowOff>
    </xdr:from>
    <xdr:to>
      <xdr:col>12</xdr:col>
      <xdr:colOff>15875</xdr:colOff>
      <xdr:row>53</xdr:row>
      <xdr:rowOff>174626</xdr:rowOff>
    </xdr:to>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550862" y="9733305"/>
          <a:ext cx="9815513" cy="131569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Should this firm make or buy this part?</a:t>
          </a:r>
        </a:p>
        <a:p>
          <a:endParaRPr lang="en-US" sz="2400" b="0" i="0" baseline="0">
            <a:latin typeface="Lucida Bright" panose="02040602050505020304" pitchFamily="18" charset="0"/>
          </a:endParaRPr>
        </a:p>
      </xdr:txBody>
    </xdr:sp>
    <xdr:clientData/>
  </xdr:twoCellAnchor>
  <xdr:twoCellAnchor>
    <xdr:from>
      <xdr:col>14</xdr:col>
      <xdr:colOff>301625</xdr:colOff>
      <xdr:row>10</xdr:row>
      <xdr:rowOff>174625</xdr:rowOff>
    </xdr:from>
    <xdr:to>
      <xdr:col>17</xdr:col>
      <xdr:colOff>419553</xdr:colOff>
      <xdr:row>15</xdr:row>
      <xdr:rowOff>120196</xdr:rowOff>
    </xdr:to>
    <xdr:sp macro="" textlink="">
      <xdr:nvSpPr>
        <xdr:cNvPr id="9" name="Rounded Rectangle 11">
          <a:hlinkClick xmlns:r="http://schemas.openxmlformats.org/officeDocument/2006/relationships" r:id="rId2"/>
          <a:extLst>
            <a:ext uri="{FF2B5EF4-FFF2-40B4-BE49-F238E27FC236}">
              <a16:creationId xmlns:a16="http://schemas.microsoft.com/office/drawing/2014/main" id="{00000000-0008-0000-0C00-000009000000}"/>
            </a:ext>
          </a:extLst>
        </xdr:cNvPr>
        <xdr:cNvSpPr/>
      </xdr:nvSpPr>
      <xdr:spPr>
        <a:xfrm>
          <a:off x="11858625" y="2079625"/>
          <a:ext cx="1864178" cy="898071"/>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Check</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867683</xdr:colOff>
      <xdr:row>3</xdr:row>
      <xdr:rowOff>58963</xdr:rowOff>
    </xdr:from>
    <xdr:to>
      <xdr:col>8</xdr:col>
      <xdr:colOff>68037</xdr:colOff>
      <xdr:row>8</xdr:row>
      <xdr:rowOff>108857</xdr:rowOff>
    </xdr:to>
    <xdr:sp macro="" textlink="">
      <xdr:nvSpPr>
        <xdr:cNvPr id="2" name="Rounded Rectangle 3">
          <a:extLst>
            <a:ext uri="{FF2B5EF4-FFF2-40B4-BE49-F238E27FC236}">
              <a16:creationId xmlns:a16="http://schemas.microsoft.com/office/drawing/2014/main" id="{00000000-0008-0000-0D00-000002000000}"/>
            </a:ext>
          </a:extLst>
        </xdr:cNvPr>
        <xdr:cNvSpPr/>
      </xdr:nvSpPr>
      <xdr:spPr>
        <a:xfrm>
          <a:off x="2696483" y="630463"/>
          <a:ext cx="6410779" cy="100239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 4</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488499</xdr:colOff>
      <xdr:row>12</xdr:row>
      <xdr:rowOff>2629</xdr:rowOff>
    </xdr:from>
    <xdr:to>
      <xdr:col>10</xdr:col>
      <xdr:colOff>54428</xdr:colOff>
      <xdr:row>25</xdr:row>
      <xdr:rowOff>163286</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488499" y="2288629"/>
          <a:ext cx="9716858" cy="26371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baseline="0">
              <a:latin typeface="Lucida Bright" panose="02040602050505020304" pitchFamily="18" charset="0"/>
            </a:rPr>
            <a:t>The Hi Octane Refining Company needs to locate an intermediate holding</a:t>
          </a:r>
        </a:p>
        <a:p>
          <a:r>
            <a:rPr lang="en-US" sz="2000" b="0" i="0" baseline="0">
              <a:latin typeface="Lucida Bright" panose="02040602050505020304" pitchFamily="18" charset="0"/>
            </a:rPr>
            <a:t>facility between its refining plant in Long Beach and its major distributors.</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coordinates of each site and the shipment volumes from the Long Beach refinery to each distributor are shown below.</a:t>
          </a:r>
        </a:p>
        <a:p>
          <a:endParaRPr lang="en-US" sz="2000" b="0" i="0" baseline="0">
            <a:latin typeface="Lucida Bright" panose="02040602050505020304" pitchFamily="18" charset="0"/>
          </a:endParaRPr>
        </a:p>
        <a:p>
          <a:r>
            <a:rPr lang="en-US" sz="2000" b="0" i="0" baseline="0">
              <a:latin typeface="Lucida Bright" panose="02040602050505020304" pitchFamily="18" charset="0"/>
            </a:rPr>
            <a:t>Calculate the coordinates of the optimum location of this new facility.</a:t>
          </a:r>
        </a:p>
        <a:p>
          <a:endParaRPr lang="en-US" sz="2000" b="0" i="0" baseline="0">
            <a:latin typeface="Lucida Bright" panose="02040602050505020304" pitchFamily="18" charset="0"/>
          </a:endParaRPr>
        </a:p>
        <a:p>
          <a:endParaRPr lang="en-US" sz="2000" b="0" i="0" baseline="0">
            <a:latin typeface="Lucida Bright" panose="02040602050505020304" pitchFamily="18" charset="0"/>
          </a:endParaRPr>
        </a:p>
      </xdr:txBody>
    </xdr:sp>
    <xdr:clientData/>
  </xdr:twoCellAnchor>
  <xdr:twoCellAnchor>
    <xdr:from>
      <xdr:col>20</xdr:col>
      <xdr:colOff>649604</xdr:colOff>
      <xdr:row>9</xdr:row>
      <xdr:rowOff>116202</xdr:rowOff>
    </xdr:from>
    <xdr:to>
      <xdr:col>20</xdr:col>
      <xdr:colOff>649604</xdr:colOff>
      <xdr:row>63</xdr:row>
      <xdr:rowOff>157840</xdr:rowOff>
    </xdr:to>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flipH="1">
          <a:off x="16093711" y="1830702"/>
          <a:ext cx="0" cy="1366238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258536</xdr:colOff>
      <xdr:row>7</xdr:row>
      <xdr:rowOff>56696</xdr:rowOff>
    </xdr:from>
    <xdr:to>
      <xdr:col>17</xdr:col>
      <xdr:colOff>449035</xdr:colOff>
      <xdr:row>11</xdr:row>
      <xdr:rowOff>90714</xdr:rowOff>
    </xdr:to>
    <xdr:sp macro="" textlink="">
      <xdr:nvSpPr>
        <xdr:cNvPr id="5" name="Rounded Rectangle 4">
          <a:extLst>
            <a:ext uri="{FF2B5EF4-FFF2-40B4-BE49-F238E27FC236}">
              <a16:creationId xmlns:a16="http://schemas.microsoft.com/office/drawing/2014/main" id="{00000000-0008-0000-0D00-000005000000}"/>
            </a:ext>
          </a:extLst>
        </xdr:cNvPr>
        <xdr:cNvSpPr/>
      </xdr:nvSpPr>
      <xdr:spPr>
        <a:xfrm>
          <a:off x="10940143" y="1390196"/>
          <a:ext cx="3456213"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xdr:col>
      <xdr:colOff>36285</xdr:colOff>
      <xdr:row>2</xdr:row>
      <xdr:rowOff>149678</xdr:rowOff>
    </xdr:from>
    <xdr:to>
      <xdr:col>3</xdr:col>
      <xdr:colOff>244928</xdr:colOff>
      <xdr:row>9</xdr:row>
      <xdr:rowOff>70757</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00000000-0008-0000-0D00-000006000000}"/>
            </a:ext>
          </a:extLst>
        </xdr:cNvPr>
        <xdr:cNvSpPr/>
      </xdr:nvSpPr>
      <xdr:spPr>
        <a:xfrm>
          <a:off x="645885" y="530678"/>
          <a:ext cx="1427843"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8</xdr:col>
      <xdr:colOff>190499</xdr:colOff>
      <xdr:row>31</xdr:row>
      <xdr:rowOff>13606</xdr:rowOff>
    </xdr:from>
    <xdr:to>
      <xdr:col>9</xdr:col>
      <xdr:colOff>0</xdr:colOff>
      <xdr:row>35</xdr:row>
      <xdr:rowOff>54428</xdr:rowOff>
    </xdr:to>
    <xdr:sp macro="" textlink="">
      <xdr:nvSpPr>
        <xdr:cNvPr id="7" name="Right Brace 6">
          <a:extLst>
            <a:ext uri="{FF2B5EF4-FFF2-40B4-BE49-F238E27FC236}">
              <a16:creationId xmlns:a16="http://schemas.microsoft.com/office/drawing/2014/main" id="{00000000-0008-0000-0D00-000007000000}"/>
            </a:ext>
          </a:extLst>
        </xdr:cNvPr>
        <xdr:cNvSpPr/>
      </xdr:nvSpPr>
      <xdr:spPr>
        <a:xfrm>
          <a:off x="9239249" y="7048499"/>
          <a:ext cx="421822" cy="186417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517073</xdr:colOff>
      <xdr:row>32</xdr:row>
      <xdr:rowOff>272143</xdr:rowOff>
    </xdr:from>
    <xdr:to>
      <xdr:col>20</xdr:col>
      <xdr:colOff>244929</xdr:colOff>
      <xdr:row>34</xdr:row>
      <xdr:rowOff>217714</xdr:rowOff>
    </xdr:to>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10668002" y="7810500"/>
          <a:ext cx="5021034" cy="77560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0" i="0" baseline="0">
              <a:latin typeface="Lucida Bright" panose="02040602050505020304" pitchFamily="18" charset="0"/>
            </a:rPr>
            <a:t>250 + 450 + 350 + 450 = 1500</a:t>
          </a:r>
        </a:p>
      </xdr:txBody>
    </xdr:sp>
    <xdr:clientData/>
  </xdr:twoCellAnchor>
  <xdr:twoCellAnchor>
    <xdr:from>
      <xdr:col>5</xdr:col>
      <xdr:colOff>70760</xdr:colOff>
      <xdr:row>37</xdr:row>
      <xdr:rowOff>340178</xdr:rowOff>
    </xdr:from>
    <xdr:to>
      <xdr:col>14</xdr:col>
      <xdr:colOff>122465</xdr:colOff>
      <xdr:row>39</xdr:row>
      <xdr:rowOff>0</xdr:rowOff>
    </xdr:to>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5050974" y="10028464"/>
          <a:ext cx="7372348" cy="58510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b="0" i="0" baseline="0">
              <a:latin typeface="Lucida Bright" panose="02040602050505020304" pitchFamily="18" charset="0"/>
            </a:rPr>
            <a:t>= ((400*250)+(450*450)+(350*350)+(25*450))/1500</a:t>
          </a:r>
        </a:p>
      </xdr:txBody>
    </xdr:sp>
    <xdr:clientData/>
  </xdr:twoCellAnchor>
  <xdr:twoCellAnchor>
    <xdr:from>
      <xdr:col>5</xdr:col>
      <xdr:colOff>32660</xdr:colOff>
      <xdr:row>40</xdr:row>
      <xdr:rowOff>111579</xdr:rowOff>
    </xdr:from>
    <xdr:to>
      <xdr:col>14</xdr:col>
      <xdr:colOff>84365</xdr:colOff>
      <xdr:row>42</xdr:row>
      <xdr:rowOff>84364</xdr:rowOff>
    </xdr:to>
    <xdr:sp macro="" textlink="">
      <xdr:nvSpPr>
        <xdr:cNvPr id="10" name="TextBox 9">
          <a:extLst>
            <a:ext uri="{FF2B5EF4-FFF2-40B4-BE49-F238E27FC236}">
              <a16:creationId xmlns:a16="http://schemas.microsoft.com/office/drawing/2014/main" id="{00000000-0008-0000-0D00-00000A000000}"/>
            </a:ext>
          </a:extLst>
        </xdr:cNvPr>
        <xdr:cNvSpPr txBox="1"/>
      </xdr:nvSpPr>
      <xdr:spPr>
        <a:xfrm>
          <a:off x="5012874" y="11269436"/>
          <a:ext cx="7372348" cy="58510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b="0" i="0" baseline="0">
              <a:latin typeface="Lucida Bright" panose="02040602050505020304" pitchFamily="18" charset="0"/>
            </a:rPr>
            <a:t>= ((150*250)+(350*450)+(350*350)+(450*450))/1500</a:t>
          </a:r>
        </a:p>
      </xdr:txBody>
    </xdr:sp>
    <xdr:clientData/>
  </xdr:twoCellAnchor>
  <xdr:twoCellAnchor>
    <xdr:from>
      <xdr:col>4</xdr:col>
      <xdr:colOff>156481</xdr:colOff>
      <xdr:row>46</xdr:row>
      <xdr:rowOff>172810</xdr:rowOff>
    </xdr:from>
    <xdr:to>
      <xdr:col>12</xdr:col>
      <xdr:colOff>122464</xdr:colOff>
      <xdr:row>73</xdr:row>
      <xdr:rowOff>0</xdr:rowOff>
    </xdr:to>
    <xdr:graphicFrame macro="">
      <xdr:nvGraphicFramePr>
        <xdr:cNvPr id="15" name="Chart 14">
          <a:extLst>
            <a:ext uri="{FF2B5EF4-FFF2-40B4-BE49-F238E27FC236}">
              <a16:creationId xmlns:a16="http://schemas.microsoft.com/office/drawing/2014/main" id="{00000000-0008-0000-0D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xdr:col>
      <xdr:colOff>867683</xdr:colOff>
      <xdr:row>3</xdr:row>
      <xdr:rowOff>58963</xdr:rowOff>
    </xdr:from>
    <xdr:to>
      <xdr:col>8</xdr:col>
      <xdr:colOff>68037</xdr:colOff>
      <xdr:row>8</xdr:row>
      <xdr:rowOff>108857</xdr:rowOff>
    </xdr:to>
    <xdr:sp macro="" textlink="">
      <xdr:nvSpPr>
        <xdr:cNvPr id="3" name="Rounded Rectangle 3">
          <a:extLst>
            <a:ext uri="{FF2B5EF4-FFF2-40B4-BE49-F238E27FC236}">
              <a16:creationId xmlns:a16="http://schemas.microsoft.com/office/drawing/2014/main" id="{00000000-0008-0000-0E00-000003000000}"/>
            </a:ext>
          </a:extLst>
        </xdr:cNvPr>
        <xdr:cNvSpPr/>
      </xdr:nvSpPr>
      <xdr:spPr>
        <a:xfrm>
          <a:off x="3316969" y="630463"/>
          <a:ext cx="5309961" cy="100239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Problem 4</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379642</xdr:colOff>
      <xdr:row>12</xdr:row>
      <xdr:rowOff>16237</xdr:rowOff>
    </xdr:from>
    <xdr:to>
      <xdr:col>12</xdr:col>
      <xdr:colOff>108857</xdr:colOff>
      <xdr:row>25</xdr:row>
      <xdr:rowOff>68035</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991963" y="2302237"/>
          <a:ext cx="9852930" cy="252829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baseline="0">
              <a:latin typeface="Lucida Bright" panose="02040602050505020304" pitchFamily="18" charset="0"/>
            </a:rPr>
            <a:t>The Hi Octane Refining Company needs to locate an intermediate holding</a:t>
          </a:r>
        </a:p>
        <a:p>
          <a:r>
            <a:rPr lang="en-US" sz="2000" b="0" i="0" baseline="0">
              <a:latin typeface="Lucida Bright" panose="02040602050505020304" pitchFamily="18" charset="0"/>
            </a:rPr>
            <a:t>facility between its refining plant in Long Beach and its major distributors.</a:t>
          </a:r>
        </a:p>
        <a:p>
          <a:endParaRPr lang="en-US" sz="2000" b="0" i="0" baseline="0">
            <a:latin typeface="Lucida Bright" panose="02040602050505020304" pitchFamily="18" charset="0"/>
          </a:endParaRPr>
        </a:p>
        <a:p>
          <a:r>
            <a:rPr lang="en-US" sz="2000" b="0" i="0" baseline="0">
              <a:latin typeface="Lucida Bright" panose="02040602050505020304" pitchFamily="18" charset="0"/>
            </a:rPr>
            <a:t>The coordinates of each site and the shipment volumes from the Long Beach refinery to each distributor are shown below.</a:t>
          </a:r>
        </a:p>
        <a:p>
          <a:endParaRPr lang="en-US" sz="2000" b="0" i="0" baseline="0">
            <a:latin typeface="Lucida Bright" panose="02040602050505020304" pitchFamily="18" charset="0"/>
          </a:endParaRPr>
        </a:p>
        <a:p>
          <a:r>
            <a:rPr lang="en-US" sz="2000" b="0" i="0" baseline="0">
              <a:latin typeface="Lucida Bright" panose="02040602050505020304" pitchFamily="18" charset="0"/>
            </a:rPr>
            <a:t>Calculate the coordinates of the optimum location of this new facility.</a:t>
          </a:r>
        </a:p>
        <a:p>
          <a:endParaRPr lang="en-US" sz="2000" b="0" i="0" baseline="0">
            <a:latin typeface="Lucida Bright" panose="02040602050505020304" pitchFamily="18" charset="0"/>
          </a:endParaRPr>
        </a:p>
        <a:p>
          <a:endParaRPr lang="en-US" sz="2000" b="0" i="0" baseline="0">
            <a:latin typeface="Lucida Bright" panose="02040602050505020304" pitchFamily="18" charset="0"/>
          </a:endParaRPr>
        </a:p>
      </xdr:txBody>
    </xdr:sp>
    <xdr:clientData/>
  </xdr:twoCellAnchor>
  <xdr:twoCellAnchor>
    <xdr:from>
      <xdr:col>12</xdr:col>
      <xdr:colOff>540748</xdr:colOff>
      <xdr:row>6</xdr:row>
      <xdr:rowOff>102596</xdr:rowOff>
    </xdr:from>
    <xdr:to>
      <xdr:col>12</xdr:col>
      <xdr:colOff>540748</xdr:colOff>
      <xdr:row>60</xdr:row>
      <xdr:rowOff>144234</xdr:rowOff>
    </xdr:to>
    <xdr:cxnSp macro="">
      <xdr:nvCxnSpPr>
        <xdr:cNvPr id="6" name="Straight Connector 5">
          <a:extLst>
            <a:ext uri="{FF2B5EF4-FFF2-40B4-BE49-F238E27FC236}">
              <a16:creationId xmlns:a16="http://schemas.microsoft.com/office/drawing/2014/main" id="{00000000-0008-0000-0E00-000006000000}"/>
            </a:ext>
          </a:extLst>
        </xdr:cNvPr>
        <xdr:cNvCxnSpPr/>
      </xdr:nvCxnSpPr>
      <xdr:spPr>
        <a:xfrm flipH="1">
          <a:off x="11249569" y="1245596"/>
          <a:ext cx="0" cy="1122670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149679</xdr:colOff>
      <xdr:row>2</xdr:row>
      <xdr:rowOff>151946</xdr:rowOff>
    </xdr:from>
    <xdr:to>
      <xdr:col>21</xdr:col>
      <xdr:colOff>299357</xdr:colOff>
      <xdr:row>7</xdr:row>
      <xdr:rowOff>104321</xdr:rowOff>
    </xdr:to>
    <xdr:sp macro="" textlink="">
      <xdr:nvSpPr>
        <xdr:cNvPr id="9" name="Rounded Rectangle 4">
          <a:extLst>
            <a:ext uri="{FF2B5EF4-FFF2-40B4-BE49-F238E27FC236}">
              <a16:creationId xmlns:a16="http://schemas.microsoft.com/office/drawing/2014/main" id="{00000000-0008-0000-0E00-000009000000}"/>
            </a:ext>
          </a:extLst>
        </xdr:cNvPr>
        <xdr:cNvSpPr/>
      </xdr:nvSpPr>
      <xdr:spPr>
        <a:xfrm>
          <a:off x="12464143" y="532946"/>
          <a:ext cx="3456214"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xdr:col>
      <xdr:colOff>36285</xdr:colOff>
      <xdr:row>2</xdr:row>
      <xdr:rowOff>149678</xdr:rowOff>
    </xdr:from>
    <xdr:to>
      <xdr:col>3</xdr:col>
      <xdr:colOff>244928</xdr:colOff>
      <xdr:row>9</xdr:row>
      <xdr:rowOff>70757</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00000000-0008-0000-0E00-000008000000}"/>
            </a:ext>
          </a:extLst>
        </xdr:cNvPr>
        <xdr:cNvSpPr/>
      </xdr:nvSpPr>
      <xdr:spPr>
        <a:xfrm>
          <a:off x="1260928" y="530678"/>
          <a:ext cx="1433286"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258535</xdr:colOff>
      <xdr:row>10</xdr:row>
      <xdr:rowOff>54429</xdr:rowOff>
    </xdr:from>
    <xdr:to>
      <xdr:col>17</xdr:col>
      <xdr:colOff>476249</xdr:colOff>
      <xdr:row>15</xdr:row>
      <xdr:rowOff>0</xdr:rowOff>
    </xdr:to>
    <xdr:sp macro="" textlink="">
      <xdr:nvSpPr>
        <xdr:cNvPr id="14" name="Rounded Rectangle 11">
          <a:hlinkClick xmlns:r="http://schemas.openxmlformats.org/officeDocument/2006/relationships" r:id="rId2"/>
          <a:extLst>
            <a:ext uri="{FF2B5EF4-FFF2-40B4-BE49-F238E27FC236}">
              <a16:creationId xmlns:a16="http://schemas.microsoft.com/office/drawing/2014/main" id="{00000000-0008-0000-0E00-00000E000000}"/>
            </a:ext>
          </a:extLst>
        </xdr:cNvPr>
        <xdr:cNvSpPr/>
      </xdr:nvSpPr>
      <xdr:spPr>
        <a:xfrm>
          <a:off x="12559392" y="1959429"/>
          <a:ext cx="1864178" cy="898071"/>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Check</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299357</xdr:colOff>
      <xdr:row>16</xdr:row>
      <xdr:rowOff>48986</xdr:rowOff>
    </xdr:from>
    <xdr:to>
      <xdr:col>15</xdr:col>
      <xdr:colOff>299357</xdr:colOff>
      <xdr:row>41</xdr:row>
      <xdr:rowOff>0</xdr:rowOff>
    </xdr:to>
    <xdr:cxnSp macro="">
      <xdr:nvCxnSpPr>
        <xdr:cNvPr id="2" name="Straight Connector 1">
          <a:extLst>
            <a:ext uri="{FF2B5EF4-FFF2-40B4-BE49-F238E27FC236}">
              <a16:creationId xmlns:a16="http://schemas.microsoft.com/office/drawing/2014/main" id="{00000000-0008-0000-0F00-000002000000}"/>
            </a:ext>
          </a:extLst>
        </xdr:cNvPr>
        <xdr:cNvCxnSpPr/>
      </xdr:nvCxnSpPr>
      <xdr:spPr>
        <a:xfrm flipH="1">
          <a:off x="14927036" y="3096986"/>
          <a:ext cx="0" cy="106380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546553</xdr:colOff>
      <xdr:row>1</xdr:row>
      <xdr:rowOff>158183</xdr:rowOff>
    </xdr:from>
    <xdr:to>
      <xdr:col>9</xdr:col>
      <xdr:colOff>1034143</xdr:colOff>
      <xdr:row>7</xdr:row>
      <xdr:rowOff>95251</xdr:rowOff>
    </xdr:to>
    <xdr:sp macro="" textlink="">
      <xdr:nvSpPr>
        <xdr:cNvPr id="3" name="Rounded Rectangle 4">
          <a:extLst>
            <a:ext uri="{FF2B5EF4-FFF2-40B4-BE49-F238E27FC236}">
              <a16:creationId xmlns:a16="http://schemas.microsoft.com/office/drawing/2014/main" id="{00000000-0008-0000-0F00-000003000000}"/>
            </a:ext>
          </a:extLst>
        </xdr:cNvPr>
        <xdr:cNvSpPr/>
      </xdr:nvSpPr>
      <xdr:spPr>
        <a:xfrm>
          <a:off x="3608160" y="348683"/>
          <a:ext cx="6814912" cy="108006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a:t>
          </a:r>
          <a:r>
            <a:rPr lang="en-US" sz="3200" b="0" i="0" baseline="0">
              <a:solidFill>
                <a:srgbClr val="C00000"/>
              </a:solidFill>
              <a:latin typeface="Lucida Bright" panose="02040602050505020304" pitchFamily="18" charset="0"/>
              <a:cs typeface="FrankRuehl" panose="020E0503060101010101" pitchFamily="34" charset="-79"/>
            </a:rPr>
            <a:t> </a:t>
          </a:r>
          <a:r>
            <a:rPr lang="en-US" sz="3200" b="0" i="0" baseline="0">
              <a:solidFill>
                <a:schemeClr val="tx1"/>
              </a:solidFill>
              <a:latin typeface="Lucida Bright" panose="02040602050505020304" pitchFamily="18" charset="0"/>
              <a:cs typeface="FrankRuehl" panose="020E0503060101010101" pitchFamily="34" charset="-79"/>
            </a:rPr>
            <a:t>3</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4</xdr:col>
      <xdr:colOff>68034</xdr:colOff>
      <xdr:row>9</xdr:row>
      <xdr:rowOff>154034</xdr:rowOff>
    </xdr:from>
    <xdr:to>
      <xdr:col>11</xdr:col>
      <xdr:colOff>217714</xdr:colOff>
      <xdr:row>17</xdr:row>
      <xdr:rowOff>27213</xdr:rowOff>
    </xdr:to>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2517320" y="1868534"/>
          <a:ext cx="9048751" cy="1397179"/>
        </a:xfrm>
        <a:prstGeom prst="rect">
          <a:avLst/>
        </a:prstGeom>
        <a:solidFill>
          <a:schemeClr val="bg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Using the North-west Corner Rule, calculate the approximate</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transportation cost given the following information:</a:t>
          </a:r>
        </a:p>
      </xdr:txBody>
    </xdr:sp>
    <xdr:clientData/>
  </xdr:twoCellAnchor>
  <xdr:twoCellAnchor>
    <xdr:from>
      <xdr:col>6</xdr:col>
      <xdr:colOff>726279</xdr:colOff>
      <xdr:row>26</xdr:row>
      <xdr:rowOff>108857</xdr:rowOff>
    </xdr:from>
    <xdr:to>
      <xdr:col>8</xdr:col>
      <xdr:colOff>571499</xdr:colOff>
      <xdr:row>31</xdr:row>
      <xdr:rowOff>68036</xdr:rowOff>
    </xdr:to>
    <xdr:sp macro="" textlink="">
      <xdr:nvSpPr>
        <xdr:cNvPr id="5" name="Rounded Rectangle 4">
          <a:extLst>
            <a:ext uri="{FF2B5EF4-FFF2-40B4-BE49-F238E27FC236}">
              <a16:creationId xmlns:a16="http://schemas.microsoft.com/office/drawing/2014/main" id="{00000000-0008-0000-0F00-000005000000}"/>
            </a:ext>
          </a:extLst>
        </xdr:cNvPr>
        <xdr:cNvSpPr/>
      </xdr:nvSpPr>
      <xdr:spPr>
        <a:xfrm>
          <a:off x="5366315" y="7034893"/>
          <a:ext cx="3002077" cy="84364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260805</xdr:colOff>
      <xdr:row>0</xdr:row>
      <xdr:rowOff>176894</xdr:rowOff>
    </xdr:from>
    <xdr:to>
      <xdr:col>2</xdr:col>
      <xdr:colOff>598716</xdr:colOff>
      <xdr:row>7</xdr:row>
      <xdr:rowOff>27216</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00000000-0008-0000-0F00-000006000000}"/>
            </a:ext>
          </a:extLst>
        </xdr:cNvPr>
        <xdr:cNvSpPr/>
      </xdr:nvSpPr>
      <xdr:spPr>
        <a:xfrm>
          <a:off x="260805" y="176894"/>
          <a:ext cx="1557111" cy="11838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122464</xdr:colOff>
      <xdr:row>33</xdr:row>
      <xdr:rowOff>571501</xdr:rowOff>
    </xdr:from>
    <xdr:to>
      <xdr:col>10</xdr:col>
      <xdr:colOff>340178</xdr:colOff>
      <xdr:row>37</xdr:row>
      <xdr:rowOff>54431</xdr:rowOff>
    </xdr:to>
    <xdr:sp macro="" textlink="">
      <xdr:nvSpPr>
        <xdr:cNvPr id="7" name="Right Brace 6">
          <a:extLst>
            <a:ext uri="{FF2B5EF4-FFF2-40B4-BE49-F238E27FC236}">
              <a16:creationId xmlns:a16="http://schemas.microsoft.com/office/drawing/2014/main" id="{00000000-0008-0000-0F00-000007000000}"/>
            </a:ext>
          </a:extLst>
        </xdr:cNvPr>
        <xdr:cNvSpPr/>
      </xdr:nvSpPr>
      <xdr:spPr>
        <a:xfrm>
          <a:off x="11008178" y="9974037"/>
          <a:ext cx="217714" cy="15376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40818</xdr:colOff>
      <xdr:row>38</xdr:row>
      <xdr:rowOff>272143</xdr:rowOff>
    </xdr:from>
    <xdr:to>
      <xdr:col>9</xdr:col>
      <xdr:colOff>40820</xdr:colOff>
      <xdr:row>39</xdr:row>
      <xdr:rowOff>258535</xdr:rowOff>
    </xdr:to>
    <xdr:sp macro="" textlink="">
      <xdr:nvSpPr>
        <xdr:cNvPr id="8" name="Right Brace 7">
          <a:extLst>
            <a:ext uri="{FF2B5EF4-FFF2-40B4-BE49-F238E27FC236}">
              <a16:creationId xmlns:a16="http://schemas.microsoft.com/office/drawing/2014/main" id="{00000000-0008-0000-0F00-000008000000}"/>
            </a:ext>
          </a:extLst>
        </xdr:cNvPr>
        <xdr:cNvSpPr/>
      </xdr:nvSpPr>
      <xdr:spPr>
        <a:xfrm rot="5400000">
          <a:off x="6830784" y="10382249"/>
          <a:ext cx="449035" cy="4748895"/>
        </a:xfrm>
        <a:prstGeom prst="rightBrace">
          <a:avLst>
            <a:gd name="adj1" fmla="val 8333"/>
            <a:gd name="adj2" fmla="val 5029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13607</xdr:colOff>
      <xdr:row>40</xdr:row>
      <xdr:rowOff>217715</xdr:rowOff>
    </xdr:from>
    <xdr:to>
      <xdr:col>11</xdr:col>
      <xdr:colOff>0</xdr:colOff>
      <xdr:row>40</xdr:row>
      <xdr:rowOff>217715</xdr:rowOff>
    </xdr:to>
    <xdr:cxnSp macro="">
      <xdr:nvCxnSpPr>
        <xdr:cNvPr id="12" name="Straight Arrow Connector 11">
          <a:extLst>
            <a:ext uri="{FF2B5EF4-FFF2-40B4-BE49-F238E27FC236}">
              <a16:creationId xmlns:a16="http://schemas.microsoft.com/office/drawing/2014/main" id="{00000000-0008-0000-0F00-00000C000000}"/>
            </a:ext>
          </a:extLst>
        </xdr:cNvPr>
        <xdr:cNvCxnSpPr/>
      </xdr:nvCxnSpPr>
      <xdr:spPr>
        <a:xfrm flipV="1">
          <a:off x="7810500" y="13212536"/>
          <a:ext cx="3537857"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585107</xdr:colOff>
      <xdr:row>36</xdr:row>
      <xdr:rowOff>0</xdr:rowOff>
    </xdr:from>
    <xdr:to>
      <xdr:col>11</xdr:col>
      <xdr:colOff>585107</xdr:colOff>
      <xdr:row>40</xdr:row>
      <xdr:rowOff>0</xdr:rowOff>
    </xdr:to>
    <xdr:cxnSp macro="">
      <xdr:nvCxnSpPr>
        <xdr:cNvPr id="13" name="Straight Arrow Connector 12">
          <a:extLst>
            <a:ext uri="{FF2B5EF4-FFF2-40B4-BE49-F238E27FC236}">
              <a16:creationId xmlns:a16="http://schemas.microsoft.com/office/drawing/2014/main" id="{00000000-0008-0000-0F00-00000D000000}"/>
            </a:ext>
          </a:extLst>
        </xdr:cNvPr>
        <xdr:cNvCxnSpPr/>
      </xdr:nvCxnSpPr>
      <xdr:spPr>
        <a:xfrm>
          <a:off x="11933464" y="9797143"/>
          <a:ext cx="0" cy="2013857"/>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857250</xdr:colOff>
      <xdr:row>36</xdr:row>
      <xdr:rowOff>285750</xdr:rowOff>
    </xdr:from>
    <xdr:to>
      <xdr:col>14</xdr:col>
      <xdr:colOff>97972</xdr:colOff>
      <xdr:row>38</xdr:row>
      <xdr:rowOff>326</xdr:rowOff>
    </xdr:to>
    <xdr:sp macro="" textlink="">
      <xdr:nvSpPr>
        <xdr:cNvPr id="16" name="Speech Bubble: Oval 15">
          <a:extLst>
            <a:ext uri="{FF2B5EF4-FFF2-40B4-BE49-F238E27FC236}">
              <a16:creationId xmlns:a16="http://schemas.microsoft.com/office/drawing/2014/main" id="{00000000-0008-0000-0F00-000010000000}"/>
            </a:ext>
          </a:extLst>
        </xdr:cNvPr>
        <xdr:cNvSpPr/>
      </xdr:nvSpPr>
      <xdr:spPr>
        <a:xfrm>
          <a:off x="12205607" y="11266714"/>
          <a:ext cx="2002972" cy="993648"/>
        </a:xfrm>
        <a:prstGeom prst="wedgeEllipseCallout">
          <a:avLst>
            <a:gd name="adj1" fmla="val -37979"/>
            <a:gd name="adj2" fmla="val 14479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0" i="0">
              <a:latin typeface="Lucida Bright" panose="02040602050505020304" pitchFamily="18" charset="0"/>
            </a:rPr>
            <a:t>Supply</a:t>
          </a:r>
          <a:r>
            <a:rPr lang="en-US" sz="1800" b="0" i="0" baseline="0">
              <a:latin typeface="Lucida Bright" panose="02040602050505020304" pitchFamily="18" charset="0"/>
            </a:rPr>
            <a:t> Surplus</a:t>
          </a:r>
          <a:endParaRPr lang="en-US" sz="1800" b="0" i="0">
            <a:latin typeface="Lucida Bright" panose="020406020505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285750</xdr:colOff>
      <xdr:row>3</xdr:row>
      <xdr:rowOff>171450</xdr:rowOff>
    </xdr:from>
    <xdr:to>
      <xdr:col>12</xdr:col>
      <xdr:colOff>285750</xdr:colOff>
      <xdr:row>34</xdr:row>
      <xdr:rowOff>400050</xdr:rowOff>
    </xdr:to>
    <xdr:cxnSp macro="">
      <xdr:nvCxnSpPr>
        <xdr:cNvPr id="3" name="Straight Connector 2">
          <a:extLst>
            <a:ext uri="{FF2B5EF4-FFF2-40B4-BE49-F238E27FC236}">
              <a16:creationId xmlns:a16="http://schemas.microsoft.com/office/drawing/2014/main" id="{00000000-0008-0000-1000-000003000000}"/>
            </a:ext>
          </a:extLst>
        </xdr:cNvPr>
        <xdr:cNvCxnSpPr/>
      </xdr:nvCxnSpPr>
      <xdr:spPr>
        <a:xfrm flipH="1">
          <a:off x="11933464" y="742950"/>
          <a:ext cx="0" cy="72771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519337</xdr:colOff>
      <xdr:row>2</xdr:row>
      <xdr:rowOff>62933</xdr:rowOff>
    </xdr:from>
    <xdr:to>
      <xdr:col>9</xdr:col>
      <xdr:colOff>734785</xdr:colOff>
      <xdr:row>6</xdr:row>
      <xdr:rowOff>56584</xdr:rowOff>
    </xdr:to>
    <xdr:sp macro="" textlink="">
      <xdr:nvSpPr>
        <xdr:cNvPr id="4" name="Rounded Rectangle 4">
          <a:extLst>
            <a:ext uri="{FF2B5EF4-FFF2-40B4-BE49-F238E27FC236}">
              <a16:creationId xmlns:a16="http://schemas.microsoft.com/office/drawing/2014/main" id="{00000000-0008-0000-1000-000004000000}"/>
            </a:ext>
          </a:extLst>
        </xdr:cNvPr>
        <xdr:cNvSpPr/>
      </xdr:nvSpPr>
      <xdr:spPr>
        <a:xfrm>
          <a:off x="2968623" y="443933"/>
          <a:ext cx="715509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Problem</a:t>
          </a:r>
          <a:r>
            <a:rPr lang="en-US" sz="3200" b="0" i="0" baseline="0">
              <a:solidFill>
                <a:srgbClr val="C00000"/>
              </a:solidFill>
              <a:latin typeface="Lucida Bright" panose="02040602050505020304" pitchFamily="18" charset="0"/>
              <a:cs typeface="FrankRuehl" panose="020E0503060101010101" pitchFamily="34" charset="-79"/>
            </a:rPr>
            <a:t> </a:t>
          </a:r>
          <a:r>
            <a:rPr lang="en-US" sz="3200" b="0" i="0" baseline="0">
              <a:solidFill>
                <a:schemeClr val="tx1"/>
              </a:solidFill>
              <a:latin typeface="Lucida Bright" panose="02040602050505020304" pitchFamily="18" charset="0"/>
              <a:cs typeface="FrankRuehl" panose="020E0503060101010101" pitchFamily="34" charset="-79"/>
            </a:rPr>
            <a:t>3</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3</xdr:col>
      <xdr:colOff>476249</xdr:colOff>
      <xdr:row>9</xdr:row>
      <xdr:rowOff>140427</xdr:rowOff>
    </xdr:from>
    <xdr:to>
      <xdr:col>11</xdr:col>
      <xdr:colOff>13607</xdr:colOff>
      <xdr:row>17</xdr:row>
      <xdr:rowOff>163287</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2925535" y="1854927"/>
          <a:ext cx="8191501" cy="1546860"/>
        </a:xfrm>
        <a:prstGeom prst="rect">
          <a:avLst/>
        </a:prstGeom>
        <a:solidFill>
          <a:schemeClr val="bg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Using the North-west Corner Rule, calculate the approximate</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transportation cost given the following information:</a:t>
          </a:r>
        </a:p>
      </xdr:txBody>
    </xdr:sp>
    <xdr:clientData/>
  </xdr:twoCellAnchor>
  <xdr:twoCellAnchor>
    <xdr:from>
      <xdr:col>12</xdr:col>
      <xdr:colOff>807923</xdr:colOff>
      <xdr:row>2</xdr:row>
      <xdr:rowOff>108856</xdr:rowOff>
    </xdr:from>
    <xdr:to>
      <xdr:col>20</xdr:col>
      <xdr:colOff>435428</xdr:colOff>
      <xdr:row>7</xdr:row>
      <xdr:rowOff>61231</xdr:rowOff>
    </xdr:to>
    <xdr:sp macro="" textlink="">
      <xdr:nvSpPr>
        <xdr:cNvPr id="28" name="Rounded Rectangle 4">
          <a:extLst>
            <a:ext uri="{FF2B5EF4-FFF2-40B4-BE49-F238E27FC236}">
              <a16:creationId xmlns:a16="http://schemas.microsoft.com/office/drawing/2014/main" id="{00000000-0008-0000-1000-00001C000000}"/>
            </a:ext>
          </a:extLst>
        </xdr:cNvPr>
        <xdr:cNvSpPr/>
      </xdr:nvSpPr>
      <xdr:spPr>
        <a:xfrm>
          <a:off x="12455637" y="489856"/>
          <a:ext cx="4145077"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260805</xdr:colOff>
      <xdr:row>0</xdr:row>
      <xdr:rowOff>176894</xdr:rowOff>
    </xdr:from>
    <xdr:to>
      <xdr:col>2</xdr:col>
      <xdr:colOff>598716</xdr:colOff>
      <xdr:row>7</xdr:row>
      <xdr:rowOff>27216</xdr:rowOff>
    </xdr:to>
    <xdr:sp macro="" textlink="">
      <xdr:nvSpPr>
        <xdr:cNvPr id="31" name="Left Arrow 1">
          <a:hlinkClick xmlns:r="http://schemas.openxmlformats.org/officeDocument/2006/relationships" r:id="rId1"/>
          <a:extLst>
            <a:ext uri="{FF2B5EF4-FFF2-40B4-BE49-F238E27FC236}">
              <a16:creationId xmlns:a16="http://schemas.microsoft.com/office/drawing/2014/main" id="{00000000-0008-0000-1000-00001F000000}"/>
            </a:ext>
          </a:extLst>
        </xdr:cNvPr>
        <xdr:cNvSpPr/>
      </xdr:nvSpPr>
      <xdr:spPr>
        <a:xfrm>
          <a:off x="873126" y="176894"/>
          <a:ext cx="1562554" cy="11838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12</xdr:col>
      <xdr:colOff>843643</xdr:colOff>
      <xdr:row>9</xdr:row>
      <xdr:rowOff>122464</xdr:rowOff>
    </xdr:from>
    <xdr:to>
      <xdr:col>16</xdr:col>
      <xdr:colOff>81643</xdr:colOff>
      <xdr:row>14</xdr:row>
      <xdr:rowOff>68035</xdr:rowOff>
    </xdr:to>
    <xdr:sp macro="" textlink="">
      <xdr:nvSpPr>
        <xdr:cNvPr id="8" name="Rounded Rectangle 11">
          <a:hlinkClick xmlns:r="http://schemas.openxmlformats.org/officeDocument/2006/relationships" r:id="rId2"/>
          <a:extLst>
            <a:ext uri="{FF2B5EF4-FFF2-40B4-BE49-F238E27FC236}">
              <a16:creationId xmlns:a16="http://schemas.microsoft.com/office/drawing/2014/main" id="{00000000-0008-0000-1000-000008000000}"/>
            </a:ext>
          </a:extLst>
        </xdr:cNvPr>
        <xdr:cNvSpPr/>
      </xdr:nvSpPr>
      <xdr:spPr>
        <a:xfrm>
          <a:off x="12736286" y="1836964"/>
          <a:ext cx="1864178" cy="898071"/>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Check</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127001</xdr:colOff>
      <xdr:row>9</xdr:row>
      <xdr:rowOff>35833</xdr:rowOff>
    </xdr:from>
    <xdr:to>
      <xdr:col>10</xdr:col>
      <xdr:colOff>158751</xdr:colOff>
      <xdr:row>37</xdr:row>
      <xdr:rowOff>29483</xdr:rowOff>
    </xdr:to>
    <xdr:cxnSp macro="">
      <xdr:nvCxnSpPr>
        <xdr:cNvPr id="2" name="Straight Connector 1">
          <a:extLst>
            <a:ext uri="{FF2B5EF4-FFF2-40B4-BE49-F238E27FC236}">
              <a16:creationId xmlns:a16="http://schemas.microsoft.com/office/drawing/2014/main" id="{00000000-0008-0000-1100-000002000000}"/>
            </a:ext>
          </a:extLst>
        </xdr:cNvPr>
        <xdr:cNvCxnSpPr/>
      </xdr:nvCxnSpPr>
      <xdr:spPr>
        <a:xfrm>
          <a:off x="9896930" y="1750333"/>
          <a:ext cx="31750" cy="96819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484416</xdr:colOff>
      <xdr:row>2</xdr:row>
      <xdr:rowOff>47625</xdr:rowOff>
    </xdr:from>
    <xdr:to>
      <xdr:col>9</xdr:col>
      <xdr:colOff>285751</xdr:colOff>
      <xdr:row>7</xdr:row>
      <xdr:rowOff>122464</xdr:rowOff>
    </xdr:to>
    <xdr:sp macro="" textlink="">
      <xdr:nvSpPr>
        <xdr:cNvPr id="3" name="Rounded Rectangle 3">
          <a:extLst>
            <a:ext uri="{FF2B5EF4-FFF2-40B4-BE49-F238E27FC236}">
              <a16:creationId xmlns:a16="http://schemas.microsoft.com/office/drawing/2014/main" id="{00000000-0008-0000-1100-000003000000}"/>
            </a:ext>
          </a:extLst>
        </xdr:cNvPr>
        <xdr:cNvSpPr/>
      </xdr:nvSpPr>
      <xdr:spPr>
        <a:xfrm>
          <a:off x="2313216" y="428625"/>
          <a:ext cx="6726010" cy="102733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Check</a:t>
          </a: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2</a:t>
          </a:r>
        </a:p>
      </xdr:txBody>
    </xdr:sp>
    <xdr:clientData/>
  </xdr:twoCellAnchor>
  <xdr:twoCellAnchor>
    <xdr:from>
      <xdr:col>1</xdr:col>
      <xdr:colOff>306613</xdr:colOff>
      <xdr:row>11</xdr:row>
      <xdr:rowOff>139699</xdr:rowOff>
    </xdr:from>
    <xdr:to>
      <xdr:col>9</xdr:col>
      <xdr:colOff>693964</xdr:colOff>
      <xdr:row>19</xdr:row>
      <xdr:rowOff>27215</xdr:rowOff>
    </xdr:to>
    <xdr:sp macro="" textlink="">
      <xdr:nvSpPr>
        <xdr:cNvPr id="4" name="TextBox 3">
          <a:extLst>
            <a:ext uri="{FF2B5EF4-FFF2-40B4-BE49-F238E27FC236}">
              <a16:creationId xmlns:a16="http://schemas.microsoft.com/office/drawing/2014/main" id="{00000000-0008-0000-1100-000004000000}"/>
            </a:ext>
          </a:extLst>
        </xdr:cNvPr>
        <xdr:cNvSpPr txBox="1"/>
      </xdr:nvSpPr>
      <xdr:spPr>
        <a:xfrm>
          <a:off x="918934" y="2235199"/>
          <a:ext cx="8538030" cy="221433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i="0" baseline="0">
              <a:solidFill>
                <a:schemeClr val="bg1"/>
              </a:solidFill>
              <a:latin typeface="Lucida Bright" panose="02040602050505020304" pitchFamily="18" charset="0"/>
            </a:rPr>
            <a:t>Stevenson 477</a:t>
          </a:r>
        </a:p>
        <a:p>
          <a:r>
            <a:rPr lang="en-US" sz="1800" b="0" i="0" baseline="0">
              <a:latin typeface="Lucida Bright" panose="02040602050505020304" pitchFamily="18" charset="0"/>
            </a:rPr>
            <a:t>The following table represents a network with the arcs identified by their</a:t>
          </a:r>
        </a:p>
        <a:p>
          <a:endParaRPr lang="en-US" sz="1800" b="0" i="0" baseline="0">
            <a:latin typeface="Lucida Bright" panose="02040602050505020304" pitchFamily="18" charset="0"/>
          </a:endParaRPr>
        </a:p>
        <a:p>
          <a:r>
            <a:rPr lang="en-US" sz="1800" b="0" i="0" baseline="0">
              <a:latin typeface="Lucida Bright" panose="02040602050505020304" pitchFamily="18" charset="0"/>
            </a:rPr>
            <a:t> starting and ending nodes. Use the minimal spanning tree method to</a:t>
          </a:r>
        </a:p>
        <a:p>
          <a:endParaRPr lang="en-US" sz="1800" b="0" i="0" baseline="0">
            <a:latin typeface="Lucida Bright" panose="02040602050505020304" pitchFamily="18" charset="0"/>
          </a:endParaRPr>
        </a:p>
        <a:p>
          <a:r>
            <a:rPr lang="en-US" sz="1800" b="0" i="0" baseline="0">
              <a:latin typeface="Lucida Bright" panose="02040602050505020304" pitchFamily="18" charset="0"/>
            </a:rPr>
            <a:t> find the minimum distance required to connect these nodes.</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xdr:clientData/>
  </xdr:twoCellAnchor>
  <xdr:twoCellAnchor>
    <xdr:from>
      <xdr:col>12</xdr:col>
      <xdr:colOff>269876</xdr:colOff>
      <xdr:row>3</xdr:row>
      <xdr:rowOff>181428</xdr:rowOff>
    </xdr:from>
    <xdr:to>
      <xdr:col>16</xdr:col>
      <xdr:colOff>517073</xdr:colOff>
      <xdr:row>8</xdr:row>
      <xdr:rowOff>133803</xdr:rowOff>
    </xdr:to>
    <xdr:sp macro="" textlink="">
      <xdr:nvSpPr>
        <xdr:cNvPr id="5" name="Rounded Rectangle 4">
          <a:extLst>
            <a:ext uri="{FF2B5EF4-FFF2-40B4-BE49-F238E27FC236}">
              <a16:creationId xmlns:a16="http://schemas.microsoft.com/office/drawing/2014/main" id="{00000000-0008-0000-1100-000005000000}"/>
            </a:ext>
          </a:extLst>
        </xdr:cNvPr>
        <xdr:cNvSpPr/>
      </xdr:nvSpPr>
      <xdr:spPr>
        <a:xfrm>
          <a:off x="11404601" y="752928"/>
          <a:ext cx="4190547"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FF00"/>
              </a:solidFill>
              <a:latin typeface="Lucida Bright" panose="02040602050505020304" pitchFamily="18" charset="0"/>
            </a:rPr>
            <a:t>Solution</a:t>
          </a:r>
        </a:p>
      </xdr:txBody>
    </xdr:sp>
    <xdr:clientData/>
  </xdr:twoCellAnchor>
  <xdr:twoCellAnchor>
    <xdr:from>
      <xdr:col>0</xdr:col>
      <xdr:colOff>269875</xdr:colOff>
      <xdr:row>2</xdr:row>
      <xdr:rowOff>54430</xdr:rowOff>
    </xdr:from>
    <xdr:to>
      <xdr:col>2</xdr:col>
      <xdr:colOff>585107</xdr:colOff>
      <xdr:row>8</xdr:row>
      <xdr:rowOff>95252</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00000000-0008-0000-1100-000006000000}"/>
            </a:ext>
          </a:extLst>
        </xdr:cNvPr>
        <xdr:cNvSpPr/>
      </xdr:nvSpPr>
      <xdr:spPr>
        <a:xfrm>
          <a:off x="269875" y="435430"/>
          <a:ext cx="1534432" cy="11838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299358</xdr:colOff>
      <xdr:row>17</xdr:row>
      <xdr:rowOff>231321</xdr:rowOff>
    </xdr:from>
    <xdr:to>
      <xdr:col>11</xdr:col>
      <xdr:colOff>299358</xdr:colOff>
      <xdr:row>19</xdr:row>
      <xdr:rowOff>272145</xdr:rowOff>
    </xdr:to>
    <xdr:sp macro="" textlink="">
      <xdr:nvSpPr>
        <xdr:cNvPr id="7" name="Oval 6">
          <a:extLst>
            <a:ext uri="{FF2B5EF4-FFF2-40B4-BE49-F238E27FC236}">
              <a16:creationId xmlns:a16="http://schemas.microsoft.com/office/drawing/2014/main" id="{00000000-0008-0000-1100-000007000000}"/>
            </a:ext>
          </a:extLst>
        </xdr:cNvPr>
        <xdr:cNvSpPr/>
      </xdr:nvSpPr>
      <xdr:spPr>
        <a:xfrm>
          <a:off x="10069287" y="3932464"/>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1</a:t>
          </a:r>
        </a:p>
      </xdr:txBody>
    </xdr:sp>
    <xdr:clientData/>
  </xdr:twoCellAnchor>
  <xdr:twoCellAnchor>
    <xdr:from>
      <xdr:col>13</xdr:col>
      <xdr:colOff>40821</xdr:colOff>
      <xdr:row>14</xdr:row>
      <xdr:rowOff>81642</xdr:rowOff>
    </xdr:from>
    <xdr:to>
      <xdr:col>13</xdr:col>
      <xdr:colOff>816428</xdr:colOff>
      <xdr:row>16</xdr:row>
      <xdr:rowOff>163287</xdr:rowOff>
    </xdr:to>
    <xdr:sp macro="" textlink="">
      <xdr:nvSpPr>
        <xdr:cNvPr id="9" name="Oval 8">
          <a:extLst>
            <a:ext uri="{FF2B5EF4-FFF2-40B4-BE49-F238E27FC236}">
              <a16:creationId xmlns:a16="http://schemas.microsoft.com/office/drawing/2014/main" id="{00000000-0008-0000-1100-000009000000}"/>
            </a:ext>
          </a:extLst>
        </xdr:cNvPr>
        <xdr:cNvSpPr/>
      </xdr:nvSpPr>
      <xdr:spPr>
        <a:xfrm>
          <a:off x="11811000" y="2748642"/>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2</a:t>
          </a:r>
        </a:p>
      </xdr:txBody>
    </xdr:sp>
    <xdr:clientData/>
  </xdr:twoCellAnchor>
  <xdr:twoCellAnchor>
    <xdr:from>
      <xdr:col>13</xdr:col>
      <xdr:colOff>108857</xdr:colOff>
      <xdr:row>21</xdr:row>
      <xdr:rowOff>272143</xdr:rowOff>
    </xdr:from>
    <xdr:to>
      <xdr:col>13</xdr:col>
      <xdr:colOff>884464</xdr:colOff>
      <xdr:row>24</xdr:row>
      <xdr:rowOff>13610</xdr:rowOff>
    </xdr:to>
    <xdr:sp macro="" textlink="">
      <xdr:nvSpPr>
        <xdr:cNvPr id="10" name="Oval 9">
          <a:extLst>
            <a:ext uri="{FF2B5EF4-FFF2-40B4-BE49-F238E27FC236}">
              <a16:creationId xmlns:a16="http://schemas.microsoft.com/office/drawing/2014/main" id="{00000000-0008-0000-1100-00000A000000}"/>
            </a:ext>
          </a:extLst>
        </xdr:cNvPr>
        <xdr:cNvSpPr/>
      </xdr:nvSpPr>
      <xdr:spPr>
        <a:xfrm>
          <a:off x="11879036" y="5374822"/>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3</a:t>
          </a:r>
        </a:p>
      </xdr:txBody>
    </xdr:sp>
    <xdr:clientData/>
  </xdr:twoCellAnchor>
  <xdr:twoCellAnchor>
    <xdr:from>
      <xdr:col>15</xdr:col>
      <xdr:colOff>261256</xdr:colOff>
      <xdr:row>14</xdr:row>
      <xdr:rowOff>84363</xdr:rowOff>
    </xdr:from>
    <xdr:to>
      <xdr:col>16</xdr:col>
      <xdr:colOff>84363</xdr:colOff>
      <xdr:row>16</xdr:row>
      <xdr:rowOff>166008</xdr:rowOff>
    </xdr:to>
    <xdr:sp macro="" textlink="">
      <xdr:nvSpPr>
        <xdr:cNvPr id="11" name="Oval 10">
          <a:extLst>
            <a:ext uri="{FF2B5EF4-FFF2-40B4-BE49-F238E27FC236}">
              <a16:creationId xmlns:a16="http://schemas.microsoft.com/office/drawing/2014/main" id="{00000000-0008-0000-1100-00000B000000}"/>
            </a:ext>
          </a:extLst>
        </xdr:cNvPr>
        <xdr:cNvSpPr/>
      </xdr:nvSpPr>
      <xdr:spPr>
        <a:xfrm>
          <a:off x="14412685" y="2751363"/>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4</a:t>
          </a:r>
        </a:p>
      </xdr:txBody>
    </xdr:sp>
    <xdr:clientData/>
  </xdr:twoCellAnchor>
  <xdr:twoCellAnchor>
    <xdr:from>
      <xdr:col>15</xdr:col>
      <xdr:colOff>394608</xdr:colOff>
      <xdr:row>21</xdr:row>
      <xdr:rowOff>217712</xdr:rowOff>
    </xdr:from>
    <xdr:to>
      <xdr:col>16</xdr:col>
      <xdr:colOff>217715</xdr:colOff>
      <xdr:row>23</xdr:row>
      <xdr:rowOff>285750</xdr:rowOff>
    </xdr:to>
    <xdr:sp macro="" textlink="">
      <xdr:nvSpPr>
        <xdr:cNvPr id="12" name="Oval 11">
          <a:extLst>
            <a:ext uri="{FF2B5EF4-FFF2-40B4-BE49-F238E27FC236}">
              <a16:creationId xmlns:a16="http://schemas.microsoft.com/office/drawing/2014/main" id="{00000000-0008-0000-1100-00000C000000}"/>
            </a:ext>
          </a:extLst>
        </xdr:cNvPr>
        <xdr:cNvSpPr/>
      </xdr:nvSpPr>
      <xdr:spPr>
        <a:xfrm>
          <a:off x="14546037" y="5320391"/>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5</a:t>
          </a:r>
        </a:p>
      </xdr:txBody>
    </xdr:sp>
    <xdr:clientData/>
  </xdr:twoCellAnchor>
  <xdr:twoCellAnchor>
    <xdr:from>
      <xdr:col>16</xdr:col>
      <xdr:colOff>1061358</xdr:colOff>
      <xdr:row>16</xdr:row>
      <xdr:rowOff>299358</xdr:rowOff>
    </xdr:from>
    <xdr:to>
      <xdr:col>17</xdr:col>
      <xdr:colOff>680358</xdr:colOff>
      <xdr:row>18</xdr:row>
      <xdr:rowOff>353788</xdr:rowOff>
    </xdr:to>
    <xdr:sp macro="" textlink="">
      <xdr:nvSpPr>
        <xdr:cNvPr id="13" name="Oval 12">
          <a:extLst>
            <a:ext uri="{FF2B5EF4-FFF2-40B4-BE49-F238E27FC236}">
              <a16:creationId xmlns:a16="http://schemas.microsoft.com/office/drawing/2014/main" id="{00000000-0008-0000-1100-00000D000000}"/>
            </a:ext>
          </a:extLst>
        </xdr:cNvPr>
        <xdr:cNvSpPr/>
      </xdr:nvSpPr>
      <xdr:spPr>
        <a:xfrm>
          <a:off x="16165287" y="3646715"/>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6</a:t>
          </a:r>
        </a:p>
      </xdr:txBody>
    </xdr:sp>
    <xdr:clientData/>
  </xdr:twoCellAnchor>
  <xdr:twoCellAnchor>
    <xdr:from>
      <xdr:col>11</xdr:col>
      <xdr:colOff>299358</xdr:colOff>
      <xdr:row>15</xdr:row>
      <xdr:rowOff>95250</xdr:rowOff>
    </xdr:from>
    <xdr:to>
      <xdr:col>13</xdr:col>
      <xdr:colOff>40821</xdr:colOff>
      <xdr:row>18</xdr:row>
      <xdr:rowOff>258536</xdr:rowOff>
    </xdr:to>
    <xdr:cxnSp macro="">
      <xdr:nvCxnSpPr>
        <xdr:cNvPr id="15" name="Straight Connector 14">
          <a:extLst>
            <a:ext uri="{FF2B5EF4-FFF2-40B4-BE49-F238E27FC236}">
              <a16:creationId xmlns:a16="http://schemas.microsoft.com/office/drawing/2014/main" id="{00000000-0008-0000-1100-00000F000000}"/>
            </a:ext>
          </a:extLst>
        </xdr:cNvPr>
        <xdr:cNvCxnSpPr>
          <a:stCxn id="7" idx="6"/>
          <a:endCxn id="9" idx="2"/>
        </xdr:cNvCxnSpPr>
      </xdr:nvCxnSpPr>
      <xdr:spPr>
        <a:xfrm flipV="1">
          <a:off x="10844894" y="3129643"/>
          <a:ext cx="966106" cy="11838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299358</xdr:colOff>
      <xdr:row>18</xdr:row>
      <xdr:rowOff>258536</xdr:rowOff>
    </xdr:from>
    <xdr:to>
      <xdr:col>13</xdr:col>
      <xdr:colOff>108857</xdr:colOff>
      <xdr:row>22</xdr:row>
      <xdr:rowOff>285752</xdr:rowOff>
    </xdr:to>
    <xdr:cxnSp macro="">
      <xdr:nvCxnSpPr>
        <xdr:cNvPr id="16" name="Straight Connector 15">
          <a:extLst>
            <a:ext uri="{FF2B5EF4-FFF2-40B4-BE49-F238E27FC236}">
              <a16:creationId xmlns:a16="http://schemas.microsoft.com/office/drawing/2014/main" id="{00000000-0008-0000-1100-000010000000}"/>
            </a:ext>
          </a:extLst>
        </xdr:cNvPr>
        <xdr:cNvCxnSpPr>
          <a:stCxn id="7" idx="6"/>
          <a:endCxn id="10" idx="2"/>
        </xdr:cNvCxnSpPr>
      </xdr:nvCxnSpPr>
      <xdr:spPr>
        <a:xfrm>
          <a:off x="10844894" y="4313465"/>
          <a:ext cx="1034142" cy="1442358"/>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428625</xdr:colOff>
      <xdr:row>16</xdr:row>
      <xdr:rowOff>163287</xdr:rowOff>
    </xdr:from>
    <xdr:to>
      <xdr:col>13</xdr:col>
      <xdr:colOff>496661</xdr:colOff>
      <xdr:row>21</xdr:row>
      <xdr:rowOff>272143</xdr:rowOff>
    </xdr:to>
    <xdr:cxnSp macro="">
      <xdr:nvCxnSpPr>
        <xdr:cNvPr id="20" name="Straight Connector 19">
          <a:extLst>
            <a:ext uri="{FF2B5EF4-FFF2-40B4-BE49-F238E27FC236}">
              <a16:creationId xmlns:a16="http://schemas.microsoft.com/office/drawing/2014/main" id="{00000000-0008-0000-1100-000014000000}"/>
            </a:ext>
          </a:extLst>
        </xdr:cNvPr>
        <xdr:cNvCxnSpPr>
          <a:stCxn id="10" idx="0"/>
          <a:endCxn id="9" idx="4"/>
        </xdr:cNvCxnSpPr>
      </xdr:nvCxnSpPr>
      <xdr:spPr>
        <a:xfrm flipH="1" flipV="1">
          <a:off x="12198804" y="3510644"/>
          <a:ext cx="68036" cy="1864178"/>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816428</xdr:colOff>
      <xdr:row>15</xdr:row>
      <xdr:rowOff>95250</xdr:rowOff>
    </xdr:from>
    <xdr:to>
      <xdr:col>15</xdr:col>
      <xdr:colOff>261256</xdr:colOff>
      <xdr:row>15</xdr:row>
      <xdr:rowOff>97971</xdr:rowOff>
    </xdr:to>
    <xdr:cxnSp macro="">
      <xdr:nvCxnSpPr>
        <xdr:cNvPr id="23" name="Straight Connector 22">
          <a:extLst>
            <a:ext uri="{FF2B5EF4-FFF2-40B4-BE49-F238E27FC236}">
              <a16:creationId xmlns:a16="http://schemas.microsoft.com/office/drawing/2014/main" id="{00000000-0008-0000-1100-000017000000}"/>
            </a:ext>
          </a:extLst>
        </xdr:cNvPr>
        <xdr:cNvCxnSpPr>
          <a:stCxn id="11" idx="2"/>
          <a:endCxn id="9" idx="6"/>
        </xdr:cNvCxnSpPr>
      </xdr:nvCxnSpPr>
      <xdr:spPr>
        <a:xfrm flipH="1" flipV="1">
          <a:off x="12586607" y="3129643"/>
          <a:ext cx="1826078" cy="27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884464</xdr:colOff>
      <xdr:row>15</xdr:row>
      <xdr:rowOff>97971</xdr:rowOff>
    </xdr:from>
    <xdr:to>
      <xdr:col>15</xdr:col>
      <xdr:colOff>261256</xdr:colOff>
      <xdr:row>22</xdr:row>
      <xdr:rowOff>285752</xdr:rowOff>
    </xdr:to>
    <xdr:cxnSp macro="">
      <xdr:nvCxnSpPr>
        <xdr:cNvPr id="26" name="Straight Connector 25">
          <a:extLst>
            <a:ext uri="{FF2B5EF4-FFF2-40B4-BE49-F238E27FC236}">
              <a16:creationId xmlns:a16="http://schemas.microsoft.com/office/drawing/2014/main" id="{00000000-0008-0000-1100-00001A000000}"/>
            </a:ext>
          </a:extLst>
        </xdr:cNvPr>
        <xdr:cNvCxnSpPr>
          <a:stCxn id="11" idx="2"/>
          <a:endCxn id="10" idx="6"/>
        </xdr:cNvCxnSpPr>
      </xdr:nvCxnSpPr>
      <xdr:spPr>
        <a:xfrm flipH="1">
          <a:off x="12654643" y="3132364"/>
          <a:ext cx="1758042" cy="262345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884464</xdr:colOff>
      <xdr:row>22</xdr:row>
      <xdr:rowOff>231321</xdr:rowOff>
    </xdr:from>
    <xdr:to>
      <xdr:col>15</xdr:col>
      <xdr:colOff>394608</xdr:colOff>
      <xdr:row>22</xdr:row>
      <xdr:rowOff>285752</xdr:rowOff>
    </xdr:to>
    <xdr:cxnSp macro="">
      <xdr:nvCxnSpPr>
        <xdr:cNvPr id="29" name="Straight Connector 28">
          <a:extLst>
            <a:ext uri="{FF2B5EF4-FFF2-40B4-BE49-F238E27FC236}">
              <a16:creationId xmlns:a16="http://schemas.microsoft.com/office/drawing/2014/main" id="{00000000-0008-0000-1100-00001D000000}"/>
            </a:ext>
          </a:extLst>
        </xdr:cNvPr>
        <xdr:cNvCxnSpPr>
          <a:stCxn id="12" idx="2"/>
          <a:endCxn id="10" idx="6"/>
        </xdr:cNvCxnSpPr>
      </xdr:nvCxnSpPr>
      <xdr:spPr>
        <a:xfrm flipH="1">
          <a:off x="12654643" y="5701392"/>
          <a:ext cx="1891394" cy="54431"/>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649060</xdr:colOff>
      <xdr:row>16</xdr:row>
      <xdr:rowOff>166008</xdr:rowOff>
    </xdr:from>
    <xdr:to>
      <xdr:col>15</xdr:col>
      <xdr:colOff>782412</xdr:colOff>
      <xdr:row>21</xdr:row>
      <xdr:rowOff>217712</xdr:rowOff>
    </xdr:to>
    <xdr:cxnSp macro="">
      <xdr:nvCxnSpPr>
        <xdr:cNvPr id="32" name="Straight Connector 31">
          <a:extLst>
            <a:ext uri="{FF2B5EF4-FFF2-40B4-BE49-F238E27FC236}">
              <a16:creationId xmlns:a16="http://schemas.microsoft.com/office/drawing/2014/main" id="{00000000-0008-0000-1100-000020000000}"/>
            </a:ext>
          </a:extLst>
        </xdr:cNvPr>
        <xdr:cNvCxnSpPr>
          <a:stCxn id="11" idx="4"/>
          <a:endCxn id="12" idx="0"/>
        </xdr:cNvCxnSpPr>
      </xdr:nvCxnSpPr>
      <xdr:spPr>
        <a:xfrm>
          <a:off x="14800489" y="3513365"/>
          <a:ext cx="133352" cy="1807026"/>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84363</xdr:colOff>
      <xdr:row>15</xdr:row>
      <xdr:rowOff>97971</xdr:rowOff>
    </xdr:from>
    <xdr:to>
      <xdr:col>16</xdr:col>
      <xdr:colOff>1061358</xdr:colOff>
      <xdr:row>17</xdr:row>
      <xdr:rowOff>326573</xdr:rowOff>
    </xdr:to>
    <xdr:cxnSp macro="">
      <xdr:nvCxnSpPr>
        <xdr:cNvPr id="35" name="Straight Connector 34">
          <a:extLst>
            <a:ext uri="{FF2B5EF4-FFF2-40B4-BE49-F238E27FC236}">
              <a16:creationId xmlns:a16="http://schemas.microsoft.com/office/drawing/2014/main" id="{00000000-0008-0000-1100-000023000000}"/>
            </a:ext>
          </a:extLst>
        </xdr:cNvPr>
        <xdr:cNvCxnSpPr>
          <a:stCxn id="11" idx="6"/>
          <a:endCxn id="13" idx="2"/>
        </xdr:cNvCxnSpPr>
      </xdr:nvCxnSpPr>
      <xdr:spPr>
        <a:xfrm>
          <a:off x="15188292" y="3132364"/>
          <a:ext cx="976995" cy="8953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217715</xdr:colOff>
      <xdr:row>18</xdr:row>
      <xdr:rowOff>242195</xdr:rowOff>
    </xdr:from>
    <xdr:to>
      <xdr:col>17</xdr:col>
      <xdr:colOff>18336</xdr:colOff>
      <xdr:row>22</xdr:row>
      <xdr:rowOff>231321</xdr:rowOff>
    </xdr:to>
    <xdr:cxnSp macro="">
      <xdr:nvCxnSpPr>
        <xdr:cNvPr id="38" name="Straight Connector 37">
          <a:extLst>
            <a:ext uri="{FF2B5EF4-FFF2-40B4-BE49-F238E27FC236}">
              <a16:creationId xmlns:a16="http://schemas.microsoft.com/office/drawing/2014/main" id="{00000000-0008-0000-1100-000026000000}"/>
            </a:ext>
          </a:extLst>
        </xdr:cNvPr>
        <xdr:cNvCxnSpPr>
          <a:stCxn id="13" idx="3"/>
          <a:endCxn id="12" idx="6"/>
        </xdr:cNvCxnSpPr>
      </xdr:nvCxnSpPr>
      <xdr:spPr>
        <a:xfrm flipH="1">
          <a:off x="15321644" y="4297124"/>
          <a:ext cx="957228" cy="1404268"/>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394607</xdr:colOff>
      <xdr:row>16</xdr:row>
      <xdr:rowOff>176893</xdr:rowOff>
    </xdr:from>
    <xdr:to>
      <xdr:col>12</xdr:col>
      <xdr:colOff>557893</xdr:colOff>
      <xdr:row>17</xdr:row>
      <xdr:rowOff>244929</xdr:rowOff>
    </xdr:to>
    <xdr:sp macro="" textlink="">
      <xdr:nvSpPr>
        <xdr:cNvPr id="106" name="Rectangle: Rounded Corners 105">
          <a:extLst>
            <a:ext uri="{FF2B5EF4-FFF2-40B4-BE49-F238E27FC236}">
              <a16:creationId xmlns:a16="http://schemas.microsoft.com/office/drawing/2014/main" id="{00000000-0008-0000-1100-00006A000000}"/>
            </a:ext>
          </a:extLst>
        </xdr:cNvPr>
        <xdr:cNvSpPr/>
      </xdr:nvSpPr>
      <xdr:spPr>
        <a:xfrm>
          <a:off x="10940143" y="3524250"/>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12</a:t>
          </a:r>
        </a:p>
      </xdr:txBody>
    </xdr:sp>
    <xdr:clientData/>
  </xdr:twoCellAnchor>
  <xdr:twoCellAnchor>
    <xdr:from>
      <xdr:col>11</xdr:col>
      <xdr:colOff>329292</xdr:colOff>
      <xdr:row>19</xdr:row>
      <xdr:rowOff>247650</xdr:rowOff>
    </xdr:from>
    <xdr:to>
      <xdr:col>12</xdr:col>
      <xdr:colOff>492578</xdr:colOff>
      <xdr:row>20</xdr:row>
      <xdr:rowOff>329293</xdr:rowOff>
    </xdr:to>
    <xdr:sp macro="" textlink="">
      <xdr:nvSpPr>
        <xdr:cNvPr id="107" name="Rectangle: Rounded Corners 106">
          <a:extLst>
            <a:ext uri="{FF2B5EF4-FFF2-40B4-BE49-F238E27FC236}">
              <a16:creationId xmlns:a16="http://schemas.microsoft.com/office/drawing/2014/main" id="{00000000-0008-0000-1100-00006B000000}"/>
            </a:ext>
          </a:extLst>
        </xdr:cNvPr>
        <xdr:cNvSpPr/>
      </xdr:nvSpPr>
      <xdr:spPr>
        <a:xfrm>
          <a:off x="10874828" y="4669971"/>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8</a:t>
          </a:r>
        </a:p>
      </xdr:txBody>
    </xdr:sp>
    <xdr:clientData/>
  </xdr:twoCellAnchor>
  <xdr:twoCellAnchor>
    <xdr:from>
      <xdr:col>14</xdr:col>
      <xdr:colOff>236763</xdr:colOff>
      <xdr:row>22</xdr:row>
      <xdr:rowOff>46264</xdr:rowOff>
    </xdr:from>
    <xdr:to>
      <xdr:col>14</xdr:col>
      <xdr:colOff>1012370</xdr:colOff>
      <xdr:row>23</xdr:row>
      <xdr:rowOff>141514</xdr:rowOff>
    </xdr:to>
    <xdr:sp macro="" textlink="">
      <xdr:nvSpPr>
        <xdr:cNvPr id="108" name="Rectangle: Rounded Corners 107">
          <a:extLst>
            <a:ext uri="{FF2B5EF4-FFF2-40B4-BE49-F238E27FC236}">
              <a16:creationId xmlns:a16="http://schemas.microsoft.com/office/drawing/2014/main" id="{00000000-0008-0000-1100-00006C000000}"/>
            </a:ext>
          </a:extLst>
        </xdr:cNvPr>
        <xdr:cNvSpPr/>
      </xdr:nvSpPr>
      <xdr:spPr>
        <a:xfrm>
          <a:off x="13326834" y="5516335"/>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8</a:t>
          </a:r>
        </a:p>
      </xdr:txBody>
    </xdr:sp>
    <xdr:clientData/>
  </xdr:twoCellAnchor>
  <xdr:twoCellAnchor>
    <xdr:from>
      <xdr:col>13</xdr:col>
      <xdr:colOff>108857</xdr:colOff>
      <xdr:row>18</xdr:row>
      <xdr:rowOff>0</xdr:rowOff>
    </xdr:from>
    <xdr:to>
      <xdr:col>13</xdr:col>
      <xdr:colOff>884464</xdr:colOff>
      <xdr:row>19</xdr:row>
      <xdr:rowOff>54430</xdr:rowOff>
    </xdr:to>
    <xdr:sp macro="" textlink="">
      <xdr:nvSpPr>
        <xdr:cNvPr id="109" name="Rectangle: Rounded Corners 108">
          <a:extLst>
            <a:ext uri="{FF2B5EF4-FFF2-40B4-BE49-F238E27FC236}">
              <a16:creationId xmlns:a16="http://schemas.microsoft.com/office/drawing/2014/main" id="{00000000-0008-0000-1100-00006D000000}"/>
            </a:ext>
          </a:extLst>
        </xdr:cNvPr>
        <xdr:cNvSpPr/>
      </xdr:nvSpPr>
      <xdr:spPr>
        <a:xfrm>
          <a:off x="11879036" y="4054929"/>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7</a:t>
          </a:r>
        </a:p>
      </xdr:txBody>
    </xdr:sp>
    <xdr:clientData/>
  </xdr:twoCellAnchor>
  <xdr:twoCellAnchor>
    <xdr:from>
      <xdr:col>13</xdr:col>
      <xdr:colOff>1224642</xdr:colOff>
      <xdr:row>14</xdr:row>
      <xdr:rowOff>285750</xdr:rowOff>
    </xdr:from>
    <xdr:to>
      <xdr:col>14</xdr:col>
      <xdr:colOff>680357</xdr:colOff>
      <xdr:row>16</xdr:row>
      <xdr:rowOff>27215</xdr:rowOff>
    </xdr:to>
    <xdr:sp macro="" textlink="">
      <xdr:nvSpPr>
        <xdr:cNvPr id="110" name="Rectangle: Rounded Corners 109">
          <a:extLst>
            <a:ext uri="{FF2B5EF4-FFF2-40B4-BE49-F238E27FC236}">
              <a16:creationId xmlns:a16="http://schemas.microsoft.com/office/drawing/2014/main" id="{00000000-0008-0000-1100-00006E000000}"/>
            </a:ext>
          </a:extLst>
        </xdr:cNvPr>
        <xdr:cNvSpPr/>
      </xdr:nvSpPr>
      <xdr:spPr>
        <a:xfrm>
          <a:off x="12994821" y="2952750"/>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10</a:t>
          </a:r>
        </a:p>
      </xdr:txBody>
    </xdr:sp>
    <xdr:clientData/>
  </xdr:twoCellAnchor>
  <xdr:twoCellAnchor>
    <xdr:from>
      <xdr:col>14</xdr:col>
      <xdr:colOff>231321</xdr:colOff>
      <xdr:row>18</xdr:row>
      <xdr:rowOff>27214</xdr:rowOff>
    </xdr:from>
    <xdr:to>
      <xdr:col>14</xdr:col>
      <xdr:colOff>1006928</xdr:colOff>
      <xdr:row>19</xdr:row>
      <xdr:rowOff>81644</xdr:rowOff>
    </xdr:to>
    <xdr:sp macro="" textlink="">
      <xdr:nvSpPr>
        <xdr:cNvPr id="112" name="Rectangle: Rounded Corners 111">
          <a:extLst>
            <a:ext uri="{FF2B5EF4-FFF2-40B4-BE49-F238E27FC236}">
              <a16:creationId xmlns:a16="http://schemas.microsoft.com/office/drawing/2014/main" id="{00000000-0008-0000-1100-000070000000}"/>
            </a:ext>
          </a:extLst>
        </xdr:cNvPr>
        <xdr:cNvSpPr/>
      </xdr:nvSpPr>
      <xdr:spPr>
        <a:xfrm>
          <a:off x="13321392" y="4082143"/>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9</a:t>
          </a:r>
        </a:p>
      </xdr:txBody>
    </xdr:sp>
    <xdr:clientData/>
  </xdr:twoCellAnchor>
  <xdr:twoCellAnchor>
    <xdr:from>
      <xdr:col>15</xdr:col>
      <xdr:colOff>307519</xdr:colOff>
      <xdr:row>18</xdr:row>
      <xdr:rowOff>8163</xdr:rowOff>
    </xdr:from>
    <xdr:to>
      <xdr:col>16</xdr:col>
      <xdr:colOff>130626</xdr:colOff>
      <xdr:row>19</xdr:row>
      <xdr:rowOff>62593</xdr:rowOff>
    </xdr:to>
    <xdr:sp macro="" textlink="">
      <xdr:nvSpPr>
        <xdr:cNvPr id="113" name="Rectangle: Rounded Corners 112">
          <a:extLst>
            <a:ext uri="{FF2B5EF4-FFF2-40B4-BE49-F238E27FC236}">
              <a16:creationId xmlns:a16="http://schemas.microsoft.com/office/drawing/2014/main" id="{00000000-0008-0000-1100-000071000000}"/>
            </a:ext>
          </a:extLst>
        </xdr:cNvPr>
        <xdr:cNvSpPr/>
      </xdr:nvSpPr>
      <xdr:spPr>
        <a:xfrm>
          <a:off x="14458948" y="4063092"/>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8</a:t>
          </a:r>
        </a:p>
      </xdr:txBody>
    </xdr:sp>
    <xdr:clientData/>
  </xdr:twoCellAnchor>
  <xdr:twoCellAnchor>
    <xdr:from>
      <xdr:col>16</xdr:col>
      <xdr:colOff>449035</xdr:colOff>
      <xdr:row>19</xdr:row>
      <xdr:rowOff>204108</xdr:rowOff>
    </xdr:from>
    <xdr:to>
      <xdr:col>17</xdr:col>
      <xdr:colOff>68035</xdr:colOff>
      <xdr:row>20</xdr:row>
      <xdr:rowOff>285751</xdr:rowOff>
    </xdr:to>
    <xdr:sp macro="" textlink="">
      <xdr:nvSpPr>
        <xdr:cNvPr id="114" name="Rectangle: Rounded Corners 113">
          <a:extLst>
            <a:ext uri="{FF2B5EF4-FFF2-40B4-BE49-F238E27FC236}">
              <a16:creationId xmlns:a16="http://schemas.microsoft.com/office/drawing/2014/main" id="{00000000-0008-0000-1100-000072000000}"/>
            </a:ext>
          </a:extLst>
        </xdr:cNvPr>
        <xdr:cNvSpPr/>
      </xdr:nvSpPr>
      <xdr:spPr>
        <a:xfrm>
          <a:off x="15552964" y="4626429"/>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9</a:t>
          </a:r>
        </a:p>
      </xdr:txBody>
    </xdr:sp>
    <xdr:clientData/>
  </xdr:twoCellAnchor>
  <xdr:twoCellAnchor>
    <xdr:from>
      <xdr:col>16</xdr:col>
      <xdr:colOff>231322</xdr:colOff>
      <xdr:row>16</xdr:row>
      <xdr:rowOff>13607</xdr:rowOff>
    </xdr:from>
    <xdr:to>
      <xdr:col>16</xdr:col>
      <xdr:colOff>1006929</xdr:colOff>
      <xdr:row>17</xdr:row>
      <xdr:rowOff>81643</xdr:rowOff>
    </xdr:to>
    <xdr:sp macro="" textlink="">
      <xdr:nvSpPr>
        <xdr:cNvPr id="116" name="Rectangle: Rounded Corners 115">
          <a:extLst>
            <a:ext uri="{FF2B5EF4-FFF2-40B4-BE49-F238E27FC236}">
              <a16:creationId xmlns:a16="http://schemas.microsoft.com/office/drawing/2014/main" id="{00000000-0008-0000-1100-000074000000}"/>
            </a:ext>
          </a:extLst>
        </xdr:cNvPr>
        <xdr:cNvSpPr/>
      </xdr:nvSpPr>
      <xdr:spPr>
        <a:xfrm>
          <a:off x="15335251" y="3360964"/>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11</a:t>
          </a:r>
        </a:p>
      </xdr:txBody>
    </xdr:sp>
    <xdr:clientData/>
  </xdr:twoCellAnchor>
  <xdr:twoCellAnchor>
    <xdr:from>
      <xdr:col>12</xdr:col>
      <xdr:colOff>122464</xdr:colOff>
      <xdr:row>26</xdr:row>
      <xdr:rowOff>40822</xdr:rowOff>
    </xdr:from>
    <xdr:to>
      <xdr:col>15</xdr:col>
      <xdr:colOff>585107</xdr:colOff>
      <xdr:row>28</xdr:row>
      <xdr:rowOff>285750</xdr:rowOff>
    </xdr:to>
    <xdr:sp macro="" textlink="">
      <xdr:nvSpPr>
        <xdr:cNvPr id="117" name="TextBox 116">
          <a:extLst>
            <a:ext uri="{FF2B5EF4-FFF2-40B4-BE49-F238E27FC236}">
              <a16:creationId xmlns:a16="http://schemas.microsoft.com/office/drawing/2014/main" id="{00000000-0008-0000-1100-000075000000}"/>
            </a:ext>
          </a:extLst>
        </xdr:cNvPr>
        <xdr:cNvSpPr txBox="1"/>
      </xdr:nvSpPr>
      <xdr:spPr>
        <a:xfrm>
          <a:off x="11280321" y="6844393"/>
          <a:ext cx="3456215" cy="993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8+7+8+8+9 = </a:t>
          </a:r>
          <a:r>
            <a:rPr lang="en-US" sz="2800">
              <a:solidFill>
                <a:srgbClr val="C00000"/>
              </a:solidFill>
            </a:rPr>
            <a:t>40</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317501</xdr:colOff>
      <xdr:row>9</xdr:row>
      <xdr:rowOff>49439</xdr:rowOff>
    </xdr:from>
    <xdr:to>
      <xdr:col>11</xdr:col>
      <xdr:colOff>349251</xdr:colOff>
      <xdr:row>37</xdr:row>
      <xdr:rowOff>43089</xdr:rowOff>
    </xdr:to>
    <xdr:cxnSp macro="">
      <xdr:nvCxnSpPr>
        <xdr:cNvPr id="3" name="Straight Connector 2">
          <a:extLst>
            <a:ext uri="{FF2B5EF4-FFF2-40B4-BE49-F238E27FC236}">
              <a16:creationId xmlns:a16="http://schemas.microsoft.com/office/drawing/2014/main" id="{00000000-0008-0000-1200-000003000000}"/>
            </a:ext>
          </a:extLst>
        </xdr:cNvPr>
        <xdr:cNvCxnSpPr/>
      </xdr:nvCxnSpPr>
      <xdr:spPr>
        <a:xfrm>
          <a:off x="10713358" y="1763939"/>
          <a:ext cx="31750" cy="77361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484416</xdr:colOff>
      <xdr:row>2</xdr:row>
      <xdr:rowOff>47625</xdr:rowOff>
    </xdr:from>
    <xdr:to>
      <xdr:col>9</xdr:col>
      <xdr:colOff>285751</xdr:colOff>
      <xdr:row>7</xdr:row>
      <xdr:rowOff>122464</xdr:rowOff>
    </xdr:to>
    <xdr:sp macro="" textlink="">
      <xdr:nvSpPr>
        <xdr:cNvPr id="4" name="Rounded Rectangle 3">
          <a:extLst>
            <a:ext uri="{FF2B5EF4-FFF2-40B4-BE49-F238E27FC236}">
              <a16:creationId xmlns:a16="http://schemas.microsoft.com/office/drawing/2014/main" id="{00000000-0008-0000-1200-000004000000}"/>
            </a:ext>
          </a:extLst>
        </xdr:cNvPr>
        <xdr:cNvSpPr/>
      </xdr:nvSpPr>
      <xdr:spPr>
        <a:xfrm>
          <a:off x="2933702" y="428625"/>
          <a:ext cx="5965370" cy="102733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2</a:t>
          </a:r>
        </a:p>
      </xdr:txBody>
    </xdr:sp>
    <xdr:clientData/>
  </xdr:twoCellAnchor>
  <xdr:twoCellAnchor>
    <xdr:from>
      <xdr:col>1</xdr:col>
      <xdr:colOff>306613</xdr:colOff>
      <xdr:row>10</xdr:row>
      <xdr:rowOff>180521</xdr:rowOff>
    </xdr:from>
    <xdr:to>
      <xdr:col>10</xdr:col>
      <xdr:colOff>95251</xdr:colOff>
      <xdr:row>19</xdr:row>
      <xdr:rowOff>258537</xdr:rowOff>
    </xdr:to>
    <xdr:sp macro="" textlink="">
      <xdr:nvSpPr>
        <xdr:cNvPr id="6" name="TextBox 5">
          <a:extLst>
            <a:ext uri="{FF2B5EF4-FFF2-40B4-BE49-F238E27FC236}">
              <a16:creationId xmlns:a16="http://schemas.microsoft.com/office/drawing/2014/main" id="{00000000-0008-0000-1200-000006000000}"/>
            </a:ext>
          </a:extLst>
        </xdr:cNvPr>
        <xdr:cNvSpPr txBox="1"/>
      </xdr:nvSpPr>
      <xdr:spPr>
        <a:xfrm>
          <a:off x="918934" y="2085521"/>
          <a:ext cx="8946246" cy="259533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baseline="0">
              <a:solidFill>
                <a:schemeClr val="bg1"/>
              </a:solidFill>
              <a:latin typeface="Lucida Bright" panose="02040602050505020304" pitchFamily="18" charset="0"/>
            </a:rPr>
            <a:t>Stevenson 477</a:t>
          </a:r>
        </a:p>
        <a:p>
          <a:pPr>
            <a:spcBef>
              <a:spcPts val="600"/>
            </a:spcBef>
            <a:spcAft>
              <a:spcPts val="600"/>
            </a:spcAft>
          </a:pPr>
          <a:r>
            <a:rPr lang="en-US" sz="2000" b="0" i="0" baseline="0">
              <a:latin typeface="Lucida Bright" panose="02040602050505020304" pitchFamily="18" charset="0"/>
            </a:rPr>
            <a:t>The following table represents a network with the arcs identified by</a:t>
          </a:r>
        </a:p>
        <a:p>
          <a:pPr>
            <a:spcBef>
              <a:spcPts val="600"/>
            </a:spcBef>
            <a:spcAft>
              <a:spcPts val="600"/>
            </a:spcAft>
          </a:pPr>
          <a:r>
            <a:rPr lang="en-US" sz="2000" b="0" i="0" baseline="0">
              <a:latin typeface="Lucida Bright" panose="02040602050505020304" pitchFamily="18" charset="0"/>
            </a:rPr>
            <a:t> their  starting and ending nodes. Use the minimal spanning tree</a:t>
          </a:r>
        </a:p>
        <a:p>
          <a:pPr>
            <a:spcBef>
              <a:spcPts val="600"/>
            </a:spcBef>
            <a:spcAft>
              <a:spcPts val="600"/>
            </a:spcAft>
          </a:pPr>
          <a:r>
            <a:rPr lang="en-US" sz="2000" b="0" i="0" baseline="0">
              <a:latin typeface="Lucida Bright" panose="02040602050505020304" pitchFamily="18" charset="0"/>
            </a:rPr>
            <a:t> method to find the minimum distance required to connect these</a:t>
          </a:r>
        </a:p>
        <a:p>
          <a:pPr>
            <a:spcBef>
              <a:spcPts val="600"/>
            </a:spcBef>
            <a:spcAft>
              <a:spcPts val="600"/>
            </a:spcAft>
          </a:pPr>
          <a:r>
            <a:rPr lang="en-US" sz="2000" b="0" i="0" baseline="0">
              <a:latin typeface="Lucida Bright" panose="02040602050505020304" pitchFamily="18" charset="0"/>
            </a:rPr>
            <a:t> nodes.</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xdr:clientData/>
  </xdr:twoCellAnchor>
  <xdr:twoCellAnchor>
    <xdr:from>
      <xdr:col>12</xdr:col>
      <xdr:colOff>269876</xdr:colOff>
      <xdr:row>3</xdr:row>
      <xdr:rowOff>181428</xdr:rowOff>
    </xdr:from>
    <xdr:to>
      <xdr:col>16</xdr:col>
      <xdr:colOff>517073</xdr:colOff>
      <xdr:row>8</xdr:row>
      <xdr:rowOff>133803</xdr:rowOff>
    </xdr:to>
    <xdr:sp macro="" textlink="">
      <xdr:nvSpPr>
        <xdr:cNvPr id="9" name="Rounded Rectangle 4">
          <a:extLst>
            <a:ext uri="{FF2B5EF4-FFF2-40B4-BE49-F238E27FC236}">
              <a16:creationId xmlns:a16="http://schemas.microsoft.com/office/drawing/2014/main" id="{00000000-0008-0000-1200-000009000000}"/>
            </a:ext>
          </a:extLst>
        </xdr:cNvPr>
        <xdr:cNvSpPr/>
      </xdr:nvSpPr>
      <xdr:spPr>
        <a:xfrm>
          <a:off x="10842626" y="752928"/>
          <a:ext cx="4193268"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FF00"/>
              </a:solidFill>
              <a:latin typeface="Lucida Bright" panose="02040602050505020304" pitchFamily="18" charset="0"/>
            </a:rPr>
            <a:t>Solution</a:t>
          </a:r>
        </a:p>
      </xdr:txBody>
    </xdr:sp>
    <xdr:clientData/>
  </xdr:twoCellAnchor>
  <xdr:twoCellAnchor>
    <xdr:from>
      <xdr:col>0</xdr:col>
      <xdr:colOff>269875</xdr:colOff>
      <xdr:row>2</xdr:row>
      <xdr:rowOff>54430</xdr:rowOff>
    </xdr:from>
    <xdr:to>
      <xdr:col>2</xdr:col>
      <xdr:colOff>585107</xdr:colOff>
      <xdr:row>8</xdr:row>
      <xdr:rowOff>95252</xdr:rowOff>
    </xdr:to>
    <xdr:sp macro="" textlink="">
      <xdr:nvSpPr>
        <xdr:cNvPr id="13" name="Left Arrow 1">
          <a:hlinkClick xmlns:r="http://schemas.openxmlformats.org/officeDocument/2006/relationships" r:id="rId1"/>
          <a:extLst>
            <a:ext uri="{FF2B5EF4-FFF2-40B4-BE49-F238E27FC236}">
              <a16:creationId xmlns:a16="http://schemas.microsoft.com/office/drawing/2014/main" id="{00000000-0008-0000-1200-00000D000000}"/>
            </a:ext>
          </a:extLst>
        </xdr:cNvPr>
        <xdr:cNvSpPr/>
      </xdr:nvSpPr>
      <xdr:spPr>
        <a:xfrm>
          <a:off x="882196" y="435430"/>
          <a:ext cx="1539875" cy="11838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12</xdr:col>
      <xdr:colOff>244928</xdr:colOff>
      <xdr:row>10</xdr:row>
      <xdr:rowOff>163285</xdr:rowOff>
    </xdr:from>
    <xdr:to>
      <xdr:col>14</xdr:col>
      <xdr:colOff>176892</xdr:colOff>
      <xdr:row>14</xdr:row>
      <xdr:rowOff>299356</xdr:rowOff>
    </xdr:to>
    <xdr:sp macro="" textlink="">
      <xdr:nvSpPr>
        <xdr:cNvPr id="28" name="Rounded Rectangle 11">
          <a:hlinkClick xmlns:r="http://schemas.openxmlformats.org/officeDocument/2006/relationships" r:id="rId2"/>
          <a:extLst>
            <a:ext uri="{FF2B5EF4-FFF2-40B4-BE49-F238E27FC236}">
              <a16:creationId xmlns:a16="http://schemas.microsoft.com/office/drawing/2014/main" id="{00000000-0008-0000-1200-00001C000000}"/>
            </a:ext>
          </a:extLst>
        </xdr:cNvPr>
        <xdr:cNvSpPr/>
      </xdr:nvSpPr>
      <xdr:spPr>
        <a:xfrm>
          <a:off x="11402785" y="2068285"/>
          <a:ext cx="1864178" cy="898071"/>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Check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212724</xdr:colOff>
      <xdr:row>1</xdr:row>
      <xdr:rowOff>171449</xdr:rowOff>
    </xdr:from>
    <xdr:to>
      <xdr:col>10</xdr:col>
      <xdr:colOff>190500</xdr:colOff>
      <xdr:row>5</xdr:row>
      <xdr:rowOff>114300</xdr:rowOff>
    </xdr:to>
    <xdr:sp macro="" textlink="">
      <xdr:nvSpPr>
        <xdr:cNvPr id="3" name="Rounded Rectangle 2">
          <a:extLst>
            <a:ext uri="{FF2B5EF4-FFF2-40B4-BE49-F238E27FC236}">
              <a16:creationId xmlns:a16="http://schemas.microsoft.com/office/drawing/2014/main" id="{00000000-0008-0000-0100-000003000000}"/>
            </a:ext>
          </a:extLst>
        </xdr:cNvPr>
        <xdr:cNvSpPr/>
      </xdr:nvSpPr>
      <xdr:spPr>
        <a:xfrm>
          <a:off x="2641599" y="361949"/>
          <a:ext cx="5252245"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Problem</a:t>
          </a:r>
          <a:r>
            <a:rPr lang="en-US" sz="3200" b="0" i="0" baseline="0">
              <a:solidFill>
                <a:schemeClr val="accent4">
                  <a:lumMod val="50000"/>
                </a:schemeClr>
              </a:solidFill>
              <a:latin typeface="Lucida Bright" panose="02040602050505020304" pitchFamily="18" charset="0"/>
              <a:cs typeface="FrankRuehl" panose="020E0503060101010101" pitchFamily="34" charset="-79"/>
            </a:rPr>
            <a:t> 10</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10</xdr:col>
      <xdr:colOff>266059</xdr:colOff>
      <xdr:row>10</xdr:row>
      <xdr:rowOff>85534</xdr:rowOff>
    </xdr:from>
    <xdr:to>
      <xdr:col>10</xdr:col>
      <xdr:colOff>266059</xdr:colOff>
      <xdr:row>45</xdr:row>
      <xdr:rowOff>105455</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9559738" y="1990534"/>
          <a:ext cx="0" cy="88645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61572</xdr:colOff>
      <xdr:row>11</xdr:row>
      <xdr:rowOff>27893</xdr:rowOff>
    </xdr:from>
    <xdr:to>
      <xdr:col>9</xdr:col>
      <xdr:colOff>272143</xdr:colOff>
      <xdr:row>19</xdr:row>
      <xdr:rowOff>40820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286215" y="2123393"/>
          <a:ext cx="7259071" cy="1536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Calculate the expected project completion time (in weeks) using a Gantt chart.</a:t>
          </a:r>
        </a:p>
      </xdr:txBody>
    </xdr:sp>
    <xdr:clientData/>
  </xdr:twoCellAnchor>
  <xdr:twoCellAnchor>
    <xdr:from>
      <xdr:col>10</xdr:col>
      <xdr:colOff>986517</xdr:colOff>
      <xdr:row>5</xdr:row>
      <xdr:rowOff>134370</xdr:rowOff>
    </xdr:from>
    <xdr:to>
      <xdr:col>17</xdr:col>
      <xdr:colOff>178594</xdr:colOff>
      <xdr:row>10</xdr:row>
      <xdr:rowOff>3402</xdr:rowOff>
    </xdr:to>
    <xdr:sp macro="" textlink="">
      <xdr:nvSpPr>
        <xdr:cNvPr id="15" name="Rounded Rectangle 4">
          <a:extLst>
            <a:ext uri="{FF2B5EF4-FFF2-40B4-BE49-F238E27FC236}">
              <a16:creationId xmlns:a16="http://schemas.microsoft.com/office/drawing/2014/main" id="{00000000-0008-0000-0100-00000F000000}"/>
            </a:ext>
          </a:extLst>
        </xdr:cNvPr>
        <xdr:cNvSpPr/>
      </xdr:nvSpPr>
      <xdr:spPr>
        <a:xfrm>
          <a:off x="10280196" y="1086870"/>
          <a:ext cx="3845719" cy="82153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250031</xdr:colOff>
      <xdr:row>0</xdr:row>
      <xdr:rowOff>119065</xdr:rowOff>
    </xdr:from>
    <xdr:to>
      <xdr:col>2</xdr:col>
      <xdr:colOff>297656</xdr:colOff>
      <xdr:row>6</xdr:row>
      <xdr:rowOff>11906</xdr:rowOff>
    </xdr:to>
    <xdr:sp macro="" textlink="">
      <xdr:nvSpPr>
        <xdr:cNvPr id="12" name="Left Arrow 1">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250031" y="119065"/>
          <a:ext cx="1262063" cy="103584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176893</xdr:colOff>
      <xdr:row>12</xdr:row>
      <xdr:rowOff>27214</xdr:rowOff>
    </xdr:from>
    <xdr:to>
      <xdr:col>13</xdr:col>
      <xdr:colOff>353786</xdr:colOff>
      <xdr:row>16</xdr:row>
      <xdr:rowOff>108857</xdr:rowOff>
    </xdr:to>
    <xdr:sp macro="" textlink="">
      <xdr:nvSpPr>
        <xdr:cNvPr id="14" name="Rounded Rectangle 11">
          <a:hlinkClick xmlns:r="http://schemas.openxmlformats.org/officeDocument/2006/relationships" r:id="rId2"/>
          <a:extLst>
            <a:ext uri="{FF2B5EF4-FFF2-40B4-BE49-F238E27FC236}">
              <a16:creationId xmlns:a16="http://schemas.microsoft.com/office/drawing/2014/main" id="{00000000-0008-0000-0100-00000E000000}"/>
            </a:ext>
          </a:extLst>
        </xdr:cNvPr>
        <xdr:cNvSpPr/>
      </xdr:nvSpPr>
      <xdr:spPr>
        <a:xfrm>
          <a:off x="10491107" y="2313214"/>
          <a:ext cx="1809750" cy="843643"/>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Check</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350608</xdr:colOff>
      <xdr:row>1</xdr:row>
      <xdr:rowOff>181428</xdr:rowOff>
    </xdr:from>
    <xdr:to>
      <xdr:col>12</xdr:col>
      <xdr:colOff>68036</xdr:colOff>
      <xdr:row>7</xdr:row>
      <xdr:rowOff>95250</xdr:rowOff>
    </xdr:to>
    <xdr:sp macro="" textlink="">
      <xdr:nvSpPr>
        <xdr:cNvPr id="2" name="Rounded Rectangle 3">
          <a:extLst>
            <a:ext uri="{FF2B5EF4-FFF2-40B4-BE49-F238E27FC236}">
              <a16:creationId xmlns:a16="http://schemas.microsoft.com/office/drawing/2014/main" id="{00000000-0008-0000-1300-000002000000}"/>
            </a:ext>
          </a:extLst>
        </xdr:cNvPr>
        <xdr:cNvSpPr/>
      </xdr:nvSpPr>
      <xdr:spPr>
        <a:xfrm>
          <a:off x="2799894" y="371928"/>
          <a:ext cx="6235249" cy="1056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 1</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326571</xdr:colOff>
      <xdr:row>9</xdr:row>
      <xdr:rowOff>183513</xdr:rowOff>
    </xdr:from>
    <xdr:to>
      <xdr:col>13</xdr:col>
      <xdr:colOff>68036</xdr:colOff>
      <xdr:row>18</xdr:row>
      <xdr:rowOff>136070</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1551214" y="1898013"/>
          <a:ext cx="7946572" cy="16670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endParaRPr lang="en-US" sz="1800" b="0" i="0" baseline="0">
            <a:solidFill>
              <a:schemeClr val="accent1">
                <a:lumMod val="50000"/>
              </a:schemeClr>
            </a:solidFill>
            <a:latin typeface="Lucida Bright" panose="02040602050505020304" pitchFamily="18" charset="0"/>
          </a:endParaRPr>
        </a:p>
        <a:p>
          <a:pPr>
            <a:lnSpc>
              <a:spcPts val="1400"/>
            </a:lnSpc>
          </a:pPr>
          <a:r>
            <a:rPr lang="en-US" sz="1800" b="0" i="0" baseline="0">
              <a:solidFill>
                <a:schemeClr val="accent1">
                  <a:lumMod val="50000"/>
                </a:schemeClr>
              </a:solidFill>
              <a:latin typeface="Lucida Bright" panose="02040602050505020304" pitchFamily="18" charset="0"/>
            </a:rPr>
            <a:t>Calculate the best way that John can take from Point1 to Point 8 that</a:t>
          </a:r>
        </a:p>
        <a:p>
          <a:pPr>
            <a:lnSpc>
              <a:spcPts val="1400"/>
            </a:lnSpc>
          </a:pPr>
          <a:endParaRPr lang="en-US" sz="1800" b="0" i="0" baseline="0">
            <a:solidFill>
              <a:schemeClr val="accent1">
                <a:lumMod val="50000"/>
              </a:schemeClr>
            </a:solidFill>
            <a:latin typeface="Lucida Bright" panose="02040602050505020304" pitchFamily="18" charset="0"/>
          </a:endParaRPr>
        </a:p>
        <a:p>
          <a:pPr>
            <a:lnSpc>
              <a:spcPts val="1400"/>
            </a:lnSpc>
          </a:pPr>
          <a:r>
            <a:rPr lang="en-US" sz="1800" b="0" i="0" baseline="0">
              <a:solidFill>
                <a:schemeClr val="accent1">
                  <a:lumMod val="50000"/>
                </a:schemeClr>
              </a:solidFill>
              <a:latin typeface="Lucida Bright" panose="02040602050505020304" pitchFamily="18" charset="0"/>
            </a:rPr>
            <a:t>will minimize total distance traveled. </a:t>
          </a:r>
        </a:p>
        <a:p>
          <a:pPr>
            <a:lnSpc>
              <a:spcPts val="1400"/>
            </a:lnSpc>
          </a:pPr>
          <a:endParaRPr lang="en-US" sz="1800" b="0" i="0" baseline="0">
            <a:solidFill>
              <a:schemeClr val="accent1">
                <a:lumMod val="50000"/>
              </a:schemeClr>
            </a:solidFill>
            <a:latin typeface="Lucida Bright" panose="02040602050505020304" pitchFamily="18" charset="0"/>
          </a:endParaRPr>
        </a:p>
        <a:p>
          <a:pPr>
            <a:lnSpc>
              <a:spcPts val="1400"/>
            </a:lnSpc>
          </a:pPr>
          <a:r>
            <a:rPr lang="en-US" sz="1800" b="0" i="0" baseline="0">
              <a:solidFill>
                <a:schemeClr val="accent1">
                  <a:lumMod val="50000"/>
                </a:schemeClr>
              </a:solidFill>
              <a:latin typeface="Lucida Bright" panose="02040602050505020304" pitchFamily="18" charset="0"/>
            </a:rPr>
            <a:t>All distances shown are in hundreds of miles.</a:t>
          </a:r>
        </a:p>
        <a:p>
          <a:pPr>
            <a:lnSpc>
              <a:spcPts val="1400"/>
            </a:lnSpc>
          </a:pPr>
          <a:endParaRPr lang="en-US" sz="1800" b="0" i="0" baseline="0">
            <a:solidFill>
              <a:schemeClr val="accent1">
                <a:lumMod val="50000"/>
              </a:schemeClr>
            </a:solidFill>
            <a:latin typeface="Lucida Bright" panose="02040602050505020304" pitchFamily="18" charset="0"/>
          </a:endParaRPr>
        </a:p>
      </xdr:txBody>
    </xdr:sp>
    <xdr:clientData/>
  </xdr:twoCellAnchor>
  <xdr:twoCellAnchor>
    <xdr:from>
      <xdr:col>15</xdr:col>
      <xdr:colOff>306161</xdr:colOff>
      <xdr:row>2</xdr:row>
      <xdr:rowOff>136071</xdr:rowOff>
    </xdr:from>
    <xdr:to>
      <xdr:col>22</xdr:col>
      <xdr:colOff>326571</xdr:colOff>
      <xdr:row>7</xdr:row>
      <xdr:rowOff>88446</xdr:rowOff>
    </xdr:to>
    <xdr:sp macro="" textlink="">
      <xdr:nvSpPr>
        <xdr:cNvPr id="4" name="Rounded Rectangle 4">
          <a:extLst>
            <a:ext uri="{FF2B5EF4-FFF2-40B4-BE49-F238E27FC236}">
              <a16:creationId xmlns:a16="http://schemas.microsoft.com/office/drawing/2014/main" id="{00000000-0008-0000-1300-000004000000}"/>
            </a:ext>
          </a:extLst>
        </xdr:cNvPr>
        <xdr:cNvSpPr/>
      </xdr:nvSpPr>
      <xdr:spPr>
        <a:xfrm>
          <a:off x="11859986" y="517071"/>
          <a:ext cx="3868510"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13</xdr:col>
      <xdr:colOff>530680</xdr:colOff>
      <xdr:row>9</xdr:row>
      <xdr:rowOff>40822</xdr:rowOff>
    </xdr:from>
    <xdr:to>
      <xdr:col>13</xdr:col>
      <xdr:colOff>530680</xdr:colOff>
      <xdr:row>40</xdr:row>
      <xdr:rowOff>136071</xdr:rowOff>
    </xdr:to>
    <xdr:cxnSp macro="">
      <xdr:nvCxnSpPr>
        <xdr:cNvPr id="5" name="Straight Connector 4">
          <a:extLst>
            <a:ext uri="{FF2B5EF4-FFF2-40B4-BE49-F238E27FC236}">
              <a16:creationId xmlns:a16="http://schemas.microsoft.com/office/drawing/2014/main" id="{00000000-0008-0000-1300-000005000000}"/>
            </a:ext>
          </a:extLst>
        </xdr:cNvPr>
        <xdr:cNvCxnSpPr/>
      </xdr:nvCxnSpPr>
      <xdr:spPr>
        <a:xfrm flipH="1" flipV="1">
          <a:off x="9960430" y="1755322"/>
          <a:ext cx="0" cy="9456963"/>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95250</xdr:colOff>
      <xdr:row>1</xdr:row>
      <xdr:rowOff>158750</xdr:rowOff>
    </xdr:from>
    <xdr:to>
      <xdr:col>3</xdr:col>
      <xdr:colOff>431800</xdr:colOff>
      <xdr:row>8</xdr:row>
      <xdr:rowOff>79829</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00000000-0008-0000-1300-000006000000}"/>
            </a:ext>
          </a:extLst>
        </xdr:cNvPr>
        <xdr:cNvSpPr/>
      </xdr:nvSpPr>
      <xdr:spPr>
        <a:xfrm>
          <a:off x="704850" y="349250"/>
          <a:ext cx="15557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1183822</xdr:colOff>
      <xdr:row>15</xdr:row>
      <xdr:rowOff>13608</xdr:rowOff>
    </xdr:from>
    <xdr:to>
      <xdr:col>15</xdr:col>
      <xdr:colOff>353786</xdr:colOff>
      <xdr:row>19</xdr:row>
      <xdr:rowOff>13610</xdr:rowOff>
    </xdr:to>
    <xdr:sp macro="" textlink="">
      <xdr:nvSpPr>
        <xdr:cNvPr id="7" name="Oval 6">
          <a:extLst>
            <a:ext uri="{FF2B5EF4-FFF2-40B4-BE49-F238E27FC236}">
              <a16:creationId xmlns:a16="http://schemas.microsoft.com/office/drawing/2014/main" id="{00000000-0008-0000-1300-000007000000}"/>
            </a:ext>
          </a:extLst>
        </xdr:cNvPr>
        <xdr:cNvSpPr/>
      </xdr:nvSpPr>
      <xdr:spPr>
        <a:xfrm>
          <a:off x="11157858" y="2871108"/>
          <a:ext cx="775607" cy="762002"/>
        </a:xfrm>
        <a:prstGeom prst="ellipse">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1</a:t>
          </a:r>
        </a:p>
      </xdr:txBody>
    </xdr:sp>
    <xdr:clientData/>
  </xdr:twoCellAnchor>
  <xdr:twoCellAnchor>
    <xdr:from>
      <xdr:col>17</xdr:col>
      <xdr:colOff>95250</xdr:colOff>
      <xdr:row>15</xdr:row>
      <xdr:rowOff>68035</xdr:rowOff>
    </xdr:from>
    <xdr:to>
      <xdr:col>18</xdr:col>
      <xdr:colOff>380999</xdr:colOff>
      <xdr:row>19</xdr:row>
      <xdr:rowOff>68037</xdr:rowOff>
    </xdr:to>
    <xdr:sp macro="" textlink="">
      <xdr:nvSpPr>
        <xdr:cNvPr id="8" name="Oval 7">
          <a:extLst>
            <a:ext uri="{FF2B5EF4-FFF2-40B4-BE49-F238E27FC236}">
              <a16:creationId xmlns:a16="http://schemas.microsoft.com/office/drawing/2014/main" id="{00000000-0008-0000-1300-000008000000}"/>
            </a:ext>
          </a:extLst>
        </xdr:cNvPr>
        <xdr:cNvSpPr/>
      </xdr:nvSpPr>
      <xdr:spPr>
        <a:xfrm>
          <a:off x="13090071" y="2925535"/>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2</a:t>
          </a:r>
        </a:p>
      </xdr:txBody>
    </xdr:sp>
    <xdr:clientData/>
  </xdr:twoCellAnchor>
  <xdr:twoCellAnchor>
    <xdr:from>
      <xdr:col>14</xdr:col>
      <xdr:colOff>748392</xdr:colOff>
      <xdr:row>22</xdr:row>
      <xdr:rowOff>258535</xdr:rowOff>
    </xdr:from>
    <xdr:to>
      <xdr:col>14</xdr:col>
      <xdr:colOff>1523999</xdr:colOff>
      <xdr:row>24</xdr:row>
      <xdr:rowOff>353787</xdr:rowOff>
    </xdr:to>
    <xdr:sp macro="" textlink="">
      <xdr:nvSpPr>
        <xdr:cNvPr id="9" name="Oval 8">
          <a:extLst>
            <a:ext uri="{FF2B5EF4-FFF2-40B4-BE49-F238E27FC236}">
              <a16:creationId xmlns:a16="http://schemas.microsoft.com/office/drawing/2014/main" id="{00000000-0008-0000-1300-000009000000}"/>
            </a:ext>
          </a:extLst>
        </xdr:cNvPr>
        <xdr:cNvSpPr/>
      </xdr:nvSpPr>
      <xdr:spPr>
        <a:xfrm>
          <a:off x="10722428" y="4993821"/>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3</a:t>
          </a:r>
        </a:p>
      </xdr:txBody>
    </xdr:sp>
    <xdr:clientData/>
  </xdr:twoCellAnchor>
  <xdr:twoCellAnchor>
    <xdr:from>
      <xdr:col>17</xdr:col>
      <xdr:colOff>176893</xdr:colOff>
      <xdr:row>25</xdr:row>
      <xdr:rowOff>326571</xdr:rowOff>
    </xdr:from>
    <xdr:to>
      <xdr:col>19</xdr:col>
      <xdr:colOff>40821</xdr:colOff>
      <xdr:row>28</xdr:row>
      <xdr:rowOff>54431</xdr:rowOff>
    </xdr:to>
    <xdr:sp macro="" textlink="">
      <xdr:nvSpPr>
        <xdr:cNvPr id="11" name="Oval 10">
          <a:extLst>
            <a:ext uri="{FF2B5EF4-FFF2-40B4-BE49-F238E27FC236}">
              <a16:creationId xmlns:a16="http://schemas.microsoft.com/office/drawing/2014/main" id="{00000000-0008-0000-1300-00000B000000}"/>
            </a:ext>
          </a:extLst>
        </xdr:cNvPr>
        <xdr:cNvSpPr/>
      </xdr:nvSpPr>
      <xdr:spPr>
        <a:xfrm>
          <a:off x="13171714" y="6096000"/>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4</a:t>
          </a:r>
        </a:p>
      </xdr:txBody>
    </xdr:sp>
    <xdr:clientData/>
  </xdr:twoCellAnchor>
  <xdr:twoCellAnchor>
    <xdr:from>
      <xdr:col>14</xdr:col>
      <xdr:colOff>1279071</xdr:colOff>
      <xdr:row>27</xdr:row>
      <xdr:rowOff>272143</xdr:rowOff>
    </xdr:from>
    <xdr:to>
      <xdr:col>15</xdr:col>
      <xdr:colOff>449035</xdr:colOff>
      <xdr:row>30</xdr:row>
      <xdr:rowOff>54431</xdr:rowOff>
    </xdr:to>
    <xdr:sp macro="" textlink="">
      <xdr:nvSpPr>
        <xdr:cNvPr id="12" name="Oval 11">
          <a:extLst>
            <a:ext uri="{FF2B5EF4-FFF2-40B4-BE49-F238E27FC236}">
              <a16:creationId xmlns:a16="http://schemas.microsoft.com/office/drawing/2014/main" id="{00000000-0008-0000-1300-00000C000000}"/>
            </a:ext>
          </a:extLst>
        </xdr:cNvPr>
        <xdr:cNvSpPr/>
      </xdr:nvSpPr>
      <xdr:spPr>
        <a:xfrm>
          <a:off x="11253107" y="6762750"/>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5</a:t>
          </a:r>
        </a:p>
      </xdr:txBody>
    </xdr:sp>
    <xdr:clientData/>
  </xdr:twoCellAnchor>
  <xdr:twoCellAnchor>
    <xdr:from>
      <xdr:col>21</xdr:col>
      <xdr:colOff>353787</xdr:colOff>
      <xdr:row>27</xdr:row>
      <xdr:rowOff>95250</xdr:rowOff>
    </xdr:from>
    <xdr:to>
      <xdr:col>22</xdr:col>
      <xdr:colOff>503465</xdr:colOff>
      <xdr:row>29</xdr:row>
      <xdr:rowOff>176895</xdr:rowOff>
    </xdr:to>
    <xdr:sp macro="" textlink="">
      <xdr:nvSpPr>
        <xdr:cNvPr id="13" name="Oval 12">
          <a:extLst>
            <a:ext uri="{FF2B5EF4-FFF2-40B4-BE49-F238E27FC236}">
              <a16:creationId xmlns:a16="http://schemas.microsoft.com/office/drawing/2014/main" id="{00000000-0008-0000-1300-00000D000000}"/>
            </a:ext>
          </a:extLst>
        </xdr:cNvPr>
        <xdr:cNvSpPr/>
      </xdr:nvSpPr>
      <xdr:spPr>
        <a:xfrm>
          <a:off x="15158358" y="6585857"/>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6</a:t>
          </a:r>
        </a:p>
      </xdr:txBody>
    </xdr:sp>
    <xdr:clientData/>
  </xdr:twoCellAnchor>
  <xdr:twoCellAnchor>
    <xdr:from>
      <xdr:col>17</xdr:col>
      <xdr:colOff>421822</xdr:colOff>
      <xdr:row>31</xdr:row>
      <xdr:rowOff>163286</xdr:rowOff>
    </xdr:from>
    <xdr:to>
      <xdr:col>19</xdr:col>
      <xdr:colOff>285750</xdr:colOff>
      <xdr:row>34</xdr:row>
      <xdr:rowOff>68038</xdr:rowOff>
    </xdr:to>
    <xdr:sp macro="" textlink="">
      <xdr:nvSpPr>
        <xdr:cNvPr id="14" name="Oval 13">
          <a:extLst>
            <a:ext uri="{FF2B5EF4-FFF2-40B4-BE49-F238E27FC236}">
              <a16:creationId xmlns:a16="http://schemas.microsoft.com/office/drawing/2014/main" id="{00000000-0008-0000-1300-00000E000000}"/>
            </a:ext>
          </a:extLst>
        </xdr:cNvPr>
        <xdr:cNvSpPr/>
      </xdr:nvSpPr>
      <xdr:spPr>
        <a:xfrm>
          <a:off x="13416643" y="7973786"/>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7</a:t>
          </a:r>
        </a:p>
      </xdr:txBody>
    </xdr:sp>
    <xdr:clientData/>
  </xdr:twoCellAnchor>
  <xdr:twoCellAnchor>
    <xdr:from>
      <xdr:col>23</xdr:col>
      <xdr:colOff>517070</xdr:colOff>
      <xdr:row>31</xdr:row>
      <xdr:rowOff>272143</xdr:rowOff>
    </xdr:from>
    <xdr:to>
      <xdr:col>25</xdr:col>
      <xdr:colOff>244927</xdr:colOff>
      <xdr:row>34</xdr:row>
      <xdr:rowOff>176895</xdr:rowOff>
    </xdr:to>
    <xdr:sp macro="" textlink="">
      <xdr:nvSpPr>
        <xdr:cNvPr id="16" name="Oval 15">
          <a:extLst>
            <a:ext uri="{FF2B5EF4-FFF2-40B4-BE49-F238E27FC236}">
              <a16:creationId xmlns:a16="http://schemas.microsoft.com/office/drawing/2014/main" id="{00000000-0008-0000-1300-000010000000}"/>
            </a:ext>
          </a:extLst>
        </xdr:cNvPr>
        <xdr:cNvSpPr/>
      </xdr:nvSpPr>
      <xdr:spPr>
        <a:xfrm>
          <a:off x="16478249" y="8082643"/>
          <a:ext cx="775607" cy="762002"/>
        </a:xfrm>
        <a:prstGeom prst="ellipse">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8</a:t>
          </a:r>
        </a:p>
      </xdr:txBody>
    </xdr:sp>
    <xdr:clientData/>
  </xdr:twoCellAnchor>
  <xdr:twoCellAnchor>
    <xdr:from>
      <xdr:col>15</xdr:col>
      <xdr:colOff>353786</xdr:colOff>
      <xdr:row>17</xdr:row>
      <xdr:rowOff>13609</xdr:rowOff>
    </xdr:from>
    <xdr:to>
      <xdr:col>17</xdr:col>
      <xdr:colOff>95250</xdr:colOff>
      <xdr:row>17</xdr:row>
      <xdr:rowOff>68036</xdr:rowOff>
    </xdr:to>
    <xdr:cxnSp macro="">
      <xdr:nvCxnSpPr>
        <xdr:cNvPr id="18" name="Straight Connector 17">
          <a:extLst>
            <a:ext uri="{FF2B5EF4-FFF2-40B4-BE49-F238E27FC236}">
              <a16:creationId xmlns:a16="http://schemas.microsoft.com/office/drawing/2014/main" id="{00000000-0008-0000-1300-000012000000}"/>
            </a:ext>
          </a:extLst>
        </xdr:cNvPr>
        <xdr:cNvCxnSpPr>
          <a:stCxn id="7" idx="6"/>
          <a:endCxn id="8" idx="2"/>
        </xdr:cNvCxnSpPr>
      </xdr:nvCxnSpPr>
      <xdr:spPr>
        <a:xfrm>
          <a:off x="11933465" y="3252109"/>
          <a:ext cx="1156606" cy="5442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1136196</xdr:colOff>
      <xdr:row>19</xdr:row>
      <xdr:rowOff>13610</xdr:rowOff>
    </xdr:from>
    <xdr:to>
      <xdr:col>14</xdr:col>
      <xdr:colOff>1571626</xdr:colOff>
      <xdr:row>22</xdr:row>
      <xdr:rowOff>258535</xdr:rowOff>
    </xdr:to>
    <xdr:cxnSp macro="">
      <xdr:nvCxnSpPr>
        <xdr:cNvPr id="19" name="Straight Connector 18">
          <a:extLst>
            <a:ext uri="{FF2B5EF4-FFF2-40B4-BE49-F238E27FC236}">
              <a16:creationId xmlns:a16="http://schemas.microsoft.com/office/drawing/2014/main" id="{00000000-0008-0000-1300-000013000000}"/>
            </a:ext>
          </a:extLst>
        </xdr:cNvPr>
        <xdr:cNvCxnSpPr>
          <a:stCxn id="7" idx="4"/>
          <a:endCxn id="9" idx="0"/>
        </xdr:cNvCxnSpPr>
      </xdr:nvCxnSpPr>
      <xdr:spPr>
        <a:xfrm flipH="1">
          <a:off x="11110232" y="3633110"/>
          <a:ext cx="435430" cy="1360711"/>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483054</xdr:colOff>
      <xdr:row>19</xdr:row>
      <xdr:rowOff>68037</xdr:rowOff>
    </xdr:from>
    <xdr:to>
      <xdr:col>18</xdr:col>
      <xdr:colOff>74839</xdr:colOff>
      <xdr:row>25</xdr:row>
      <xdr:rowOff>326571</xdr:rowOff>
    </xdr:to>
    <xdr:cxnSp macro="">
      <xdr:nvCxnSpPr>
        <xdr:cNvPr id="23" name="Straight Connector 22">
          <a:extLst>
            <a:ext uri="{FF2B5EF4-FFF2-40B4-BE49-F238E27FC236}">
              <a16:creationId xmlns:a16="http://schemas.microsoft.com/office/drawing/2014/main" id="{00000000-0008-0000-1300-000017000000}"/>
            </a:ext>
          </a:extLst>
        </xdr:cNvPr>
        <xdr:cNvCxnSpPr>
          <a:stCxn id="8" idx="4"/>
          <a:endCxn id="11" idx="0"/>
        </xdr:cNvCxnSpPr>
      </xdr:nvCxnSpPr>
      <xdr:spPr>
        <a:xfrm>
          <a:off x="13477875" y="3687537"/>
          <a:ext cx="81643" cy="24084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1136196</xdr:colOff>
      <xdr:row>24</xdr:row>
      <xdr:rowOff>353787</xdr:rowOff>
    </xdr:from>
    <xdr:to>
      <xdr:col>15</xdr:col>
      <xdr:colOff>61232</xdr:colOff>
      <xdr:row>27</xdr:row>
      <xdr:rowOff>272143</xdr:rowOff>
    </xdr:to>
    <xdr:cxnSp macro="">
      <xdr:nvCxnSpPr>
        <xdr:cNvPr id="28" name="Straight Connector 27">
          <a:extLst>
            <a:ext uri="{FF2B5EF4-FFF2-40B4-BE49-F238E27FC236}">
              <a16:creationId xmlns:a16="http://schemas.microsoft.com/office/drawing/2014/main" id="{00000000-0008-0000-1300-00001C000000}"/>
            </a:ext>
          </a:extLst>
        </xdr:cNvPr>
        <xdr:cNvCxnSpPr>
          <a:stCxn id="9" idx="4"/>
          <a:endCxn id="12" idx="0"/>
        </xdr:cNvCxnSpPr>
      </xdr:nvCxnSpPr>
      <xdr:spPr>
        <a:xfrm>
          <a:off x="11110232" y="5755823"/>
          <a:ext cx="530679" cy="1006927"/>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449035</xdr:colOff>
      <xdr:row>26</xdr:row>
      <xdr:rowOff>367394</xdr:rowOff>
    </xdr:from>
    <xdr:to>
      <xdr:col>17</xdr:col>
      <xdr:colOff>176893</xdr:colOff>
      <xdr:row>28</xdr:row>
      <xdr:rowOff>340180</xdr:rowOff>
    </xdr:to>
    <xdr:cxnSp macro="">
      <xdr:nvCxnSpPr>
        <xdr:cNvPr id="32" name="Straight Connector 31">
          <a:extLst>
            <a:ext uri="{FF2B5EF4-FFF2-40B4-BE49-F238E27FC236}">
              <a16:creationId xmlns:a16="http://schemas.microsoft.com/office/drawing/2014/main" id="{00000000-0008-0000-1300-000020000000}"/>
            </a:ext>
          </a:extLst>
        </xdr:cNvPr>
        <xdr:cNvCxnSpPr>
          <a:stCxn id="11" idx="2"/>
          <a:endCxn id="12" idx="6"/>
        </xdr:cNvCxnSpPr>
      </xdr:nvCxnSpPr>
      <xdr:spPr>
        <a:xfrm flipH="1">
          <a:off x="12028714" y="6477001"/>
          <a:ext cx="1143000" cy="666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40821</xdr:colOff>
      <xdr:row>26</xdr:row>
      <xdr:rowOff>367394</xdr:rowOff>
    </xdr:from>
    <xdr:to>
      <xdr:col>21</xdr:col>
      <xdr:colOff>353787</xdr:colOff>
      <xdr:row>28</xdr:row>
      <xdr:rowOff>163287</xdr:rowOff>
    </xdr:to>
    <xdr:cxnSp macro="">
      <xdr:nvCxnSpPr>
        <xdr:cNvPr id="36" name="Straight Connector 35">
          <a:extLst>
            <a:ext uri="{FF2B5EF4-FFF2-40B4-BE49-F238E27FC236}">
              <a16:creationId xmlns:a16="http://schemas.microsoft.com/office/drawing/2014/main" id="{00000000-0008-0000-1300-000024000000}"/>
            </a:ext>
          </a:extLst>
        </xdr:cNvPr>
        <xdr:cNvCxnSpPr>
          <a:stCxn id="11" idx="6"/>
          <a:endCxn id="13" idx="2"/>
        </xdr:cNvCxnSpPr>
      </xdr:nvCxnSpPr>
      <xdr:spPr>
        <a:xfrm>
          <a:off x="13947321" y="6477001"/>
          <a:ext cx="1211037" cy="4898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449035</xdr:colOff>
      <xdr:row>28</xdr:row>
      <xdr:rowOff>340180</xdr:rowOff>
    </xdr:from>
    <xdr:to>
      <xdr:col>17</xdr:col>
      <xdr:colOff>421822</xdr:colOff>
      <xdr:row>32</xdr:row>
      <xdr:rowOff>231323</xdr:rowOff>
    </xdr:to>
    <xdr:cxnSp macro="">
      <xdr:nvCxnSpPr>
        <xdr:cNvPr id="39" name="Straight Connector 38">
          <a:extLst>
            <a:ext uri="{FF2B5EF4-FFF2-40B4-BE49-F238E27FC236}">
              <a16:creationId xmlns:a16="http://schemas.microsoft.com/office/drawing/2014/main" id="{00000000-0008-0000-1300-000027000000}"/>
            </a:ext>
          </a:extLst>
        </xdr:cNvPr>
        <xdr:cNvCxnSpPr>
          <a:stCxn id="12" idx="6"/>
          <a:endCxn id="14" idx="2"/>
        </xdr:cNvCxnSpPr>
      </xdr:nvCxnSpPr>
      <xdr:spPr>
        <a:xfrm>
          <a:off x="12028714" y="7143751"/>
          <a:ext cx="1387929" cy="1211036"/>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285750</xdr:colOff>
      <xdr:row>28</xdr:row>
      <xdr:rowOff>163287</xdr:rowOff>
    </xdr:from>
    <xdr:to>
      <xdr:col>21</xdr:col>
      <xdr:colOff>353787</xdr:colOff>
      <xdr:row>32</xdr:row>
      <xdr:rowOff>231323</xdr:rowOff>
    </xdr:to>
    <xdr:cxnSp macro="">
      <xdr:nvCxnSpPr>
        <xdr:cNvPr id="43" name="Straight Connector 42">
          <a:extLst>
            <a:ext uri="{FF2B5EF4-FFF2-40B4-BE49-F238E27FC236}">
              <a16:creationId xmlns:a16="http://schemas.microsoft.com/office/drawing/2014/main" id="{00000000-0008-0000-1300-00002B000000}"/>
            </a:ext>
          </a:extLst>
        </xdr:cNvPr>
        <xdr:cNvCxnSpPr>
          <a:stCxn id="13" idx="2"/>
          <a:endCxn id="14" idx="6"/>
        </xdr:cNvCxnSpPr>
      </xdr:nvCxnSpPr>
      <xdr:spPr>
        <a:xfrm flipH="1">
          <a:off x="14192250" y="6966858"/>
          <a:ext cx="966108" cy="1387929"/>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285750</xdr:colOff>
      <xdr:row>32</xdr:row>
      <xdr:rowOff>231323</xdr:rowOff>
    </xdr:from>
    <xdr:to>
      <xdr:col>23</xdr:col>
      <xdr:colOff>517070</xdr:colOff>
      <xdr:row>33</xdr:row>
      <xdr:rowOff>68037</xdr:rowOff>
    </xdr:to>
    <xdr:cxnSp macro="">
      <xdr:nvCxnSpPr>
        <xdr:cNvPr id="48" name="Straight Connector 47">
          <a:extLst>
            <a:ext uri="{FF2B5EF4-FFF2-40B4-BE49-F238E27FC236}">
              <a16:creationId xmlns:a16="http://schemas.microsoft.com/office/drawing/2014/main" id="{00000000-0008-0000-1300-000030000000}"/>
            </a:ext>
          </a:extLst>
        </xdr:cNvPr>
        <xdr:cNvCxnSpPr>
          <a:stCxn id="14" idx="6"/>
          <a:endCxn id="16" idx="2"/>
        </xdr:cNvCxnSpPr>
      </xdr:nvCxnSpPr>
      <xdr:spPr>
        <a:xfrm>
          <a:off x="14192250" y="8354787"/>
          <a:ext cx="2285999" cy="108857"/>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571499</xdr:colOff>
      <xdr:row>15</xdr:row>
      <xdr:rowOff>163285</xdr:rowOff>
    </xdr:from>
    <xdr:to>
      <xdr:col>16</xdr:col>
      <xdr:colOff>530678</xdr:colOff>
      <xdr:row>18</xdr:row>
      <xdr:rowOff>13607</xdr:rowOff>
    </xdr:to>
    <xdr:sp macro="" textlink="">
      <xdr:nvSpPr>
        <xdr:cNvPr id="79" name="Rectangle: Rounded Corners 78">
          <a:extLst>
            <a:ext uri="{FF2B5EF4-FFF2-40B4-BE49-F238E27FC236}">
              <a16:creationId xmlns:a16="http://schemas.microsoft.com/office/drawing/2014/main" id="{00000000-0008-0000-1300-00004F000000}"/>
            </a:ext>
          </a:extLst>
        </xdr:cNvPr>
        <xdr:cNvSpPr/>
      </xdr:nvSpPr>
      <xdr:spPr>
        <a:xfrm>
          <a:off x="12151178" y="3020785"/>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3</a:t>
          </a:r>
        </a:p>
      </xdr:txBody>
    </xdr:sp>
    <xdr:clientData/>
  </xdr:twoCellAnchor>
  <xdr:twoCellAnchor>
    <xdr:from>
      <xdr:col>14</xdr:col>
      <xdr:colOff>1034142</xdr:colOff>
      <xdr:row>20</xdr:row>
      <xdr:rowOff>163286</xdr:rowOff>
    </xdr:from>
    <xdr:to>
      <xdr:col>15</xdr:col>
      <xdr:colOff>204106</xdr:colOff>
      <xdr:row>21</xdr:row>
      <xdr:rowOff>381001</xdr:rowOff>
    </xdr:to>
    <xdr:sp macro="" textlink="">
      <xdr:nvSpPr>
        <xdr:cNvPr id="80" name="Rectangle: Rounded Corners 79">
          <a:extLst>
            <a:ext uri="{FF2B5EF4-FFF2-40B4-BE49-F238E27FC236}">
              <a16:creationId xmlns:a16="http://schemas.microsoft.com/office/drawing/2014/main" id="{00000000-0008-0000-1300-000050000000}"/>
            </a:ext>
          </a:extLst>
        </xdr:cNvPr>
        <xdr:cNvSpPr/>
      </xdr:nvSpPr>
      <xdr:spPr>
        <a:xfrm>
          <a:off x="11008178" y="3973286"/>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2</a:t>
          </a:r>
        </a:p>
      </xdr:txBody>
    </xdr:sp>
    <xdr:clientData/>
  </xdr:twoCellAnchor>
  <xdr:twoCellAnchor>
    <xdr:from>
      <xdr:col>17</xdr:col>
      <xdr:colOff>149679</xdr:colOff>
      <xdr:row>21</xdr:row>
      <xdr:rowOff>435428</xdr:rowOff>
    </xdr:from>
    <xdr:to>
      <xdr:col>19</xdr:col>
      <xdr:colOff>13607</xdr:colOff>
      <xdr:row>22</xdr:row>
      <xdr:rowOff>136071</xdr:rowOff>
    </xdr:to>
    <xdr:sp macro="" textlink="">
      <xdr:nvSpPr>
        <xdr:cNvPr id="82" name="Rectangle: Rounded Corners 81">
          <a:extLst>
            <a:ext uri="{FF2B5EF4-FFF2-40B4-BE49-F238E27FC236}">
              <a16:creationId xmlns:a16="http://schemas.microsoft.com/office/drawing/2014/main" id="{00000000-0008-0000-1300-000052000000}"/>
            </a:ext>
          </a:extLst>
        </xdr:cNvPr>
        <xdr:cNvSpPr/>
      </xdr:nvSpPr>
      <xdr:spPr>
        <a:xfrm>
          <a:off x="13144500" y="4449535"/>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3</a:t>
          </a:r>
        </a:p>
      </xdr:txBody>
    </xdr:sp>
    <xdr:clientData/>
  </xdr:twoCellAnchor>
  <xdr:twoCellAnchor>
    <xdr:from>
      <xdr:col>14</xdr:col>
      <xdr:colOff>966107</xdr:colOff>
      <xdr:row>25</xdr:row>
      <xdr:rowOff>272142</xdr:rowOff>
    </xdr:from>
    <xdr:to>
      <xdr:col>15</xdr:col>
      <xdr:colOff>136071</xdr:colOff>
      <xdr:row>26</xdr:row>
      <xdr:rowOff>353786</xdr:rowOff>
    </xdr:to>
    <xdr:sp macro="" textlink="">
      <xdr:nvSpPr>
        <xdr:cNvPr id="84" name="Rectangle: Rounded Corners 83">
          <a:extLst>
            <a:ext uri="{FF2B5EF4-FFF2-40B4-BE49-F238E27FC236}">
              <a16:creationId xmlns:a16="http://schemas.microsoft.com/office/drawing/2014/main" id="{00000000-0008-0000-1300-000054000000}"/>
            </a:ext>
          </a:extLst>
        </xdr:cNvPr>
        <xdr:cNvSpPr/>
      </xdr:nvSpPr>
      <xdr:spPr>
        <a:xfrm>
          <a:off x="10940143" y="6041571"/>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3</a:t>
          </a:r>
        </a:p>
      </xdr:txBody>
    </xdr:sp>
    <xdr:clientData/>
  </xdr:twoCellAnchor>
  <xdr:twoCellAnchor>
    <xdr:from>
      <xdr:col>15</xdr:col>
      <xdr:colOff>666750</xdr:colOff>
      <xdr:row>27</xdr:row>
      <xdr:rowOff>122465</xdr:rowOff>
    </xdr:from>
    <xdr:to>
      <xdr:col>17</xdr:col>
      <xdr:colOff>27215</xdr:colOff>
      <xdr:row>28</xdr:row>
      <xdr:rowOff>231323</xdr:rowOff>
    </xdr:to>
    <xdr:sp macro="" textlink="">
      <xdr:nvSpPr>
        <xdr:cNvPr id="85" name="Rectangle: Rounded Corners 84">
          <a:extLst>
            <a:ext uri="{FF2B5EF4-FFF2-40B4-BE49-F238E27FC236}">
              <a16:creationId xmlns:a16="http://schemas.microsoft.com/office/drawing/2014/main" id="{00000000-0008-0000-1300-000055000000}"/>
            </a:ext>
          </a:extLst>
        </xdr:cNvPr>
        <xdr:cNvSpPr/>
      </xdr:nvSpPr>
      <xdr:spPr>
        <a:xfrm>
          <a:off x="12246429" y="6613072"/>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a:t>
          </a:r>
        </a:p>
      </xdr:txBody>
    </xdr:sp>
    <xdr:clientData/>
  </xdr:twoCellAnchor>
  <xdr:twoCellAnchor>
    <xdr:from>
      <xdr:col>19</xdr:col>
      <xdr:colOff>217714</xdr:colOff>
      <xdr:row>27</xdr:row>
      <xdr:rowOff>27215</xdr:rowOff>
    </xdr:from>
    <xdr:to>
      <xdr:col>21</xdr:col>
      <xdr:colOff>95250</xdr:colOff>
      <xdr:row>28</xdr:row>
      <xdr:rowOff>136073</xdr:rowOff>
    </xdr:to>
    <xdr:sp macro="" textlink="">
      <xdr:nvSpPr>
        <xdr:cNvPr id="86" name="Rectangle: Rounded Corners 85">
          <a:extLst>
            <a:ext uri="{FF2B5EF4-FFF2-40B4-BE49-F238E27FC236}">
              <a16:creationId xmlns:a16="http://schemas.microsoft.com/office/drawing/2014/main" id="{00000000-0008-0000-1300-000056000000}"/>
            </a:ext>
          </a:extLst>
        </xdr:cNvPr>
        <xdr:cNvSpPr/>
      </xdr:nvSpPr>
      <xdr:spPr>
        <a:xfrm>
          <a:off x="14124214" y="6517822"/>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4</a:t>
          </a:r>
        </a:p>
      </xdr:txBody>
    </xdr:sp>
    <xdr:clientData/>
  </xdr:twoCellAnchor>
  <xdr:twoCellAnchor>
    <xdr:from>
      <xdr:col>15</xdr:col>
      <xdr:colOff>748393</xdr:colOff>
      <xdr:row>30</xdr:row>
      <xdr:rowOff>81643</xdr:rowOff>
    </xdr:from>
    <xdr:to>
      <xdr:col>17</xdr:col>
      <xdr:colOff>108858</xdr:colOff>
      <xdr:row>31</xdr:row>
      <xdr:rowOff>163286</xdr:rowOff>
    </xdr:to>
    <xdr:sp macro="" textlink="">
      <xdr:nvSpPr>
        <xdr:cNvPr id="88" name="Rectangle: Rounded Corners 87">
          <a:extLst>
            <a:ext uri="{FF2B5EF4-FFF2-40B4-BE49-F238E27FC236}">
              <a16:creationId xmlns:a16="http://schemas.microsoft.com/office/drawing/2014/main" id="{00000000-0008-0000-1300-000058000000}"/>
            </a:ext>
          </a:extLst>
        </xdr:cNvPr>
        <xdr:cNvSpPr/>
      </xdr:nvSpPr>
      <xdr:spPr>
        <a:xfrm>
          <a:off x="12328072" y="7551964"/>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a:t>
          </a:r>
        </a:p>
      </xdr:txBody>
    </xdr:sp>
    <xdr:clientData/>
  </xdr:twoCellAnchor>
  <xdr:twoCellAnchor>
    <xdr:from>
      <xdr:col>19</xdr:col>
      <xdr:colOff>408215</xdr:colOff>
      <xdr:row>29</xdr:row>
      <xdr:rowOff>285750</xdr:rowOff>
    </xdr:from>
    <xdr:to>
      <xdr:col>21</xdr:col>
      <xdr:colOff>285751</xdr:colOff>
      <xdr:row>31</xdr:row>
      <xdr:rowOff>68036</xdr:rowOff>
    </xdr:to>
    <xdr:sp macro="" textlink="">
      <xdr:nvSpPr>
        <xdr:cNvPr id="89" name="Rectangle: Rounded Corners 88">
          <a:extLst>
            <a:ext uri="{FF2B5EF4-FFF2-40B4-BE49-F238E27FC236}">
              <a16:creationId xmlns:a16="http://schemas.microsoft.com/office/drawing/2014/main" id="{00000000-0008-0000-1300-000059000000}"/>
            </a:ext>
          </a:extLst>
        </xdr:cNvPr>
        <xdr:cNvSpPr/>
      </xdr:nvSpPr>
      <xdr:spPr>
        <a:xfrm>
          <a:off x="14314715" y="7456714"/>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2</a:t>
          </a:r>
        </a:p>
      </xdr:txBody>
    </xdr:sp>
    <xdr:clientData/>
  </xdr:twoCellAnchor>
  <xdr:twoCellAnchor>
    <xdr:from>
      <xdr:col>21</xdr:col>
      <xdr:colOff>421822</xdr:colOff>
      <xdr:row>32</xdr:row>
      <xdr:rowOff>108858</xdr:rowOff>
    </xdr:from>
    <xdr:to>
      <xdr:col>23</xdr:col>
      <xdr:colOff>40821</xdr:colOff>
      <xdr:row>33</xdr:row>
      <xdr:rowOff>258537</xdr:rowOff>
    </xdr:to>
    <xdr:sp macro="" textlink="">
      <xdr:nvSpPr>
        <xdr:cNvPr id="92" name="Rectangle: Rounded Corners 91">
          <a:extLst>
            <a:ext uri="{FF2B5EF4-FFF2-40B4-BE49-F238E27FC236}">
              <a16:creationId xmlns:a16="http://schemas.microsoft.com/office/drawing/2014/main" id="{00000000-0008-0000-1300-00005C000000}"/>
            </a:ext>
          </a:extLst>
        </xdr:cNvPr>
        <xdr:cNvSpPr/>
      </xdr:nvSpPr>
      <xdr:spPr>
        <a:xfrm>
          <a:off x="15226393" y="8232322"/>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6</a:t>
          </a:r>
        </a:p>
      </xdr:txBody>
    </xdr:sp>
    <xdr:clientData/>
  </xdr:twoCellAnchor>
  <xdr:twoCellAnchor>
    <xdr:from>
      <xdr:col>22</xdr:col>
      <xdr:colOff>389880</xdr:colOff>
      <xdr:row>29</xdr:row>
      <xdr:rowOff>65302</xdr:rowOff>
    </xdr:from>
    <xdr:to>
      <xdr:col>24</xdr:col>
      <xdr:colOff>333374</xdr:colOff>
      <xdr:row>31</xdr:row>
      <xdr:rowOff>272143</xdr:rowOff>
    </xdr:to>
    <xdr:cxnSp macro="">
      <xdr:nvCxnSpPr>
        <xdr:cNvPr id="93" name="Straight Connector 92">
          <a:extLst>
            <a:ext uri="{FF2B5EF4-FFF2-40B4-BE49-F238E27FC236}">
              <a16:creationId xmlns:a16="http://schemas.microsoft.com/office/drawing/2014/main" id="{00000000-0008-0000-1300-00005D000000}"/>
            </a:ext>
          </a:extLst>
        </xdr:cNvPr>
        <xdr:cNvCxnSpPr>
          <a:stCxn id="13" idx="5"/>
          <a:endCxn id="16" idx="0"/>
        </xdr:cNvCxnSpPr>
      </xdr:nvCxnSpPr>
      <xdr:spPr>
        <a:xfrm>
          <a:off x="15820380" y="7236266"/>
          <a:ext cx="1045673" cy="846377"/>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761999</xdr:colOff>
      <xdr:row>35</xdr:row>
      <xdr:rowOff>204107</xdr:rowOff>
    </xdr:from>
    <xdr:to>
      <xdr:col>24</xdr:col>
      <xdr:colOff>217714</xdr:colOff>
      <xdr:row>38</xdr:row>
      <xdr:rowOff>149679</xdr:rowOff>
    </xdr:to>
    <xdr:sp macro="" textlink="">
      <xdr:nvSpPr>
        <xdr:cNvPr id="96" name="TextBox 95">
          <a:extLst>
            <a:ext uri="{FF2B5EF4-FFF2-40B4-BE49-F238E27FC236}">
              <a16:creationId xmlns:a16="http://schemas.microsoft.com/office/drawing/2014/main" id="{00000000-0008-0000-1300-000060000000}"/>
            </a:ext>
          </a:extLst>
        </xdr:cNvPr>
        <xdr:cNvSpPr txBox="1"/>
      </xdr:nvSpPr>
      <xdr:spPr>
        <a:xfrm>
          <a:off x="10736035" y="9157607"/>
          <a:ext cx="6014358"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a:latin typeface="Lucida Bright" panose="02040602050505020304" pitchFamily="18" charset="0"/>
            </a:rPr>
            <a:t>200+300+100+200+300 =</a:t>
          </a:r>
          <a:r>
            <a:rPr lang="en-US" sz="2400" b="1" i="0">
              <a:solidFill>
                <a:srgbClr val="C00000"/>
              </a:solidFill>
              <a:latin typeface="Lucida Bright" panose="02040602050505020304" pitchFamily="18" charset="0"/>
            </a:rPr>
            <a:t>1,100</a:t>
          </a:r>
        </a:p>
      </xdr:txBody>
    </xdr:sp>
    <xdr:clientData/>
  </xdr:twoCellAnchor>
  <xdr:twoCellAnchor>
    <xdr:from>
      <xdr:col>23</xdr:col>
      <xdr:colOff>0</xdr:colOff>
      <xdr:row>29</xdr:row>
      <xdr:rowOff>231322</xdr:rowOff>
    </xdr:from>
    <xdr:to>
      <xdr:col>24</xdr:col>
      <xdr:colOff>204107</xdr:colOff>
      <xdr:row>31</xdr:row>
      <xdr:rowOff>13608</xdr:rowOff>
    </xdr:to>
    <xdr:sp macro="" textlink="">
      <xdr:nvSpPr>
        <xdr:cNvPr id="90" name="Rectangle: Rounded Corners 89">
          <a:extLst>
            <a:ext uri="{FF2B5EF4-FFF2-40B4-BE49-F238E27FC236}">
              <a16:creationId xmlns:a16="http://schemas.microsoft.com/office/drawing/2014/main" id="{00000000-0008-0000-1300-00005A000000}"/>
            </a:ext>
          </a:extLst>
        </xdr:cNvPr>
        <xdr:cNvSpPr/>
      </xdr:nvSpPr>
      <xdr:spPr>
        <a:xfrm>
          <a:off x="15961179" y="7402286"/>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3</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187323</xdr:colOff>
      <xdr:row>2</xdr:row>
      <xdr:rowOff>18142</xdr:rowOff>
    </xdr:from>
    <xdr:to>
      <xdr:col>14</xdr:col>
      <xdr:colOff>530679</xdr:colOff>
      <xdr:row>7</xdr:row>
      <xdr:rowOff>122464</xdr:rowOff>
    </xdr:to>
    <xdr:sp macro="" textlink="">
      <xdr:nvSpPr>
        <xdr:cNvPr id="4" name="Rounded Rectangle 3">
          <a:extLst>
            <a:ext uri="{FF2B5EF4-FFF2-40B4-BE49-F238E27FC236}">
              <a16:creationId xmlns:a16="http://schemas.microsoft.com/office/drawing/2014/main" id="{00000000-0008-0000-1400-000004000000}"/>
            </a:ext>
          </a:extLst>
        </xdr:cNvPr>
        <xdr:cNvSpPr/>
      </xdr:nvSpPr>
      <xdr:spPr>
        <a:xfrm>
          <a:off x="3248930" y="399142"/>
          <a:ext cx="5704570" cy="1056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Problem 1</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428626</xdr:colOff>
      <xdr:row>9</xdr:row>
      <xdr:rowOff>183514</xdr:rowOff>
    </xdr:from>
    <xdr:to>
      <xdr:col>12</xdr:col>
      <xdr:colOff>108857</xdr:colOff>
      <xdr:row>17</xdr:row>
      <xdr:rowOff>163286</xdr:rowOff>
    </xdr:to>
    <xdr:sp macro="" textlink="">
      <xdr:nvSpPr>
        <xdr:cNvPr id="7" name="TextBox 6">
          <a:extLst>
            <a:ext uri="{FF2B5EF4-FFF2-40B4-BE49-F238E27FC236}">
              <a16:creationId xmlns:a16="http://schemas.microsoft.com/office/drawing/2014/main" id="{00000000-0008-0000-1400-000007000000}"/>
            </a:ext>
          </a:extLst>
        </xdr:cNvPr>
        <xdr:cNvSpPr txBox="1"/>
      </xdr:nvSpPr>
      <xdr:spPr>
        <a:xfrm>
          <a:off x="1040947" y="1898014"/>
          <a:ext cx="8035017" cy="15037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endParaRPr lang="en-US" sz="1800" b="0" i="0" baseline="0">
            <a:solidFill>
              <a:schemeClr val="tx1"/>
            </a:solidFill>
            <a:latin typeface="Lucida Bright" panose="02040602050505020304" pitchFamily="18" charset="0"/>
          </a:endParaRPr>
        </a:p>
        <a:p>
          <a:pPr>
            <a:lnSpc>
              <a:spcPts val="1400"/>
            </a:lnSpc>
          </a:pPr>
          <a:r>
            <a:rPr lang="en-US" sz="1800" b="0" i="0" baseline="0">
              <a:solidFill>
                <a:schemeClr val="tx1"/>
              </a:solidFill>
              <a:latin typeface="Lucida Bright" panose="02040602050505020304" pitchFamily="18" charset="0"/>
            </a:rPr>
            <a:t>Calculate the best way that John can take from Point 1 to Point 8 that</a:t>
          </a:r>
        </a:p>
        <a:p>
          <a:pPr>
            <a:lnSpc>
              <a:spcPts val="1400"/>
            </a:lnSpc>
          </a:pPr>
          <a:endParaRPr lang="en-US" sz="1800" b="0" i="0" baseline="0">
            <a:solidFill>
              <a:schemeClr val="tx1"/>
            </a:solidFill>
            <a:latin typeface="Lucida Bright" panose="02040602050505020304" pitchFamily="18" charset="0"/>
          </a:endParaRPr>
        </a:p>
        <a:p>
          <a:pPr>
            <a:lnSpc>
              <a:spcPts val="1400"/>
            </a:lnSpc>
          </a:pPr>
          <a:r>
            <a:rPr lang="en-US" sz="1800" b="0" i="0" baseline="0">
              <a:solidFill>
                <a:schemeClr val="tx1"/>
              </a:solidFill>
              <a:latin typeface="Lucida Bright" panose="02040602050505020304" pitchFamily="18" charset="0"/>
            </a:rPr>
            <a:t>will minimize total distance traveled. </a:t>
          </a:r>
        </a:p>
        <a:p>
          <a:pPr>
            <a:lnSpc>
              <a:spcPts val="1400"/>
            </a:lnSpc>
          </a:pPr>
          <a:endParaRPr lang="en-US" sz="1800" b="0" i="0" baseline="0">
            <a:solidFill>
              <a:schemeClr val="tx1"/>
            </a:solidFill>
            <a:latin typeface="Lucida Bright" panose="02040602050505020304" pitchFamily="18" charset="0"/>
          </a:endParaRPr>
        </a:p>
        <a:p>
          <a:pPr>
            <a:lnSpc>
              <a:spcPts val="1400"/>
            </a:lnSpc>
          </a:pPr>
          <a:r>
            <a:rPr lang="en-US" sz="1800" b="0" i="0" baseline="0">
              <a:solidFill>
                <a:schemeClr val="tx1"/>
              </a:solidFill>
              <a:latin typeface="Lucida Bright" panose="02040602050505020304" pitchFamily="18" charset="0"/>
            </a:rPr>
            <a:t>All distances shown are in hundreds of miles.</a:t>
          </a:r>
        </a:p>
        <a:p>
          <a:pPr>
            <a:lnSpc>
              <a:spcPts val="1400"/>
            </a:lnSpc>
          </a:pPr>
          <a:endParaRPr lang="en-US" sz="1800" b="0" i="0" baseline="0">
            <a:solidFill>
              <a:schemeClr val="accent1">
                <a:lumMod val="50000"/>
              </a:schemeClr>
            </a:solidFill>
            <a:latin typeface="Lucida Bright" panose="02040602050505020304" pitchFamily="18" charset="0"/>
          </a:endParaRPr>
        </a:p>
      </xdr:txBody>
    </xdr:sp>
    <xdr:clientData/>
  </xdr:twoCellAnchor>
  <xdr:twoCellAnchor>
    <xdr:from>
      <xdr:col>15</xdr:col>
      <xdr:colOff>306161</xdr:colOff>
      <xdr:row>2</xdr:row>
      <xdr:rowOff>136071</xdr:rowOff>
    </xdr:from>
    <xdr:to>
      <xdr:col>22</xdr:col>
      <xdr:colOff>326571</xdr:colOff>
      <xdr:row>7</xdr:row>
      <xdr:rowOff>88446</xdr:rowOff>
    </xdr:to>
    <xdr:sp macro="" textlink="">
      <xdr:nvSpPr>
        <xdr:cNvPr id="29" name="Rounded Rectangle 4">
          <a:extLst>
            <a:ext uri="{FF2B5EF4-FFF2-40B4-BE49-F238E27FC236}">
              <a16:creationId xmlns:a16="http://schemas.microsoft.com/office/drawing/2014/main" id="{00000000-0008-0000-1400-00001D000000}"/>
            </a:ext>
          </a:extLst>
        </xdr:cNvPr>
        <xdr:cNvSpPr/>
      </xdr:nvSpPr>
      <xdr:spPr>
        <a:xfrm>
          <a:off x="10334625" y="517071"/>
          <a:ext cx="3871232"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14</xdr:col>
      <xdr:colOff>1061358</xdr:colOff>
      <xdr:row>8</xdr:row>
      <xdr:rowOff>27215</xdr:rowOff>
    </xdr:from>
    <xdr:to>
      <xdr:col>14</xdr:col>
      <xdr:colOff>1061358</xdr:colOff>
      <xdr:row>39</xdr:row>
      <xdr:rowOff>598714</xdr:rowOff>
    </xdr:to>
    <xdr:cxnSp macro="">
      <xdr:nvCxnSpPr>
        <xdr:cNvPr id="36" name="Straight Connector 35">
          <a:extLst>
            <a:ext uri="{FF2B5EF4-FFF2-40B4-BE49-F238E27FC236}">
              <a16:creationId xmlns:a16="http://schemas.microsoft.com/office/drawing/2014/main" id="{00000000-0008-0000-1400-000024000000}"/>
            </a:ext>
          </a:extLst>
        </xdr:cNvPr>
        <xdr:cNvCxnSpPr/>
      </xdr:nvCxnSpPr>
      <xdr:spPr>
        <a:xfrm flipH="1" flipV="1">
          <a:off x="9484179" y="1551215"/>
          <a:ext cx="0" cy="7864928"/>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95250</xdr:colOff>
      <xdr:row>1</xdr:row>
      <xdr:rowOff>158750</xdr:rowOff>
    </xdr:from>
    <xdr:to>
      <xdr:col>3</xdr:col>
      <xdr:colOff>431800</xdr:colOff>
      <xdr:row>8</xdr:row>
      <xdr:rowOff>79829</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00000000-0008-0000-1400-000008000000}"/>
            </a:ext>
          </a:extLst>
        </xdr:cNvPr>
        <xdr:cNvSpPr/>
      </xdr:nvSpPr>
      <xdr:spPr>
        <a:xfrm>
          <a:off x="698500" y="349250"/>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15</xdr:col>
      <xdr:colOff>1</xdr:colOff>
      <xdr:row>10</xdr:row>
      <xdr:rowOff>0</xdr:rowOff>
    </xdr:from>
    <xdr:to>
      <xdr:col>17</xdr:col>
      <xdr:colOff>449037</xdr:colOff>
      <xdr:row>14</xdr:row>
      <xdr:rowOff>136071</xdr:rowOff>
    </xdr:to>
    <xdr:sp macro="" textlink="">
      <xdr:nvSpPr>
        <xdr:cNvPr id="17" name="Rounded Rectangle 11">
          <a:hlinkClick xmlns:r="http://schemas.openxmlformats.org/officeDocument/2006/relationships" r:id="rId2"/>
          <a:extLst>
            <a:ext uri="{FF2B5EF4-FFF2-40B4-BE49-F238E27FC236}">
              <a16:creationId xmlns:a16="http://schemas.microsoft.com/office/drawing/2014/main" id="{00000000-0008-0000-1400-000011000000}"/>
            </a:ext>
          </a:extLst>
        </xdr:cNvPr>
        <xdr:cNvSpPr/>
      </xdr:nvSpPr>
      <xdr:spPr>
        <a:xfrm>
          <a:off x="11579680" y="1905000"/>
          <a:ext cx="1864178" cy="898071"/>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Check</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16</xdr:col>
      <xdr:colOff>318408</xdr:colOff>
      <xdr:row>3</xdr:row>
      <xdr:rowOff>58964</xdr:rowOff>
    </xdr:from>
    <xdr:to>
      <xdr:col>29</xdr:col>
      <xdr:colOff>482600</xdr:colOff>
      <xdr:row>10</xdr:row>
      <xdr:rowOff>177800</xdr:rowOff>
    </xdr:to>
    <xdr:sp macro="" textlink="">
      <xdr:nvSpPr>
        <xdr:cNvPr id="5" name="Rounded Rectangle 1">
          <a:extLst>
            <a:ext uri="{FF2B5EF4-FFF2-40B4-BE49-F238E27FC236}">
              <a16:creationId xmlns:a16="http://schemas.microsoft.com/office/drawing/2014/main" id="{CD34C457-DED4-44F8-B8A8-1713413024B9}"/>
            </a:ext>
          </a:extLst>
        </xdr:cNvPr>
        <xdr:cNvSpPr/>
      </xdr:nvSpPr>
      <xdr:spPr>
        <a:xfrm>
          <a:off x="8160658" y="630464"/>
          <a:ext cx="8006442" cy="145233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DEN</a:t>
          </a:r>
          <a:r>
            <a:rPr lang="en-US" sz="4000" b="1" baseline="0">
              <a:solidFill>
                <a:schemeClr val="tx1"/>
              </a:solidFill>
              <a:latin typeface="Lucida Bright" panose="02040602050505020304" pitchFamily="18" charset="0"/>
            </a:rPr>
            <a:t> 423</a:t>
          </a:r>
          <a:endParaRPr lang="en-US" sz="4000" b="1">
            <a:solidFill>
              <a:schemeClr val="tx1"/>
            </a:solidFill>
            <a:latin typeface="Lucida Bright" panose="02040602050505020304" pitchFamily="18" charset="0"/>
          </a:endParaRPr>
        </a:p>
      </xdr:txBody>
    </xdr:sp>
    <xdr:clientData/>
  </xdr:twoCellAnchor>
  <xdr:twoCellAnchor>
    <xdr:from>
      <xdr:col>20</xdr:col>
      <xdr:colOff>80285</xdr:colOff>
      <xdr:row>49</xdr:row>
      <xdr:rowOff>60779</xdr:rowOff>
    </xdr:from>
    <xdr:to>
      <xdr:col>25</xdr:col>
      <xdr:colOff>515714</xdr:colOff>
      <xdr:row>56</xdr:row>
      <xdr:rowOff>15875</xdr:rowOff>
    </xdr:to>
    <xdr:sp macro="" textlink="">
      <xdr:nvSpPr>
        <xdr:cNvPr id="6" name="Rounded Rectangle 3">
          <a:hlinkClick xmlns:r="http://schemas.openxmlformats.org/officeDocument/2006/relationships" r:id="rId1"/>
          <a:extLst>
            <a:ext uri="{FF2B5EF4-FFF2-40B4-BE49-F238E27FC236}">
              <a16:creationId xmlns:a16="http://schemas.microsoft.com/office/drawing/2014/main" id="{1F0D0435-50CE-41E0-B6B0-461AF8DA8081}"/>
            </a:ext>
          </a:extLst>
        </xdr:cNvPr>
        <xdr:cNvSpPr/>
      </xdr:nvSpPr>
      <xdr:spPr>
        <a:xfrm>
          <a:off x="10443485" y="9395279"/>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editAs="oneCell">
    <xdr:from>
      <xdr:col>1</xdr:col>
      <xdr:colOff>19050</xdr:colOff>
      <xdr:row>0</xdr:row>
      <xdr:rowOff>144236</xdr:rowOff>
    </xdr:from>
    <xdr:to>
      <xdr:col>6</xdr:col>
      <xdr:colOff>217714</xdr:colOff>
      <xdr:row>10</xdr:row>
      <xdr:rowOff>17863</xdr:rowOff>
    </xdr:to>
    <xdr:pic>
      <xdr:nvPicPr>
        <xdr:cNvPr id="8" name="Picture 7" descr="Picturelogo1.png">
          <a:extLst>
            <a:ext uri="{FF2B5EF4-FFF2-40B4-BE49-F238E27FC236}">
              <a16:creationId xmlns:a16="http://schemas.microsoft.com/office/drawing/2014/main" id="{02C4E30D-4FEB-4ABF-AA38-2B522F78AEB9}"/>
            </a:ext>
          </a:extLst>
        </xdr:cNvPr>
        <xdr:cNvPicPr>
          <a:picLocks noChangeAspect="1"/>
        </xdr:cNvPicPr>
      </xdr:nvPicPr>
      <xdr:blipFill>
        <a:blip xmlns:r="http://schemas.openxmlformats.org/officeDocument/2006/relationships" r:embed="rId2" cstate="print"/>
        <a:stretch>
          <a:fillRect/>
        </a:stretch>
      </xdr:blipFill>
      <xdr:spPr>
        <a:xfrm>
          <a:off x="628650" y="144236"/>
          <a:ext cx="3246664" cy="1778627"/>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9" name="TextBox 8">
          <a:extLst>
            <a:ext uri="{FF2B5EF4-FFF2-40B4-BE49-F238E27FC236}">
              <a16:creationId xmlns:a16="http://schemas.microsoft.com/office/drawing/2014/main" id="{DE0C5A8E-EFAC-4E41-90EA-D4CE24462350}"/>
            </a:ext>
          </a:extLst>
        </xdr:cNvPr>
        <xdr:cNvSpPr txBox="1"/>
      </xdr:nvSpPr>
      <xdr:spPr>
        <a:xfrm>
          <a:off x="846363" y="1513115"/>
          <a:ext cx="2724150" cy="2775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17</xdr:col>
      <xdr:colOff>187325</xdr:colOff>
      <xdr:row>24</xdr:row>
      <xdr:rowOff>114753</xdr:rowOff>
    </xdr:from>
    <xdr:to>
      <xdr:col>29</xdr:col>
      <xdr:colOff>282574</xdr:colOff>
      <xdr:row>45</xdr:row>
      <xdr:rowOff>57150</xdr:rowOff>
    </xdr:to>
    <xdr:sp macro="" textlink="">
      <xdr:nvSpPr>
        <xdr:cNvPr id="10" name="Rounded Rectangle 3">
          <a:extLst>
            <a:ext uri="{FF2B5EF4-FFF2-40B4-BE49-F238E27FC236}">
              <a16:creationId xmlns:a16="http://schemas.microsoft.com/office/drawing/2014/main" id="{D9A8501F-32A4-4637-8BA4-20E271C2D206}"/>
            </a:ext>
          </a:extLst>
        </xdr:cNvPr>
        <xdr:cNvSpPr/>
      </xdr:nvSpPr>
      <xdr:spPr>
        <a:xfrm>
          <a:off x="8721725" y="4686753"/>
          <a:ext cx="7410449" cy="394289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4000" b="1" baseline="0">
            <a:solidFill>
              <a:srgbClr val="C00000"/>
            </a:solidFill>
            <a:latin typeface="Lucida Bright" panose="02040602050505020304" pitchFamily="18" charset="0"/>
          </a:endParaRPr>
        </a:p>
        <a:p>
          <a:pPr algn="ctr"/>
          <a:r>
            <a:rPr lang="en-US" sz="5400" b="1" baseline="0">
              <a:solidFill>
                <a:schemeClr val="accent1">
                  <a:lumMod val="50000"/>
                </a:schemeClr>
              </a:solidFill>
              <a:latin typeface="Lucida Bright" panose="02040602050505020304" pitchFamily="18" charset="0"/>
            </a:rPr>
            <a:t>Sample Problems</a:t>
          </a:r>
        </a:p>
        <a:p>
          <a:pPr algn="ctr"/>
          <a:endParaRPr lang="en-US" sz="3600" b="1" baseline="0">
            <a:solidFill>
              <a:schemeClr val="tx2">
                <a:lumMod val="50000"/>
              </a:schemeClr>
            </a:solidFill>
            <a:latin typeface="Lucida Bright" panose="02040602050505020304" pitchFamily="18" charset="0"/>
          </a:endParaRPr>
        </a:p>
        <a:p>
          <a:pPr algn="ctr"/>
          <a:r>
            <a:rPr lang="en-US" sz="3600" b="1" baseline="0">
              <a:solidFill>
                <a:schemeClr val="tx2">
                  <a:lumMod val="50000"/>
                </a:schemeClr>
              </a:solidFill>
              <a:latin typeface="Lucida Bright" panose="02040602050505020304" pitchFamily="18" charset="0"/>
            </a:rPr>
            <a:t>11/30/17</a:t>
          </a:r>
          <a:endParaRPr lang="en-US" sz="3600" b="1">
            <a:solidFill>
              <a:schemeClr val="tx2">
                <a:lumMod val="50000"/>
              </a:schemeClr>
            </a:solidFill>
            <a:latin typeface="Lucida Bright" panose="02040602050505020304" pitchFamily="18" charset="0"/>
          </a:endParaRPr>
        </a:p>
      </xdr:txBody>
    </xdr:sp>
    <xdr:clientData/>
  </xdr:twoCellAnchor>
  <xdr:twoCellAnchor>
    <xdr:from>
      <xdr:col>20</xdr:col>
      <xdr:colOff>362860</xdr:colOff>
      <xdr:row>15</xdr:row>
      <xdr:rowOff>25854</xdr:rowOff>
    </xdr:from>
    <xdr:to>
      <xdr:col>26</xdr:col>
      <xdr:colOff>188689</xdr:colOff>
      <xdr:row>21</xdr:row>
      <xdr:rowOff>171450</xdr:rowOff>
    </xdr:to>
    <xdr:sp macro="" textlink="">
      <xdr:nvSpPr>
        <xdr:cNvPr id="11" name="Rounded Rectangle 3">
          <a:hlinkClick xmlns:r="http://schemas.openxmlformats.org/officeDocument/2006/relationships" r:id="rId3"/>
          <a:extLst>
            <a:ext uri="{FF2B5EF4-FFF2-40B4-BE49-F238E27FC236}">
              <a16:creationId xmlns:a16="http://schemas.microsoft.com/office/drawing/2014/main" id="{CF51F100-5DA2-4F4A-AB9E-B06D3BA8019B}"/>
            </a:ext>
          </a:extLst>
        </xdr:cNvPr>
        <xdr:cNvSpPr/>
      </xdr:nvSpPr>
      <xdr:spPr>
        <a:xfrm>
          <a:off x="10726060" y="2883354"/>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rgbClr val="C00000"/>
              </a:solidFill>
              <a:latin typeface="Lucida Bright" panose="02040602050505020304" pitchFamily="18" charset="0"/>
            </a:rPr>
            <a:t>Set</a:t>
          </a:r>
          <a:r>
            <a:rPr lang="en-US" sz="4400" b="1" baseline="0">
              <a:solidFill>
                <a:srgbClr val="C00000"/>
              </a:solidFill>
              <a:latin typeface="Lucida Bright" panose="02040602050505020304" pitchFamily="18" charset="0"/>
            </a:rPr>
            <a:t> 3</a:t>
          </a:r>
          <a:endParaRPr lang="en-US" sz="4400" b="1">
            <a:solidFill>
              <a:srgbClr val="C00000"/>
            </a:solidFill>
            <a:latin typeface="Lucida Bright" panose="02040602050505020304" pitchFamily="18"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20</xdr:col>
      <xdr:colOff>228600</xdr:colOff>
      <xdr:row>7</xdr:row>
      <xdr:rowOff>166821</xdr:rowOff>
    </xdr:from>
    <xdr:to>
      <xdr:col>34</xdr:col>
      <xdr:colOff>133350</xdr:colOff>
      <xdr:row>17</xdr:row>
      <xdr:rowOff>142875</xdr:rowOff>
    </xdr:to>
    <xdr:sp macro="" textlink="">
      <xdr:nvSpPr>
        <xdr:cNvPr id="14" name="Rounded Rectangle 13">
          <a:extLst>
            <a:ext uri="{FF2B5EF4-FFF2-40B4-BE49-F238E27FC236}">
              <a16:creationId xmlns:a16="http://schemas.microsoft.com/office/drawing/2014/main" id="{00000000-0008-0000-1600-00000E000000}"/>
            </a:ext>
          </a:extLst>
        </xdr:cNvPr>
        <xdr:cNvSpPr/>
      </xdr:nvSpPr>
      <xdr:spPr>
        <a:xfrm>
          <a:off x="12611100" y="1500321"/>
          <a:ext cx="8572500" cy="1881054"/>
        </a:xfrm>
        <a:prstGeom prst="roundRect">
          <a:avLst/>
        </a:prstGeom>
        <a:solidFill>
          <a:schemeClr val="accent3">
            <a:lumMod val="60000"/>
            <a:lumOff val="4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cs typeface="FrankRuehl" panose="020E0503060101010101" pitchFamily="34" charset="-79"/>
            </a:rPr>
            <a:t>Content</a:t>
          </a:r>
        </a:p>
      </xdr:txBody>
    </xdr:sp>
    <xdr:clientData/>
  </xdr:twoCellAnchor>
  <xdr:twoCellAnchor>
    <xdr:from>
      <xdr:col>11</xdr:col>
      <xdr:colOff>348614</xdr:colOff>
      <xdr:row>2</xdr:row>
      <xdr:rowOff>123825</xdr:rowOff>
    </xdr:from>
    <xdr:to>
      <xdr:col>15</xdr:col>
      <xdr:colOff>476250</xdr:colOff>
      <xdr:row>14</xdr:row>
      <xdr:rowOff>142875</xdr:rowOff>
    </xdr:to>
    <xdr:sp macro="" textlink="">
      <xdr:nvSpPr>
        <xdr:cNvPr id="16" name="Left Arrow 15">
          <a:hlinkClick xmlns:r="http://schemas.openxmlformats.org/officeDocument/2006/relationships" r:id="rId1"/>
          <a:extLst>
            <a:ext uri="{FF2B5EF4-FFF2-40B4-BE49-F238E27FC236}">
              <a16:creationId xmlns:a16="http://schemas.microsoft.com/office/drawing/2014/main" id="{00000000-0008-0000-1600-000010000000}"/>
            </a:ext>
          </a:extLst>
        </xdr:cNvPr>
        <xdr:cNvSpPr/>
      </xdr:nvSpPr>
      <xdr:spPr>
        <a:xfrm>
          <a:off x="7158989" y="504825"/>
          <a:ext cx="2604136" cy="230505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18</xdr:col>
      <xdr:colOff>76201</xdr:colOff>
      <xdr:row>30</xdr:row>
      <xdr:rowOff>80963</xdr:rowOff>
    </xdr:from>
    <xdr:to>
      <xdr:col>26</xdr:col>
      <xdr:colOff>428626</xdr:colOff>
      <xdr:row>35</xdr:row>
      <xdr:rowOff>231458</xdr:rowOff>
    </xdr:to>
    <xdr:sp macro="" textlink="">
      <xdr:nvSpPr>
        <xdr:cNvPr id="39" name="Rounded Rectangle 11">
          <a:hlinkClick xmlns:r="http://schemas.openxmlformats.org/officeDocument/2006/relationships" r:id="rId2"/>
          <a:extLst>
            <a:ext uri="{FF2B5EF4-FFF2-40B4-BE49-F238E27FC236}">
              <a16:creationId xmlns:a16="http://schemas.microsoft.com/office/drawing/2014/main" id="{00000000-0008-0000-1600-000027000000}"/>
            </a:ext>
          </a:extLst>
        </xdr:cNvPr>
        <xdr:cNvSpPr/>
      </xdr:nvSpPr>
      <xdr:spPr>
        <a:xfrm>
          <a:off x="11220451" y="6129338"/>
          <a:ext cx="5305425" cy="134112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1</a:t>
          </a:r>
        </a:p>
      </xdr:txBody>
    </xdr:sp>
    <xdr:clientData/>
  </xdr:twoCellAnchor>
  <xdr:twoCellAnchor>
    <xdr:from>
      <xdr:col>18</xdr:col>
      <xdr:colOff>42863</xdr:colOff>
      <xdr:row>38</xdr:row>
      <xdr:rowOff>123825</xdr:rowOff>
    </xdr:from>
    <xdr:to>
      <xdr:col>26</xdr:col>
      <xdr:colOff>395288</xdr:colOff>
      <xdr:row>44</xdr:row>
      <xdr:rowOff>36195</xdr:rowOff>
    </xdr:to>
    <xdr:sp macro="" textlink="">
      <xdr:nvSpPr>
        <xdr:cNvPr id="40" name="Rounded Rectangle 11">
          <a:hlinkClick xmlns:r="http://schemas.openxmlformats.org/officeDocument/2006/relationships" r:id="rId3"/>
          <a:extLst>
            <a:ext uri="{FF2B5EF4-FFF2-40B4-BE49-F238E27FC236}">
              <a16:creationId xmlns:a16="http://schemas.microsoft.com/office/drawing/2014/main" id="{00000000-0008-0000-1600-000028000000}"/>
            </a:ext>
          </a:extLst>
        </xdr:cNvPr>
        <xdr:cNvSpPr/>
      </xdr:nvSpPr>
      <xdr:spPr>
        <a:xfrm>
          <a:off x="11187113" y="8077200"/>
          <a:ext cx="5305425" cy="134112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2</a:t>
          </a:r>
        </a:p>
      </xdr:txBody>
    </xdr:sp>
    <xdr:clientData/>
  </xdr:twoCellAnchor>
  <xdr:twoCellAnchor>
    <xdr:from>
      <xdr:col>18</xdr:col>
      <xdr:colOff>57149</xdr:colOff>
      <xdr:row>62</xdr:row>
      <xdr:rowOff>92392</xdr:rowOff>
    </xdr:from>
    <xdr:to>
      <xdr:col>26</xdr:col>
      <xdr:colOff>409574</xdr:colOff>
      <xdr:row>67</xdr:row>
      <xdr:rowOff>195262</xdr:rowOff>
    </xdr:to>
    <xdr:sp macro="" textlink="">
      <xdr:nvSpPr>
        <xdr:cNvPr id="41" name="Rounded Rectangle 11">
          <a:hlinkClick xmlns:r="http://schemas.openxmlformats.org/officeDocument/2006/relationships" r:id="rId4"/>
          <a:extLst>
            <a:ext uri="{FF2B5EF4-FFF2-40B4-BE49-F238E27FC236}">
              <a16:creationId xmlns:a16="http://schemas.microsoft.com/office/drawing/2014/main" id="{00000000-0008-0000-1600-000029000000}"/>
            </a:ext>
          </a:extLst>
        </xdr:cNvPr>
        <xdr:cNvSpPr/>
      </xdr:nvSpPr>
      <xdr:spPr>
        <a:xfrm>
          <a:off x="11201399" y="13760767"/>
          <a:ext cx="5305425" cy="12934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5</a:t>
          </a:r>
        </a:p>
      </xdr:txBody>
    </xdr:sp>
    <xdr:clientData/>
  </xdr:twoCellAnchor>
  <xdr:twoCellAnchor>
    <xdr:from>
      <xdr:col>18</xdr:col>
      <xdr:colOff>90487</xdr:colOff>
      <xdr:row>46</xdr:row>
      <xdr:rowOff>76200</xdr:rowOff>
    </xdr:from>
    <xdr:to>
      <xdr:col>26</xdr:col>
      <xdr:colOff>442912</xdr:colOff>
      <xdr:row>51</xdr:row>
      <xdr:rowOff>226695</xdr:rowOff>
    </xdr:to>
    <xdr:sp macro="" textlink="">
      <xdr:nvSpPr>
        <xdr:cNvPr id="42" name="Rounded Rectangle 11">
          <a:hlinkClick xmlns:r="http://schemas.openxmlformats.org/officeDocument/2006/relationships" r:id="rId5"/>
          <a:extLst>
            <a:ext uri="{FF2B5EF4-FFF2-40B4-BE49-F238E27FC236}">
              <a16:creationId xmlns:a16="http://schemas.microsoft.com/office/drawing/2014/main" id="{00000000-0008-0000-1600-00002A000000}"/>
            </a:ext>
          </a:extLst>
        </xdr:cNvPr>
        <xdr:cNvSpPr/>
      </xdr:nvSpPr>
      <xdr:spPr>
        <a:xfrm>
          <a:off x="17425987" y="9458325"/>
          <a:ext cx="5305425" cy="134112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3</a:t>
          </a:r>
        </a:p>
      </xdr:txBody>
    </xdr:sp>
    <xdr:clientData/>
  </xdr:twoCellAnchor>
  <xdr:twoCellAnchor>
    <xdr:from>
      <xdr:col>18</xdr:col>
      <xdr:colOff>42862</xdr:colOff>
      <xdr:row>54</xdr:row>
      <xdr:rowOff>80963</xdr:rowOff>
    </xdr:from>
    <xdr:to>
      <xdr:col>26</xdr:col>
      <xdr:colOff>395287</xdr:colOff>
      <xdr:row>59</xdr:row>
      <xdr:rowOff>231458</xdr:rowOff>
    </xdr:to>
    <xdr:sp macro="" textlink="">
      <xdr:nvSpPr>
        <xdr:cNvPr id="43" name="Rounded Rectangle 11">
          <a:hlinkClick xmlns:r="http://schemas.openxmlformats.org/officeDocument/2006/relationships" r:id="rId6"/>
          <a:extLst>
            <a:ext uri="{FF2B5EF4-FFF2-40B4-BE49-F238E27FC236}">
              <a16:creationId xmlns:a16="http://schemas.microsoft.com/office/drawing/2014/main" id="{00000000-0008-0000-1600-00002B000000}"/>
            </a:ext>
          </a:extLst>
        </xdr:cNvPr>
        <xdr:cNvSpPr/>
      </xdr:nvSpPr>
      <xdr:spPr>
        <a:xfrm>
          <a:off x="11187112" y="11844338"/>
          <a:ext cx="5305425" cy="134112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4</a:t>
          </a:r>
        </a:p>
      </xdr:txBody>
    </xdr:sp>
    <xdr:clientData/>
  </xdr:twoCellAnchor>
  <xdr:twoCellAnchor>
    <xdr:from>
      <xdr:col>28</xdr:col>
      <xdr:colOff>533400</xdr:colOff>
      <xdr:row>30</xdr:row>
      <xdr:rowOff>200025</xdr:rowOff>
    </xdr:from>
    <xdr:to>
      <xdr:col>37</xdr:col>
      <xdr:colOff>266700</xdr:colOff>
      <xdr:row>36</xdr:row>
      <xdr:rowOff>112395</xdr:rowOff>
    </xdr:to>
    <xdr:sp macro="" textlink="">
      <xdr:nvSpPr>
        <xdr:cNvPr id="44" name="Rounded Rectangle 11">
          <a:hlinkClick xmlns:r="http://schemas.openxmlformats.org/officeDocument/2006/relationships" r:id="rId7"/>
          <a:extLst>
            <a:ext uri="{FF2B5EF4-FFF2-40B4-BE49-F238E27FC236}">
              <a16:creationId xmlns:a16="http://schemas.microsoft.com/office/drawing/2014/main" id="{00000000-0008-0000-1600-00002C000000}"/>
            </a:ext>
          </a:extLst>
        </xdr:cNvPr>
        <xdr:cNvSpPr/>
      </xdr:nvSpPr>
      <xdr:spPr>
        <a:xfrm>
          <a:off x="24060150" y="5772150"/>
          <a:ext cx="5305425" cy="134112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6</a:t>
          </a:r>
        </a:p>
      </xdr:txBody>
    </xdr:sp>
    <xdr:clientData/>
  </xdr:twoCellAnchor>
  <xdr:twoCellAnchor>
    <xdr:from>
      <xdr:col>28</xdr:col>
      <xdr:colOff>523875</xdr:colOff>
      <xdr:row>46</xdr:row>
      <xdr:rowOff>90487</xdr:rowOff>
    </xdr:from>
    <xdr:to>
      <xdr:col>37</xdr:col>
      <xdr:colOff>257175</xdr:colOff>
      <xdr:row>51</xdr:row>
      <xdr:rowOff>193357</xdr:rowOff>
    </xdr:to>
    <xdr:sp macro="" textlink="">
      <xdr:nvSpPr>
        <xdr:cNvPr id="45" name="Rounded Rectangle 11">
          <a:hlinkClick xmlns:r="http://schemas.openxmlformats.org/officeDocument/2006/relationships" r:id="rId8"/>
          <a:extLst>
            <a:ext uri="{FF2B5EF4-FFF2-40B4-BE49-F238E27FC236}">
              <a16:creationId xmlns:a16="http://schemas.microsoft.com/office/drawing/2014/main" id="{00000000-0008-0000-1600-00002D000000}"/>
            </a:ext>
          </a:extLst>
        </xdr:cNvPr>
        <xdr:cNvSpPr/>
      </xdr:nvSpPr>
      <xdr:spPr>
        <a:xfrm>
          <a:off x="24050625" y="9472612"/>
          <a:ext cx="5305425" cy="12934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8</a:t>
          </a:r>
        </a:p>
      </xdr:txBody>
    </xdr:sp>
    <xdr:clientData/>
  </xdr:twoCellAnchor>
  <xdr:twoCellAnchor>
    <xdr:from>
      <xdr:col>28</xdr:col>
      <xdr:colOff>533400</xdr:colOff>
      <xdr:row>38</xdr:row>
      <xdr:rowOff>152400</xdr:rowOff>
    </xdr:from>
    <xdr:to>
      <xdr:col>37</xdr:col>
      <xdr:colOff>266700</xdr:colOff>
      <xdr:row>44</xdr:row>
      <xdr:rowOff>64770</xdr:rowOff>
    </xdr:to>
    <xdr:sp macro="" textlink="">
      <xdr:nvSpPr>
        <xdr:cNvPr id="46" name="Rounded Rectangle 11">
          <a:hlinkClick xmlns:r="http://schemas.openxmlformats.org/officeDocument/2006/relationships" r:id="rId9"/>
          <a:extLst>
            <a:ext uri="{FF2B5EF4-FFF2-40B4-BE49-F238E27FC236}">
              <a16:creationId xmlns:a16="http://schemas.microsoft.com/office/drawing/2014/main" id="{00000000-0008-0000-1600-00002E000000}"/>
            </a:ext>
          </a:extLst>
        </xdr:cNvPr>
        <xdr:cNvSpPr/>
      </xdr:nvSpPr>
      <xdr:spPr>
        <a:xfrm>
          <a:off x="24060150" y="7629525"/>
          <a:ext cx="5305425" cy="134112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7</a:t>
          </a:r>
        </a:p>
      </xdr:txBody>
    </xdr:sp>
    <xdr:clientData/>
  </xdr:twoCellAnchor>
  <xdr:twoCellAnchor>
    <xdr:from>
      <xdr:col>28</xdr:col>
      <xdr:colOff>614363</xdr:colOff>
      <xdr:row>54</xdr:row>
      <xdr:rowOff>52387</xdr:rowOff>
    </xdr:from>
    <xdr:to>
      <xdr:col>37</xdr:col>
      <xdr:colOff>347663</xdr:colOff>
      <xdr:row>59</xdr:row>
      <xdr:rowOff>202882</xdr:rowOff>
    </xdr:to>
    <xdr:sp macro="" textlink="">
      <xdr:nvSpPr>
        <xdr:cNvPr id="47" name="Rounded Rectangle 11">
          <a:hlinkClick xmlns:r="http://schemas.openxmlformats.org/officeDocument/2006/relationships" r:id="rId10"/>
          <a:extLst>
            <a:ext uri="{FF2B5EF4-FFF2-40B4-BE49-F238E27FC236}">
              <a16:creationId xmlns:a16="http://schemas.microsoft.com/office/drawing/2014/main" id="{00000000-0008-0000-1600-00002F000000}"/>
            </a:ext>
          </a:extLst>
        </xdr:cNvPr>
        <xdr:cNvSpPr/>
      </xdr:nvSpPr>
      <xdr:spPr>
        <a:xfrm>
          <a:off x="17949863" y="11815762"/>
          <a:ext cx="5305425" cy="134112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9</a:t>
          </a:r>
        </a:p>
      </xdr:txBody>
    </xdr:sp>
    <xdr:clientData/>
  </xdr:twoCellAnchor>
  <xdr:twoCellAnchor>
    <xdr:from>
      <xdr:col>28</xdr:col>
      <xdr:colOff>614362</xdr:colOff>
      <xdr:row>62</xdr:row>
      <xdr:rowOff>33338</xdr:rowOff>
    </xdr:from>
    <xdr:to>
      <xdr:col>37</xdr:col>
      <xdr:colOff>347662</xdr:colOff>
      <xdr:row>67</xdr:row>
      <xdr:rowOff>183833</xdr:rowOff>
    </xdr:to>
    <xdr:sp macro="" textlink="">
      <xdr:nvSpPr>
        <xdr:cNvPr id="48" name="Rounded Rectangle 11">
          <a:hlinkClick xmlns:r="http://schemas.openxmlformats.org/officeDocument/2006/relationships" r:id="rId11"/>
          <a:extLst>
            <a:ext uri="{FF2B5EF4-FFF2-40B4-BE49-F238E27FC236}">
              <a16:creationId xmlns:a16="http://schemas.microsoft.com/office/drawing/2014/main" id="{00000000-0008-0000-1600-000030000000}"/>
            </a:ext>
          </a:extLst>
        </xdr:cNvPr>
        <xdr:cNvSpPr/>
      </xdr:nvSpPr>
      <xdr:spPr>
        <a:xfrm>
          <a:off x="17949862" y="13701713"/>
          <a:ext cx="5305425" cy="134112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10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212724</xdr:colOff>
      <xdr:row>1</xdr:row>
      <xdr:rowOff>171449</xdr:rowOff>
    </xdr:from>
    <xdr:to>
      <xdr:col>11</xdr:col>
      <xdr:colOff>940594</xdr:colOff>
      <xdr:row>5</xdr:row>
      <xdr:rowOff>114300</xdr:rowOff>
    </xdr:to>
    <xdr:sp macro="" textlink="">
      <xdr:nvSpPr>
        <xdr:cNvPr id="2" name="Rounded Rectangle 2">
          <a:extLst>
            <a:ext uri="{FF2B5EF4-FFF2-40B4-BE49-F238E27FC236}">
              <a16:creationId xmlns:a16="http://schemas.microsoft.com/office/drawing/2014/main" id="{00000000-0008-0000-0200-000002000000}"/>
            </a:ext>
          </a:extLst>
        </xdr:cNvPr>
        <xdr:cNvSpPr/>
      </xdr:nvSpPr>
      <xdr:spPr>
        <a:xfrm>
          <a:off x="2651124" y="361949"/>
          <a:ext cx="4995070"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rgbClr val="C00000"/>
              </a:solidFill>
              <a:latin typeface="Lucida Bright" panose="02040602050505020304" pitchFamily="18" charset="0"/>
              <a:cs typeface="FrankRuehl" panose="020E0503060101010101" pitchFamily="34" charset="-79"/>
            </a:rPr>
            <a:t>Check</a:t>
          </a:r>
          <a:r>
            <a:rPr lang="en-US" sz="3200" b="0" i="0" baseline="0">
              <a:solidFill>
                <a:schemeClr val="accent4">
                  <a:lumMod val="50000"/>
                </a:schemeClr>
              </a:solidFill>
              <a:latin typeface="Lucida Bright" panose="02040602050505020304" pitchFamily="18" charset="0"/>
              <a:cs typeface="FrankRuehl" panose="020E0503060101010101" pitchFamily="34" charset="-79"/>
            </a:rPr>
            <a:t> Problem 9 </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0</xdr:colOff>
      <xdr:row>3</xdr:row>
      <xdr:rowOff>189289</xdr:rowOff>
    </xdr:from>
    <xdr:to>
      <xdr:col>13</xdr:col>
      <xdr:colOff>0</xdr:colOff>
      <xdr:row>43</xdr:row>
      <xdr:rowOff>63500</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8667750" y="760789"/>
          <a:ext cx="0" cy="8272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47966</xdr:colOff>
      <xdr:row>9</xdr:row>
      <xdr:rowOff>24489</xdr:rowOff>
    </xdr:from>
    <xdr:to>
      <xdr:col>12</xdr:col>
      <xdr:colOff>559593</xdr:colOff>
      <xdr:row>41</xdr:row>
      <xdr:rowOff>158750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651216" y="1738989"/>
          <a:ext cx="7560127" cy="70081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800" b="0" i="0">
            <a:solidFill>
              <a:schemeClr val="tx1"/>
            </a:solidFill>
            <a:latin typeface="Lucida Bright" panose="02040602050505020304" pitchFamily="18" charset="0"/>
          </a:endParaRPr>
        </a:p>
        <a:p>
          <a:r>
            <a:rPr lang="en-US" sz="1800" b="0" i="0">
              <a:solidFill>
                <a:schemeClr val="tx1"/>
              </a:solidFill>
              <a:latin typeface="Lucida Bright" panose="02040602050505020304" pitchFamily="18" charset="0"/>
            </a:rPr>
            <a:t>You</a:t>
          </a:r>
          <a:r>
            <a:rPr lang="en-US" sz="1800" b="0" i="0" baseline="0">
              <a:solidFill>
                <a:schemeClr val="tx1"/>
              </a:solidFill>
              <a:latin typeface="Lucida Bright" panose="02040602050505020304" pitchFamily="18" charset="0"/>
            </a:rPr>
            <a:t> are a Product Manager for your company. Your VP of Sales requested that you drop the price for your product by 20%. This is necessary, according to your VP, to combat a new competitor entering your market.</a:t>
          </a:r>
        </a:p>
        <a:p>
          <a:endParaRPr lang="en-US" sz="1800" b="0" i="0" baseline="0">
            <a:solidFill>
              <a:schemeClr val="tx1"/>
            </a:solidFill>
            <a:latin typeface="Lucida Bright" panose="02040602050505020304" pitchFamily="18" charset="0"/>
          </a:endParaRPr>
        </a:p>
        <a:p>
          <a:r>
            <a:rPr lang="en-US" sz="1800" b="0" i="0" baseline="0">
              <a:solidFill>
                <a:schemeClr val="tx1"/>
              </a:solidFill>
              <a:latin typeface="Lucida Bright" panose="02040602050505020304" pitchFamily="18" charset="0"/>
            </a:rPr>
            <a:t>The long standing policy of your firm is that any price reductions have to be Gross Profit ($) neutral. In other words, they cannot affect the $ value of the Gross Profit.</a:t>
          </a:r>
        </a:p>
        <a:p>
          <a:endParaRPr lang="en-US" sz="1800" b="0" i="0" baseline="0">
            <a:solidFill>
              <a:schemeClr val="tx1"/>
            </a:solidFill>
            <a:latin typeface="Lucida Bright" panose="02040602050505020304" pitchFamily="18" charset="0"/>
          </a:endParaRPr>
        </a:p>
        <a:p>
          <a:r>
            <a:rPr lang="en-US" sz="1800" b="0" i="0" baseline="0">
              <a:solidFill>
                <a:schemeClr val="tx1"/>
              </a:solidFill>
              <a:latin typeface="Lucida Bright" panose="02040602050505020304" pitchFamily="18" charset="0"/>
            </a:rPr>
            <a:t>The current Gross Margin is 50%. Gross Margin = (Revenue - Cost of Goods Sold)/Revenue</a:t>
          </a:r>
        </a:p>
        <a:p>
          <a:endParaRPr lang="en-US" sz="1800" b="0" i="0" baseline="0">
            <a:solidFill>
              <a:schemeClr val="tx1"/>
            </a:solidFill>
            <a:latin typeface="Lucida Bright" panose="02040602050505020304" pitchFamily="18" charset="0"/>
          </a:endParaRPr>
        </a:p>
        <a:p>
          <a:r>
            <a:rPr lang="en-US" sz="1800" b="0" i="0" baseline="0">
              <a:solidFill>
                <a:schemeClr val="tx1"/>
              </a:solidFill>
              <a:latin typeface="Lucida Bright" panose="02040602050505020304" pitchFamily="18" charset="0"/>
            </a:rPr>
            <a:t>The most recent market research shows that your company has 50% market share. The remaining share is equally divided between two other competitors. It also estimates that the market for your products grows at the rate of 10% per year.</a:t>
          </a:r>
        </a:p>
        <a:p>
          <a:endParaRPr lang="en-US" sz="1800" b="0" i="0" baseline="0">
            <a:solidFill>
              <a:schemeClr val="tx1"/>
            </a:solidFill>
            <a:latin typeface="Lucida Bright" panose="02040602050505020304" pitchFamily="18" charset="0"/>
          </a:endParaRPr>
        </a:p>
        <a:p>
          <a:r>
            <a:rPr lang="en-US" sz="1800" b="0" i="0" baseline="0">
              <a:solidFill>
                <a:schemeClr val="tx1"/>
              </a:solidFill>
              <a:latin typeface="Lucida Bright" panose="02040602050505020304" pitchFamily="18" charset="0"/>
            </a:rPr>
            <a:t>Currently, your manufacturing plant works at 80% of capacity. That is, it produces 120,000 units per year. All units that are produced are sold.</a:t>
          </a:r>
        </a:p>
        <a:p>
          <a:endParaRPr lang="en-US" sz="1800" b="0" i="0" baseline="0">
            <a:solidFill>
              <a:schemeClr val="tx1"/>
            </a:solidFill>
            <a:latin typeface="Lucida Bright" panose="02040602050505020304" pitchFamily="18" charset="0"/>
          </a:endParaRPr>
        </a:p>
        <a:p>
          <a:r>
            <a:rPr lang="en-US" sz="1800" b="0" i="0" baseline="0">
              <a:solidFill>
                <a:schemeClr val="tx1"/>
              </a:solidFill>
              <a:latin typeface="Lucida Bright" panose="02040602050505020304" pitchFamily="18" charset="0"/>
            </a:rPr>
            <a:t>Should you comply with your VPs request? Why or why not? Support your answer using numerical values.</a:t>
          </a:r>
        </a:p>
        <a:p>
          <a:endParaRPr lang="en-US" sz="1800" b="0" i="0" baseline="0">
            <a:solidFill>
              <a:schemeClr val="tx1"/>
            </a:solidFill>
            <a:latin typeface="Lucida Bright" panose="02040602050505020304" pitchFamily="18" charset="0"/>
          </a:endParaRPr>
        </a:p>
      </xdr:txBody>
    </xdr:sp>
    <xdr:clientData/>
  </xdr:twoCellAnchor>
  <xdr:twoCellAnchor>
    <xdr:from>
      <xdr:col>14</xdr:col>
      <xdr:colOff>438150</xdr:colOff>
      <xdr:row>4</xdr:row>
      <xdr:rowOff>71436</xdr:rowOff>
    </xdr:from>
    <xdr:to>
      <xdr:col>21</xdr:col>
      <xdr:colOff>214312</xdr:colOff>
      <xdr:row>8</xdr:row>
      <xdr:rowOff>23814</xdr:rowOff>
    </xdr:to>
    <xdr:sp macro="" textlink="">
      <xdr:nvSpPr>
        <xdr:cNvPr id="5" name="Rounded Rectangle 4">
          <a:extLst>
            <a:ext uri="{FF2B5EF4-FFF2-40B4-BE49-F238E27FC236}">
              <a16:creationId xmlns:a16="http://schemas.microsoft.com/office/drawing/2014/main" id="{00000000-0008-0000-0200-000005000000}"/>
            </a:ext>
          </a:extLst>
        </xdr:cNvPr>
        <xdr:cNvSpPr/>
      </xdr:nvSpPr>
      <xdr:spPr>
        <a:xfrm>
          <a:off x="10082213" y="833436"/>
          <a:ext cx="3002755" cy="714378"/>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333375</xdr:colOff>
      <xdr:row>0</xdr:row>
      <xdr:rowOff>95251</xdr:rowOff>
    </xdr:from>
    <xdr:to>
      <xdr:col>2</xdr:col>
      <xdr:colOff>571499</xdr:colOff>
      <xdr:row>6</xdr:row>
      <xdr:rowOff>107157</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333375" y="95251"/>
          <a:ext cx="1457324" cy="115490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309561</xdr:colOff>
      <xdr:row>15</xdr:row>
      <xdr:rowOff>158750</xdr:rowOff>
    </xdr:from>
    <xdr:to>
      <xdr:col>24</xdr:col>
      <xdr:colOff>250030</xdr:colOff>
      <xdr:row>20</xdr:row>
      <xdr:rowOff>47625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8977311" y="3016250"/>
          <a:ext cx="5480844" cy="96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From the table:</a:t>
          </a:r>
          <a:r>
            <a:rPr lang="en-US" sz="1800" baseline="0">
              <a:latin typeface="Lucida Bright" panose="02040602050505020304" pitchFamily="18" charset="0"/>
            </a:rPr>
            <a:t> t</a:t>
          </a:r>
          <a:r>
            <a:rPr lang="en-US" sz="1800">
              <a:latin typeface="Lucida Bright" panose="02040602050505020304" pitchFamily="18" charset="0"/>
            </a:rPr>
            <a:t>he required</a:t>
          </a:r>
          <a:r>
            <a:rPr lang="en-US" sz="1800" baseline="0">
              <a:latin typeface="Lucida Bright" panose="02040602050505020304" pitchFamily="18" charset="0"/>
            </a:rPr>
            <a:t> increase in unit sales is 66.7%.</a:t>
          </a:r>
        </a:p>
        <a:p>
          <a:endParaRPr lang="en-US" sz="1800" baseline="0">
            <a:latin typeface="Lucida Bright" panose="02040602050505020304" pitchFamily="18" charset="0"/>
          </a:endParaRPr>
        </a:p>
        <a:p>
          <a:endParaRPr lang="en-US" sz="1800" baseline="0">
            <a:latin typeface="Lucida Bright" panose="02040602050505020304" pitchFamily="18" charset="0"/>
          </a:endParaRPr>
        </a:p>
      </xdr:txBody>
    </xdr:sp>
    <xdr:clientData/>
  </xdr:twoCellAnchor>
  <xdr:twoCellAnchor>
    <xdr:from>
      <xdr:col>13</xdr:col>
      <xdr:colOff>369094</xdr:colOff>
      <xdr:row>23</xdr:row>
      <xdr:rowOff>11907</xdr:rowOff>
    </xdr:from>
    <xdr:to>
      <xdr:col>24</xdr:col>
      <xdr:colOff>309563</xdr:colOff>
      <xdr:row>26</xdr:row>
      <xdr:rowOff>226218</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9560719" y="6060282"/>
          <a:ext cx="5453063" cy="809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The</a:t>
          </a:r>
          <a:r>
            <a:rPr lang="en-US" sz="1800" baseline="0">
              <a:latin typeface="Lucida Bright" panose="02040602050505020304" pitchFamily="18" charset="0"/>
            </a:rPr>
            <a:t> company has to sell 200,040 units to justify the proposed price drop.</a:t>
          </a:r>
          <a:endParaRPr lang="en-US" sz="1800">
            <a:latin typeface="Lucida Bright" panose="02040602050505020304" pitchFamily="18" charset="0"/>
          </a:endParaRPr>
        </a:p>
      </xdr:txBody>
    </xdr:sp>
    <xdr:clientData/>
  </xdr:twoCellAnchor>
  <xdr:twoCellAnchor>
    <xdr:from>
      <xdr:col>13</xdr:col>
      <xdr:colOff>408782</xdr:colOff>
      <xdr:row>27</xdr:row>
      <xdr:rowOff>297657</xdr:rowOff>
    </xdr:from>
    <xdr:to>
      <xdr:col>24</xdr:col>
      <xdr:colOff>349251</xdr:colOff>
      <xdr:row>31</xdr:row>
      <xdr:rowOff>158751</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9076532" y="5726907"/>
          <a:ext cx="5480844" cy="908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The</a:t>
          </a:r>
          <a:r>
            <a:rPr lang="en-US" sz="1800" baseline="0">
              <a:latin typeface="Lucida Bright" panose="02040602050505020304" pitchFamily="18" charset="0"/>
            </a:rPr>
            <a:t> total production capacity is 150,000 units at 100% utilization.</a:t>
          </a:r>
        </a:p>
        <a:p>
          <a:endParaRPr lang="en-US" sz="1800" baseline="0">
            <a:latin typeface="Lucida Bright" panose="02040602050505020304" pitchFamily="18" charset="0"/>
          </a:endParaRPr>
        </a:p>
      </xdr:txBody>
    </xdr:sp>
    <xdr:clientData/>
  </xdr:twoCellAnchor>
  <xdr:twoCellAnchor>
    <xdr:from>
      <xdr:col>23</xdr:col>
      <xdr:colOff>0</xdr:colOff>
      <xdr:row>8</xdr:row>
      <xdr:rowOff>0</xdr:rowOff>
    </xdr:from>
    <xdr:to>
      <xdr:col>25</xdr:col>
      <xdr:colOff>559593</xdr:colOff>
      <xdr:row>11</xdr:row>
      <xdr:rowOff>154781</xdr:rowOff>
    </xdr:to>
    <xdr:sp macro="" textlink="">
      <xdr:nvSpPr>
        <xdr:cNvPr id="11" name="Rounded Rectangle 11">
          <a:hlinkClick xmlns:r="http://schemas.openxmlformats.org/officeDocument/2006/relationships" r:id="rId2"/>
          <a:extLst>
            <a:ext uri="{FF2B5EF4-FFF2-40B4-BE49-F238E27FC236}">
              <a16:creationId xmlns:a16="http://schemas.microsoft.com/office/drawing/2014/main" id="{00000000-0008-0000-0200-00000B000000}"/>
            </a:ext>
          </a:extLst>
        </xdr:cNvPr>
        <xdr:cNvSpPr/>
      </xdr:nvSpPr>
      <xdr:spPr>
        <a:xfrm>
          <a:off x="13632656" y="1524000"/>
          <a:ext cx="1774031" cy="726281"/>
        </a:xfrm>
        <a:prstGeom prst="roundRect">
          <a:avLst/>
        </a:prstGeom>
        <a:solidFill>
          <a:schemeClr val="accent5">
            <a:lumMod val="75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b="1">
              <a:solidFill>
                <a:srgbClr val="FFFF00"/>
              </a:solidFill>
              <a:latin typeface="Lucida Bright" panose="02040602050505020304" pitchFamily="18" charset="0"/>
            </a:rPr>
            <a:t>Table</a:t>
          </a:r>
        </a:p>
      </xdr:txBody>
    </xdr:sp>
    <xdr:clientData/>
  </xdr:twoCellAnchor>
  <xdr:twoCellAnchor>
    <xdr:from>
      <xdr:col>26</xdr:col>
      <xdr:colOff>319085</xdr:colOff>
      <xdr:row>22</xdr:row>
      <xdr:rowOff>152400</xdr:rowOff>
    </xdr:from>
    <xdr:to>
      <xdr:col>32</xdr:col>
      <xdr:colOff>0</xdr:colOff>
      <xdr:row>27</xdr:row>
      <xdr:rowOff>0</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6289335" y="6026150"/>
          <a:ext cx="3998915" cy="95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aseline="0">
              <a:latin typeface="Lucida Bright" panose="02040602050505020304" pitchFamily="18" charset="0"/>
            </a:rPr>
            <a:t>=120,000 + (120,000 *0.667)</a:t>
          </a:r>
        </a:p>
      </xdr:txBody>
    </xdr:sp>
    <xdr:clientData/>
  </xdr:twoCellAnchor>
  <xdr:twoCellAnchor>
    <xdr:from>
      <xdr:col>13</xdr:col>
      <xdr:colOff>402432</xdr:colOff>
      <xdr:row>33</xdr:row>
      <xdr:rowOff>132557</xdr:rowOff>
    </xdr:from>
    <xdr:to>
      <xdr:col>24</xdr:col>
      <xdr:colOff>342901</xdr:colOff>
      <xdr:row>41</xdr:row>
      <xdr:rowOff>31750</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9070182" y="6990557"/>
          <a:ext cx="5480844" cy="16295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aseline="0">
              <a:latin typeface="Lucida Bright" panose="02040602050505020304" pitchFamily="18" charset="0"/>
            </a:rPr>
            <a:t>The company does not have enough production capacity to justify this drop in unit price. There is a need to produce additional</a:t>
          </a:r>
        </a:p>
        <a:p>
          <a:r>
            <a:rPr lang="en-US" sz="1800" baseline="0">
              <a:latin typeface="Lucida Bright" panose="02040602050505020304" pitchFamily="18" charset="0"/>
            </a:rPr>
            <a:t>50,400 units.</a:t>
          </a:r>
          <a:endParaRPr lang="en-US" sz="1800">
            <a:latin typeface="Lucida Bright" panose="02040602050505020304" pitchFamily="18" charset="0"/>
          </a:endParaRPr>
        </a:p>
      </xdr:txBody>
    </xdr:sp>
    <xdr:clientData/>
  </xdr:twoCellAnchor>
  <xdr:twoCellAnchor>
    <xdr:from>
      <xdr:col>26</xdr:col>
      <xdr:colOff>333375</xdr:colOff>
      <xdr:row>27</xdr:row>
      <xdr:rowOff>317500</xdr:rowOff>
    </xdr:from>
    <xdr:to>
      <xdr:col>32</xdr:col>
      <xdr:colOff>15874</xdr:colOff>
      <xdr:row>32</xdr:row>
      <xdr:rowOff>38100</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6303625" y="5746750"/>
          <a:ext cx="4000499" cy="95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aseline="0">
              <a:latin typeface="Lucida Bright" panose="02040602050505020304" pitchFamily="18" charset="0"/>
            </a:rPr>
            <a:t>From the problem</a:t>
          </a:r>
        </a:p>
      </xdr:txBody>
    </xdr:sp>
    <xdr:clientData/>
  </xdr:twoCellAnchor>
  <xdr:twoCellAnchor>
    <xdr:from>
      <xdr:col>26</xdr:col>
      <xdr:colOff>374650</xdr:colOff>
      <xdr:row>34</xdr:row>
      <xdr:rowOff>57150</xdr:rowOff>
    </xdr:from>
    <xdr:to>
      <xdr:col>32</xdr:col>
      <xdr:colOff>31749</xdr:colOff>
      <xdr:row>38</xdr:row>
      <xdr:rowOff>127000</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6344900" y="7185025"/>
          <a:ext cx="3975099" cy="95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aseline="0">
              <a:latin typeface="Lucida Bright" panose="02040602050505020304" pitchFamily="18" charset="0"/>
            </a:rPr>
            <a:t>200,040 - 150,000 = 50,040</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609599</xdr:colOff>
      <xdr:row>5</xdr:row>
      <xdr:rowOff>0</xdr:rowOff>
    </xdr:from>
    <xdr:to>
      <xdr:col>18</xdr:col>
      <xdr:colOff>1066799</xdr:colOff>
      <xdr:row>7</xdr:row>
      <xdr:rowOff>133350</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stretch>
          <a:fillRect/>
        </a:stretch>
      </xdr:blipFill>
      <xdr:spPr>
        <a:xfrm>
          <a:off x="8591549" y="381000"/>
          <a:ext cx="2409825" cy="514350"/>
        </a:xfrm>
        <a:prstGeom prst="rect">
          <a:avLst/>
        </a:prstGeom>
      </xdr:spPr>
    </xdr:pic>
    <xdr:clientData/>
  </xdr:twoCellAnchor>
  <xdr:twoCellAnchor>
    <xdr:from>
      <xdr:col>0</xdr:col>
      <xdr:colOff>419100</xdr:colOff>
      <xdr:row>0</xdr:row>
      <xdr:rowOff>85726</xdr:rowOff>
    </xdr:from>
    <xdr:to>
      <xdr:col>2</xdr:col>
      <xdr:colOff>257175</xdr:colOff>
      <xdr:row>4</xdr:row>
      <xdr:rowOff>104776</xdr:rowOff>
    </xdr:to>
    <xdr:sp macro="" textlink="">
      <xdr:nvSpPr>
        <xdr:cNvPr id="5" name="Left Arrow 1">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a:off x="419100" y="85726"/>
          <a:ext cx="1057275" cy="78105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0" i="0">
              <a:solidFill>
                <a:srgbClr val="FFFF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342900</xdr:colOff>
      <xdr:row>24</xdr:row>
      <xdr:rowOff>38100</xdr:rowOff>
    </xdr:from>
    <xdr:to>
      <xdr:col>17</xdr:col>
      <xdr:colOff>600075</xdr:colOff>
      <xdr:row>29</xdr:row>
      <xdr:rowOff>104775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324850" y="4800600"/>
          <a:ext cx="20859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66.7% more units will have to be sold in order to maintain the current level of</a:t>
          </a:r>
          <a:r>
            <a:rPr lang="en-US" sz="1100" baseline="0"/>
            <a:t> Gross Profit.</a:t>
          </a:r>
          <a:endParaRPr lang="en-US" sz="1100"/>
        </a:p>
      </xdr:txBody>
    </xdr:sp>
    <xdr:clientData/>
  </xdr:twoCellAnchor>
  <xdr:twoCellAnchor>
    <xdr:from>
      <xdr:col>14</xdr:col>
      <xdr:colOff>57150</xdr:colOff>
      <xdr:row>26</xdr:row>
      <xdr:rowOff>85725</xdr:rowOff>
    </xdr:from>
    <xdr:to>
      <xdr:col>14</xdr:col>
      <xdr:colOff>323850</xdr:colOff>
      <xdr:row>26</xdr:row>
      <xdr:rowOff>85725</xdr:rowOff>
    </xdr:to>
    <xdr:cxnSp macro="">
      <xdr:nvCxnSpPr>
        <xdr:cNvPr id="6" name="Straight Arrow Connector 5">
          <a:extLst>
            <a:ext uri="{FF2B5EF4-FFF2-40B4-BE49-F238E27FC236}">
              <a16:creationId xmlns:a16="http://schemas.microsoft.com/office/drawing/2014/main" id="{00000000-0008-0000-0300-000006000000}"/>
            </a:ext>
          </a:extLst>
        </xdr:cNvPr>
        <xdr:cNvCxnSpPr/>
      </xdr:nvCxnSpPr>
      <xdr:spPr>
        <a:xfrm flipH="1">
          <a:off x="8039100" y="5229225"/>
          <a:ext cx="2667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212724</xdr:colOff>
      <xdr:row>1</xdr:row>
      <xdr:rowOff>171449</xdr:rowOff>
    </xdr:from>
    <xdr:to>
      <xdr:col>11</xdr:col>
      <xdr:colOff>940594</xdr:colOff>
      <xdr:row>5</xdr:row>
      <xdr:rowOff>114300</xdr:rowOff>
    </xdr:to>
    <xdr:sp macro="" textlink="">
      <xdr:nvSpPr>
        <xdr:cNvPr id="3" name="Rounded Rectangle 2">
          <a:extLst>
            <a:ext uri="{FF2B5EF4-FFF2-40B4-BE49-F238E27FC236}">
              <a16:creationId xmlns:a16="http://schemas.microsoft.com/office/drawing/2014/main" id="{00000000-0008-0000-0400-000003000000}"/>
            </a:ext>
          </a:extLst>
        </xdr:cNvPr>
        <xdr:cNvSpPr/>
      </xdr:nvSpPr>
      <xdr:spPr>
        <a:xfrm>
          <a:off x="2641599" y="361949"/>
          <a:ext cx="497840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Problem 9 </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107157</xdr:colOff>
      <xdr:row>3</xdr:row>
      <xdr:rowOff>189289</xdr:rowOff>
    </xdr:from>
    <xdr:to>
      <xdr:col>13</xdr:col>
      <xdr:colOff>119782</xdr:colOff>
      <xdr:row>41</xdr:row>
      <xdr:rowOff>166687</xdr:rowOff>
    </xdr:to>
    <xdr:cxnSp macro="">
      <xdr:nvCxnSpPr>
        <xdr:cNvPr id="4" name="Straight Connector 3">
          <a:extLst>
            <a:ext uri="{FF2B5EF4-FFF2-40B4-BE49-F238E27FC236}">
              <a16:creationId xmlns:a16="http://schemas.microsoft.com/office/drawing/2014/main" id="{00000000-0008-0000-0400-000004000000}"/>
            </a:ext>
          </a:extLst>
        </xdr:cNvPr>
        <xdr:cNvCxnSpPr/>
      </xdr:nvCxnSpPr>
      <xdr:spPr>
        <a:xfrm flipH="1">
          <a:off x="8834438" y="760789"/>
          <a:ext cx="12625" cy="78117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428966</xdr:colOff>
      <xdr:row>9</xdr:row>
      <xdr:rowOff>72114</xdr:rowOff>
    </xdr:from>
    <xdr:to>
      <xdr:col>12</xdr:col>
      <xdr:colOff>940593</xdr:colOff>
      <xdr:row>43</xdr:row>
      <xdr:rowOff>195943</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049452" y="1737628"/>
          <a:ext cx="7772398" cy="73192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800" b="0" i="0">
            <a:solidFill>
              <a:schemeClr val="accent1">
                <a:lumMod val="50000"/>
              </a:schemeClr>
            </a:solidFill>
            <a:latin typeface="Lucida Bright" panose="02040602050505020304" pitchFamily="18" charset="0"/>
          </a:endParaRPr>
        </a:p>
        <a:p>
          <a:r>
            <a:rPr lang="en-US" sz="1800" b="0" i="0">
              <a:solidFill>
                <a:schemeClr val="tx1"/>
              </a:solidFill>
              <a:latin typeface="Lucida Bright" panose="02040602050505020304" pitchFamily="18" charset="0"/>
            </a:rPr>
            <a:t>You</a:t>
          </a:r>
          <a:r>
            <a:rPr lang="en-US" sz="1800" b="0" i="0" baseline="0">
              <a:solidFill>
                <a:schemeClr val="tx1"/>
              </a:solidFill>
              <a:latin typeface="Lucida Bright" panose="02040602050505020304" pitchFamily="18" charset="0"/>
            </a:rPr>
            <a:t> are a Product Manager for your company. Your VP of Sales requested that you drop the price for your product by 20%. This is necessary, according to your VP, to combat a new competitor entering your market.</a:t>
          </a:r>
        </a:p>
        <a:p>
          <a:endParaRPr lang="en-US" sz="1800" b="0" i="0" baseline="0">
            <a:solidFill>
              <a:schemeClr val="tx1"/>
            </a:solidFill>
            <a:latin typeface="Lucida Bright" panose="02040602050505020304" pitchFamily="18" charset="0"/>
          </a:endParaRPr>
        </a:p>
        <a:p>
          <a:r>
            <a:rPr lang="en-US" sz="1800" b="0" i="0" baseline="0">
              <a:solidFill>
                <a:schemeClr val="tx1"/>
              </a:solidFill>
              <a:latin typeface="Lucida Bright" panose="02040602050505020304" pitchFamily="18" charset="0"/>
            </a:rPr>
            <a:t>The long standing policy of your firm is that any price reductions have to be Gross Margin neutral. In other words, they cannot affect the $ value of the Gross Margin. </a:t>
          </a:r>
        </a:p>
        <a:p>
          <a:endParaRPr lang="en-US" sz="1800" b="0" i="0" baseline="0">
            <a:solidFill>
              <a:schemeClr val="tx1"/>
            </a:solidFill>
            <a:latin typeface="Lucida Bright" panose="02040602050505020304" pitchFamily="18" charset="0"/>
          </a:endParaRPr>
        </a:p>
        <a:p>
          <a:r>
            <a:rPr lang="en-US" sz="1800" b="0" i="0" baseline="0">
              <a:solidFill>
                <a:schemeClr val="tx1"/>
              </a:solidFill>
              <a:latin typeface="Lucida Bright" panose="02040602050505020304" pitchFamily="18" charset="0"/>
            </a:rPr>
            <a:t>The current  Gross Margin is 50%. Gross margin = Revenue - Cost of Goods Sold</a:t>
          </a:r>
        </a:p>
        <a:p>
          <a:endParaRPr lang="en-US" sz="1800" b="0" i="0" baseline="0">
            <a:solidFill>
              <a:schemeClr val="tx1"/>
            </a:solidFill>
            <a:latin typeface="Lucida Bright" panose="02040602050505020304" pitchFamily="18" charset="0"/>
          </a:endParaRPr>
        </a:p>
        <a:p>
          <a:r>
            <a:rPr lang="en-US" sz="1800" b="0" i="0" baseline="0">
              <a:solidFill>
                <a:schemeClr val="tx1"/>
              </a:solidFill>
              <a:latin typeface="Lucida Bright" panose="02040602050505020304" pitchFamily="18" charset="0"/>
            </a:rPr>
            <a:t>The most recent market research shows that your company has 50% market share. The remaining share is equally divided between two other competitors. It also estimates that the market for your products grows at the rate of 10% per year.</a:t>
          </a:r>
        </a:p>
        <a:p>
          <a:endParaRPr lang="en-US" sz="1800" b="0" i="0" baseline="0">
            <a:solidFill>
              <a:schemeClr val="tx1"/>
            </a:solidFill>
            <a:latin typeface="Lucida Bright" panose="02040602050505020304" pitchFamily="18" charset="0"/>
          </a:endParaRPr>
        </a:p>
        <a:p>
          <a:r>
            <a:rPr lang="en-US" sz="1800" b="0" i="0" baseline="0">
              <a:solidFill>
                <a:schemeClr val="tx1"/>
              </a:solidFill>
              <a:latin typeface="Lucida Bright" panose="02040602050505020304" pitchFamily="18" charset="0"/>
            </a:rPr>
            <a:t>Currently, your manufacturing plant works at 80% of capacity. That is, it produces 120,000 units per year. All units that are produced are sold.</a:t>
          </a:r>
        </a:p>
        <a:p>
          <a:endParaRPr lang="en-US" sz="1800" b="0" i="0" baseline="0">
            <a:solidFill>
              <a:schemeClr val="tx1"/>
            </a:solidFill>
            <a:latin typeface="Lucida Bright" panose="02040602050505020304" pitchFamily="18" charset="0"/>
          </a:endParaRPr>
        </a:p>
        <a:p>
          <a:r>
            <a:rPr lang="en-US" sz="1800" b="0" i="0" baseline="0">
              <a:solidFill>
                <a:schemeClr val="tx1"/>
              </a:solidFill>
              <a:latin typeface="Lucida Bright" panose="02040602050505020304" pitchFamily="18" charset="0"/>
            </a:rPr>
            <a:t>Should you comply with your VPs request? Why or why not? Support your answer using numerical values.</a:t>
          </a:r>
        </a:p>
        <a:p>
          <a:endParaRPr lang="en-US" sz="1800" b="0" i="0" baseline="0">
            <a:solidFill>
              <a:schemeClr val="tx1"/>
            </a:solidFill>
            <a:latin typeface="Lucida Bright" panose="02040602050505020304" pitchFamily="18" charset="0"/>
          </a:endParaRPr>
        </a:p>
      </xdr:txBody>
    </xdr:sp>
    <xdr:clientData/>
  </xdr:twoCellAnchor>
  <xdr:twoCellAnchor>
    <xdr:from>
      <xdr:col>13</xdr:col>
      <xdr:colOff>976313</xdr:colOff>
      <xdr:row>3</xdr:row>
      <xdr:rowOff>178592</xdr:rowOff>
    </xdr:from>
    <xdr:to>
      <xdr:col>20</xdr:col>
      <xdr:colOff>214311</xdr:colOff>
      <xdr:row>7</xdr:row>
      <xdr:rowOff>130970</xdr:rowOff>
    </xdr:to>
    <xdr:sp macro="" textlink="">
      <xdr:nvSpPr>
        <xdr:cNvPr id="9" name="Rounded Rectangle 4">
          <a:extLst>
            <a:ext uri="{FF2B5EF4-FFF2-40B4-BE49-F238E27FC236}">
              <a16:creationId xmlns:a16="http://schemas.microsoft.com/office/drawing/2014/main" id="{00000000-0008-0000-0400-000009000000}"/>
            </a:ext>
          </a:extLst>
        </xdr:cNvPr>
        <xdr:cNvSpPr/>
      </xdr:nvSpPr>
      <xdr:spPr>
        <a:xfrm>
          <a:off x="9703594" y="750092"/>
          <a:ext cx="3119436" cy="714378"/>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333375</xdr:colOff>
      <xdr:row>0</xdr:row>
      <xdr:rowOff>95251</xdr:rowOff>
    </xdr:from>
    <xdr:to>
      <xdr:col>2</xdr:col>
      <xdr:colOff>571499</xdr:colOff>
      <xdr:row>6</xdr:row>
      <xdr:rowOff>107157</xdr:rowOff>
    </xdr:to>
    <xdr:sp macro="" textlink="">
      <xdr:nvSpPr>
        <xdr:cNvPr id="10" name="Left Arrow 1">
          <a:hlinkClick xmlns:r="http://schemas.openxmlformats.org/officeDocument/2006/relationships" r:id="rId1"/>
          <a:extLst>
            <a:ext uri="{FF2B5EF4-FFF2-40B4-BE49-F238E27FC236}">
              <a16:creationId xmlns:a16="http://schemas.microsoft.com/office/drawing/2014/main" id="{00000000-0008-0000-0400-00000A000000}"/>
            </a:ext>
          </a:extLst>
        </xdr:cNvPr>
        <xdr:cNvSpPr/>
      </xdr:nvSpPr>
      <xdr:spPr>
        <a:xfrm>
          <a:off x="333375" y="95251"/>
          <a:ext cx="1452562" cy="115490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130969</xdr:colOff>
      <xdr:row>9</xdr:row>
      <xdr:rowOff>107156</xdr:rowOff>
    </xdr:from>
    <xdr:to>
      <xdr:col>18</xdr:col>
      <xdr:colOff>35719</xdr:colOff>
      <xdr:row>13</xdr:row>
      <xdr:rowOff>71437</xdr:rowOff>
    </xdr:to>
    <xdr:sp macro="" textlink="">
      <xdr:nvSpPr>
        <xdr:cNvPr id="8" name="Rounded Rectangle 11">
          <a:hlinkClick xmlns:r="http://schemas.openxmlformats.org/officeDocument/2006/relationships" r:id="rId2"/>
          <a:extLst>
            <a:ext uri="{FF2B5EF4-FFF2-40B4-BE49-F238E27FC236}">
              <a16:creationId xmlns:a16="http://schemas.microsoft.com/office/drawing/2014/main" id="{00000000-0008-0000-0400-000008000000}"/>
            </a:ext>
          </a:extLst>
        </xdr:cNvPr>
        <xdr:cNvSpPr/>
      </xdr:nvSpPr>
      <xdr:spPr>
        <a:xfrm>
          <a:off x="9322594" y="1821656"/>
          <a:ext cx="1774031" cy="726281"/>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Check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187324</xdr:colOff>
      <xdr:row>3</xdr:row>
      <xdr:rowOff>31749</xdr:rowOff>
    </xdr:from>
    <xdr:to>
      <xdr:col>11</xdr:col>
      <xdr:colOff>431800</xdr:colOff>
      <xdr:row>7</xdr:row>
      <xdr:rowOff>25400</xdr:rowOff>
    </xdr:to>
    <xdr:sp macro="" textlink="">
      <xdr:nvSpPr>
        <xdr:cNvPr id="2" name="Rounded Rectangle 3">
          <a:extLst>
            <a:ext uri="{FF2B5EF4-FFF2-40B4-BE49-F238E27FC236}">
              <a16:creationId xmlns:a16="http://schemas.microsoft.com/office/drawing/2014/main" id="{00000000-0008-0000-0500-000002000000}"/>
            </a:ext>
          </a:extLst>
        </xdr:cNvPr>
        <xdr:cNvSpPr/>
      </xdr:nvSpPr>
      <xdr:spPr>
        <a:xfrm>
          <a:off x="2682874" y="603249"/>
          <a:ext cx="7445376"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 8</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16</xdr:col>
      <xdr:colOff>394607</xdr:colOff>
      <xdr:row>11</xdr:row>
      <xdr:rowOff>167639</xdr:rowOff>
    </xdr:from>
    <xdr:to>
      <xdr:col>16</xdr:col>
      <xdr:colOff>394607</xdr:colOff>
      <xdr:row>43</xdr:row>
      <xdr:rowOff>255285</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flipH="1">
          <a:off x="14763750" y="2263139"/>
          <a:ext cx="0" cy="1046989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843641</xdr:colOff>
      <xdr:row>6</xdr:row>
      <xdr:rowOff>68037</xdr:rowOff>
    </xdr:from>
    <xdr:to>
      <xdr:col>16</xdr:col>
      <xdr:colOff>272142</xdr:colOff>
      <xdr:row>11</xdr:row>
      <xdr:rowOff>68036</xdr:rowOff>
    </xdr:to>
    <xdr:sp macro="" textlink="">
      <xdr:nvSpPr>
        <xdr:cNvPr id="4" name="Rounded Rectangle 4">
          <a:extLst>
            <a:ext uri="{FF2B5EF4-FFF2-40B4-BE49-F238E27FC236}">
              <a16:creationId xmlns:a16="http://schemas.microsoft.com/office/drawing/2014/main" id="{00000000-0008-0000-0500-000004000000}"/>
            </a:ext>
          </a:extLst>
        </xdr:cNvPr>
        <xdr:cNvSpPr/>
      </xdr:nvSpPr>
      <xdr:spPr>
        <a:xfrm>
          <a:off x="10912927" y="1211037"/>
          <a:ext cx="3728358" cy="952499"/>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272143</xdr:colOff>
      <xdr:row>0</xdr:row>
      <xdr:rowOff>149679</xdr:rowOff>
    </xdr:from>
    <xdr:to>
      <xdr:col>2</xdr:col>
      <xdr:colOff>590550</xdr:colOff>
      <xdr:row>7</xdr:row>
      <xdr:rowOff>70758</xdr:rowOff>
    </xdr:to>
    <xdr:sp macro="" textlink="">
      <xdr:nvSpPr>
        <xdr:cNvPr id="5" name="Left Arrow 1">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272143" y="149679"/>
          <a:ext cx="1537607"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xdr:col>
      <xdr:colOff>408216</xdr:colOff>
      <xdr:row>10</xdr:row>
      <xdr:rowOff>81641</xdr:rowOff>
    </xdr:from>
    <xdr:to>
      <xdr:col>10</xdr:col>
      <xdr:colOff>544286</xdr:colOff>
      <xdr:row>16</xdr:row>
      <xdr:rowOff>95249</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020537" y="1986641"/>
          <a:ext cx="8626928" cy="1483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spcAft>
              <a:spcPts val="600"/>
            </a:spcAft>
          </a:pPr>
          <a:r>
            <a:rPr lang="en-US" sz="2000" b="0" i="0">
              <a:latin typeface="Lucida Bright" panose="02040602050505020304" pitchFamily="18" charset="0"/>
            </a:rPr>
            <a:t>Based on the cost point of the bill of material,</a:t>
          </a:r>
          <a:r>
            <a:rPr lang="en-US" sz="2000" b="0" i="0" baseline="0">
              <a:latin typeface="Lucida Bright" panose="02040602050505020304" pitchFamily="18" charset="0"/>
            </a:rPr>
            <a:t> should the manufacturer opt for one or two suppliers. </a:t>
          </a:r>
        </a:p>
        <a:p>
          <a:pPr>
            <a:spcBef>
              <a:spcPts val="600"/>
            </a:spcBef>
            <a:spcAft>
              <a:spcPts val="600"/>
            </a:spcAft>
          </a:pPr>
          <a:r>
            <a:rPr lang="en-US" sz="2000" b="0" i="0" baseline="0">
              <a:latin typeface="Lucida Bright" panose="02040602050505020304" pitchFamily="18" charset="0"/>
            </a:rPr>
            <a:t>The 2x quantity discount is 20%. Show your calculations.</a:t>
          </a:r>
          <a:endParaRPr lang="en-US" sz="2000" b="0" i="0">
            <a:latin typeface="Lucida Bright" panose="02040602050505020304" pitchFamily="18" charset="0"/>
          </a:endParaRPr>
        </a:p>
      </xdr:txBody>
    </xdr:sp>
    <xdr:clientData/>
  </xdr:twoCellAnchor>
  <xdr:twoCellAnchor>
    <xdr:from>
      <xdr:col>6</xdr:col>
      <xdr:colOff>40821</xdr:colOff>
      <xdr:row>34</xdr:row>
      <xdr:rowOff>40821</xdr:rowOff>
    </xdr:from>
    <xdr:to>
      <xdr:col>10</xdr:col>
      <xdr:colOff>217713</xdr:colOff>
      <xdr:row>35</xdr:row>
      <xdr:rowOff>40822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3878035" y="10640785"/>
          <a:ext cx="4871357" cy="5442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latin typeface="Lucida Bright" panose="02040602050505020304" pitchFamily="18" charset="0"/>
            </a:rPr>
            <a:t>Should opt for one supplier.</a:t>
          </a:r>
        </a:p>
      </xdr:txBody>
    </xdr:sp>
    <xdr:clientData/>
  </xdr:twoCellAnchor>
  <xdr:twoCellAnchor>
    <xdr:from>
      <xdr:col>11</xdr:col>
      <xdr:colOff>734785</xdr:colOff>
      <xdr:row>30</xdr:row>
      <xdr:rowOff>421822</xdr:rowOff>
    </xdr:from>
    <xdr:to>
      <xdr:col>14</xdr:col>
      <xdr:colOff>1142999</xdr:colOff>
      <xdr:row>32</xdr:row>
      <xdr:rowOff>95250</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1035392" y="11008179"/>
          <a:ext cx="2884714" cy="612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i="0">
              <a:latin typeface="Lucida Bright" panose="02040602050505020304" pitchFamily="18" charset="0"/>
            </a:rPr>
            <a:t>$19.75*. 8 = $15.80</a:t>
          </a:r>
        </a:p>
      </xdr:txBody>
    </xdr:sp>
    <xdr:clientData/>
  </xdr:twoCellAnchor>
  <xdr:twoCellAnchor>
    <xdr:from>
      <xdr:col>11</xdr:col>
      <xdr:colOff>381001</xdr:colOff>
      <xdr:row>21</xdr:row>
      <xdr:rowOff>81643</xdr:rowOff>
    </xdr:from>
    <xdr:to>
      <xdr:col>15</xdr:col>
      <xdr:colOff>27214</xdr:colOff>
      <xdr:row>24</xdr:row>
      <xdr:rowOff>258535</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0681608" y="5565322"/>
          <a:ext cx="3320142" cy="2394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t>$100 = cost+cost*.5</a:t>
          </a:r>
        </a:p>
        <a:p>
          <a:r>
            <a:rPr lang="en-US" sz="2800"/>
            <a:t>$100 = 1.5</a:t>
          </a:r>
          <a:r>
            <a:rPr lang="en-US" sz="2800" baseline="0"/>
            <a:t> cost</a:t>
          </a:r>
          <a:r>
            <a:rPr lang="en-US" sz="1100" b="0" i="0" u="none" strike="noStrike">
              <a:solidFill>
                <a:schemeClr val="dk1"/>
              </a:solidFill>
              <a:effectLst/>
              <a:latin typeface="+mn-lt"/>
              <a:ea typeface="+mn-ea"/>
              <a:cs typeface="+mn-cs"/>
            </a:rPr>
            <a:t> </a:t>
          </a:r>
          <a:r>
            <a:rPr lang="en-US" sz="2800"/>
            <a:t> </a:t>
          </a:r>
        </a:p>
        <a:p>
          <a:r>
            <a:rPr lang="en-US" sz="2800"/>
            <a:t>cost = $100/1.5</a:t>
          </a:r>
        </a:p>
        <a:p>
          <a:r>
            <a:rPr lang="en-US" sz="2800"/>
            <a:t>cost = $66.67</a:t>
          </a:r>
        </a:p>
      </xdr:txBody>
    </xdr:sp>
    <xdr:clientData/>
  </xdr:twoCellAnchor>
  <xdr:twoCellAnchor>
    <xdr:from>
      <xdr:col>10</xdr:col>
      <xdr:colOff>394609</xdr:colOff>
      <xdr:row>22</xdr:row>
      <xdr:rowOff>435428</xdr:rowOff>
    </xdr:from>
    <xdr:to>
      <xdr:col>11</xdr:col>
      <xdr:colOff>693964</xdr:colOff>
      <xdr:row>22</xdr:row>
      <xdr:rowOff>435429</xdr:rowOff>
    </xdr:to>
    <xdr:cxnSp macro="">
      <xdr:nvCxnSpPr>
        <xdr:cNvPr id="11" name="Straight Arrow Connector 10">
          <a:extLst>
            <a:ext uri="{FF2B5EF4-FFF2-40B4-BE49-F238E27FC236}">
              <a16:creationId xmlns:a16="http://schemas.microsoft.com/office/drawing/2014/main" id="{00000000-0008-0000-0500-00000B000000}"/>
            </a:ext>
          </a:extLst>
        </xdr:cNvPr>
        <xdr:cNvCxnSpPr/>
      </xdr:nvCxnSpPr>
      <xdr:spPr>
        <a:xfrm flipH="1" flipV="1">
          <a:off x="10082895" y="6558642"/>
          <a:ext cx="911676" cy="1"/>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1374322</xdr:colOff>
      <xdr:row>25</xdr:row>
      <xdr:rowOff>707571</xdr:rowOff>
    </xdr:from>
    <xdr:to>
      <xdr:col>9</xdr:col>
      <xdr:colOff>408215</xdr:colOff>
      <xdr:row>28</xdr:row>
      <xdr:rowOff>163285</xdr:rowOff>
    </xdr:to>
    <xdr:cxnSp macro="">
      <xdr:nvCxnSpPr>
        <xdr:cNvPr id="21" name="Straight Arrow Connector 20">
          <a:extLst>
            <a:ext uri="{FF2B5EF4-FFF2-40B4-BE49-F238E27FC236}">
              <a16:creationId xmlns:a16="http://schemas.microsoft.com/office/drawing/2014/main" id="{00000000-0008-0000-0500-000015000000}"/>
            </a:ext>
          </a:extLst>
        </xdr:cNvPr>
        <xdr:cNvCxnSpPr/>
      </xdr:nvCxnSpPr>
      <xdr:spPr>
        <a:xfrm flipV="1">
          <a:off x="8749393" y="9157607"/>
          <a:ext cx="734786" cy="10613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204107</xdr:colOff>
      <xdr:row>25</xdr:row>
      <xdr:rowOff>571501</xdr:rowOff>
    </xdr:from>
    <xdr:to>
      <xdr:col>10</xdr:col>
      <xdr:colOff>204107</xdr:colOff>
      <xdr:row>30</xdr:row>
      <xdr:rowOff>0</xdr:rowOff>
    </xdr:to>
    <xdr:cxnSp macro="">
      <xdr:nvCxnSpPr>
        <xdr:cNvPr id="22" name="Straight Arrow Connector 21">
          <a:extLst>
            <a:ext uri="{FF2B5EF4-FFF2-40B4-BE49-F238E27FC236}">
              <a16:creationId xmlns:a16="http://schemas.microsoft.com/office/drawing/2014/main" id="{00000000-0008-0000-0500-000016000000}"/>
            </a:ext>
          </a:extLst>
        </xdr:cNvPr>
        <xdr:cNvCxnSpPr/>
      </xdr:nvCxnSpPr>
      <xdr:spPr>
        <a:xfrm>
          <a:off x="9892393" y="9021537"/>
          <a:ext cx="0" cy="15648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54429</xdr:colOff>
      <xdr:row>29</xdr:row>
      <xdr:rowOff>95250</xdr:rowOff>
    </xdr:from>
    <xdr:to>
      <xdr:col>11</xdr:col>
      <xdr:colOff>625929</xdr:colOff>
      <xdr:row>33</xdr:row>
      <xdr:rowOff>81643</xdr:rowOff>
    </xdr:to>
    <xdr:sp macro="" textlink="">
      <xdr:nvSpPr>
        <xdr:cNvPr id="18" name="Right Brace 17">
          <a:extLst>
            <a:ext uri="{FF2B5EF4-FFF2-40B4-BE49-F238E27FC236}">
              <a16:creationId xmlns:a16="http://schemas.microsoft.com/office/drawing/2014/main" id="{00000000-0008-0000-0500-000012000000}"/>
            </a:ext>
          </a:extLst>
        </xdr:cNvPr>
        <xdr:cNvSpPr/>
      </xdr:nvSpPr>
      <xdr:spPr>
        <a:xfrm>
          <a:off x="10355036" y="10491107"/>
          <a:ext cx="571500" cy="167367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748392</xdr:colOff>
      <xdr:row>32</xdr:row>
      <xdr:rowOff>353785</xdr:rowOff>
    </xdr:from>
    <xdr:to>
      <xdr:col>14</xdr:col>
      <xdr:colOff>1156606</xdr:colOff>
      <xdr:row>35</xdr:row>
      <xdr:rowOff>217714</xdr:rowOff>
    </xdr:to>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11048999" y="11879035"/>
          <a:ext cx="2884714" cy="1292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i="0">
              <a:latin typeface="Lucida Bright" panose="02040602050505020304" pitchFamily="18" charset="0"/>
            </a:rPr>
            <a:t>The</a:t>
          </a:r>
          <a:r>
            <a:rPr lang="en-US" sz="1800" b="0" i="0" baseline="0">
              <a:latin typeface="Lucida Bright" panose="02040602050505020304" pitchFamily="18" charset="0"/>
            </a:rPr>
            <a:t> difference between $19.75 and $15.80</a:t>
          </a:r>
        </a:p>
        <a:p>
          <a:pPr algn="ctr"/>
          <a:r>
            <a:rPr lang="en-US" sz="1800" b="0" i="0" baseline="0">
              <a:latin typeface="Lucida Bright" panose="02040602050505020304" pitchFamily="18" charset="0"/>
            </a:rPr>
            <a:t>can increase profitability</a:t>
          </a:r>
          <a:endParaRPr lang="en-US" sz="1800" b="0" i="0">
            <a:latin typeface="Lucida Bright" panose="020406020505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00000000-0008-0000-0600-00000400000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Problem 8</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11</xdr:col>
      <xdr:colOff>367394</xdr:colOff>
      <xdr:row>9</xdr:row>
      <xdr:rowOff>113212</xdr:rowOff>
    </xdr:from>
    <xdr:to>
      <xdr:col>11</xdr:col>
      <xdr:colOff>367394</xdr:colOff>
      <xdr:row>39</xdr:row>
      <xdr:rowOff>10358</xdr:rowOff>
    </xdr:to>
    <xdr:cxnSp macro="">
      <xdr:nvCxnSpPr>
        <xdr:cNvPr id="7" name="Straight Connector 6">
          <a:extLst>
            <a:ext uri="{FF2B5EF4-FFF2-40B4-BE49-F238E27FC236}">
              <a16:creationId xmlns:a16="http://schemas.microsoft.com/office/drawing/2014/main" id="{00000000-0008-0000-0600-000007000000}"/>
            </a:ext>
          </a:extLst>
        </xdr:cNvPr>
        <xdr:cNvCxnSpPr/>
      </xdr:nvCxnSpPr>
      <xdr:spPr>
        <a:xfrm flipH="1">
          <a:off x="10082894" y="1827712"/>
          <a:ext cx="0" cy="993921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571500</xdr:colOff>
      <xdr:row>3</xdr:row>
      <xdr:rowOff>176894</xdr:rowOff>
    </xdr:from>
    <xdr:to>
      <xdr:col>17</xdr:col>
      <xdr:colOff>204108</xdr:colOff>
      <xdr:row>8</xdr:row>
      <xdr:rowOff>176893</xdr:rowOff>
    </xdr:to>
    <xdr:sp macro="" textlink="">
      <xdr:nvSpPr>
        <xdr:cNvPr id="29" name="Rounded Rectangle 4">
          <a:extLst>
            <a:ext uri="{FF2B5EF4-FFF2-40B4-BE49-F238E27FC236}">
              <a16:creationId xmlns:a16="http://schemas.microsoft.com/office/drawing/2014/main" id="{00000000-0008-0000-0600-00001D000000}"/>
            </a:ext>
          </a:extLst>
        </xdr:cNvPr>
        <xdr:cNvSpPr/>
      </xdr:nvSpPr>
      <xdr:spPr>
        <a:xfrm>
          <a:off x="11198679" y="748394"/>
          <a:ext cx="3429000" cy="952499"/>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272143</xdr:colOff>
      <xdr:row>0</xdr:row>
      <xdr:rowOff>149679</xdr:rowOff>
    </xdr:from>
    <xdr:to>
      <xdr:col>2</xdr:col>
      <xdr:colOff>590550</xdr:colOff>
      <xdr:row>7</xdr:row>
      <xdr:rowOff>70758</xdr:rowOff>
    </xdr:to>
    <xdr:sp macro="" textlink="">
      <xdr:nvSpPr>
        <xdr:cNvPr id="32" name="Left Arrow 1">
          <a:hlinkClick xmlns:r="http://schemas.openxmlformats.org/officeDocument/2006/relationships" r:id="rId1"/>
          <a:extLst>
            <a:ext uri="{FF2B5EF4-FFF2-40B4-BE49-F238E27FC236}">
              <a16:creationId xmlns:a16="http://schemas.microsoft.com/office/drawing/2014/main" id="{00000000-0008-0000-0600-000020000000}"/>
            </a:ext>
          </a:extLst>
        </xdr:cNvPr>
        <xdr:cNvSpPr/>
      </xdr:nvSpPr>
      <xdr:spPr>
        <a:xfrm>
          <a:off x="272143" y="149679"/>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xdr:col>
      <xdr:colOff>408216</xdr:colOff>
      <xdr:row>10</xdr:row>
      <xdr:rowOff>81642</xdr:rowOff>
    </xdr:from>
    <xdr:to>
      <xdr:col>10</xdr:col>
      <xdr:colOff>544286</xdr:colOff>
      <xdr:row>14</xdr:row>
      <xdr:rowOff>231323</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020537" y="1986642"/>
          <a:ext cx="8626928" cy="11157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i="0">
              <a:latin typeface="Lucida Bright" panose="02040602050505020304" pitchFamily="18" charset="0"/>
            </a:rPr>
            <a:t>Based on the cost point of the bill of material,</a:t>
          </a:r>
          <a:r>
            <a:rPr lang="en-US" sz="1800" b="0" i="0" baseline="0">
              <a:latin typeface="Lucida Bright" panose="02040602050505020304" pitchFamily="18" charset="0"/>
            </a:rPr>
            <a:t> should the manufacturer</a:t>
          </a:r>
        </a:p>
        <a:p>
          <a:endParaRPr lang="en-US" sz="1800" b="0" i="0" baseline="0">
            <a:latin typeface="Lucida Bright" panose="02040602050505020304" pitchFamily="18" charset="0"/>
          </a:endParaRPr>
        </a:p>
        <a:p>
          <a:r>
            <a:rPr lang="en-US" sz="1800" b="0" i="0" baseline="0">
              <a:latin typeface="Lucida Bright" panose="02040602050505020304" pitchFamily="18" charset="0"/>
            </a:rPr>
            <a:t>opt for one or two suppliers. The 2x quantity discount is 20%.</a:t>
          </a:r>
          <a:endParaRPr lang="en-US" sz="1800" b="0" i="0">
            <a:latin typeface="Lucida Bright" panose="02040602050505020304" pitchFamily="18" charset="0"/>
          </a:endParaRPr>
        </a:p>
      </xdr:txBody>
    </xdr:sp>
    <xdr:clientData/>
  </xdr:twoCellAnchor>
  <xdr:twoCellAnchor>
    <xdr:from>
      <xdr:col>12</xdr:col>
      <xdr:colOff>81643</xdr:colOff>
      <xdr:row>10</xdr:row>
      <xdr:rowOff>176892</xdr:rowOff>
    </xdr:from>
    <xdr:to>
      <xdr:col>14</xdr:col>
      <xdr:colOff>517071</xdr:colOff>
      <xdr:row>14</xdr:row>
      <xdr:rowOff>108856</xdr:rowOff>
    </xdr:to>
    <xdr:sp macro="" textlink="">
      <xdr:nvSpPr>
        <xdr:cNvPr id="20" name="Rounded Rectangle 11">
          <a:hlinkClick xmlns:r="http://schemas.openxmlformats.org/officeDocument/2006/relationships" r:id="rId2"/>
          <a:extLst>
            <a:ext uri="{FF2B5EF4-FFF2-40B4-BE49-F238E27FC236}">
              <a16:creationId xmlns:a16="http://schemas.microsoft.com/office/drawing/2014/main" id="{00000000-0008-0000-0600-000014000000}"/>
            </a:ext>
          </a:extLst>
        </xdr:cNvPr>
        <xdr:cNvSpPr/>
      </xdr:nvSpPr>
      <xdr:spPr>
        <a:xfrm>
          <a:off x="10708822" y="2081892"/>
          <a:ext cx="1864178" cy="898071"/>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Check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474662</xdr:colOff>
      <xdr:row>1</xdr:row>
      <xdr:rowOff>131762</xdr:rowOff>
    </xdr:from>
    <xdr:to>
      <xdr:col>11</xdr:col>
      <xdr:colOff>457994</xdr:colOff>
      <xdr:row>5</xdr:row>
      <xdr:rowOff>74613</xdr:rowOff>
    </xdr:to>
    <xdr:sp macro="" textlink="">
      <xdr:nvSpPr>
        <xdr:cNvPr id="2" name="Rounded Rectangle 4">
          <a:extLst>
            <a:ext uri="{FF2B5EF4-FFF2-40B4-BE49-F238E27FC236}">
              <a16:creationId xmlns:a16="http://schemas.microsoft.com/office/drawing/2014/main" id="{00000000-0008-0000-0700-000002000000}"/>
            </a:ext>
          </a:extLst>
        </xdr:cNvPr>
        <xdr:cNvSpPr/>
      </xdr:nvSpPr>
      <xdr:spPr>
        <a:xfrm>
          <a:off x="2303462" y="322262"/>
          <a:ext cx="4860132"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rgbClr val="C00000"/>
              </a:solidFill>
              <a:latin typeface="Lucida Bright" panose="02040602050505020304" pitchFamily="18" charset="0"/>
              <a:cs typeface="FrankRuehl" panose="020E0503060101010101" pitchFamily="34" charset="-79"/>
            </a:rPr>
            <a:t>Check</a:t>
          </a:r>
          <a:r>
            <a:rPr lang="en-US" sz="3200" b="0" i="0" baseline="0">
              <a:solidFill>
                <a:schemeClr val="accent4">
                  <a:lumMod val="50000"/>
                </a:schemeClr>
              </a:solidFill>
              <a:latin typeface="Lucida Bright" panose="02040602050505020304" pitchFamily="18" charset="0"/>
              <a:cs typeface="FrankRuehl" panose="020E0503060101010101" pitchFamily="34" charset="-79"/>
            </a:rPr>
            <a:t> Problem 7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314818</xdr:colOff>
      <xdr:row>9</xdr:row>
      <xdr:rowOff>103677</xdr:rowOff>
    </xdr:from>
    <xdr:to>
      <xdr:col>12</xdr:col>
      <xdr:colOff>314818</xdr:colOff>
      <xdr:row>30</xdr:row>
      <xdr:rowOff>202407</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7601443" y="1818177"/>
          <a:ext cx="0" cy="508744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0</xdr:colOff>
      <xdr:row>1</xdr:row>
      <xdr:rowOff>134938</xdr:rowOff>
    </xdr:from>
    <xdr:to>
      <xdr:col>18</xdr:col>
      <xdr:colOff>204371</xdr:colOff>
      <xdr:row>5</xdr:row>
      <xdr:rowOff>95250</xdr:rowOff>
    </xdr:to>
    <xdr:sp macro="" textlink="">
      <xdr:nvSpPr>
        <xdr:cNvPr id="4" name="Rounded Rectangle 4">
          <a:extLst>
            <a:ext uri="{FF2B5EF4-FFF2-40B4-BE49-F238E27FC236}">
              <a16:creationId xmlns:a16="http://schemas.microsoft.com/office/drawing/2014/main" id="{00000000-0008-0000-0700-000004000000}"/>
            </a:ext>
          </a:extLst>
        </xdr:cNvPr>
        <xdr:cNvSpPr/>
      </xdr:nvSpPr>
      <xdr:spPr>
        <a:xfrm>
          <a:off x="8171656" y="325438"/>
          <a:ext cx="2538790" cy="72231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345281</xdr:colOff>
      <xdr:row>9</xdr:row>
      <xdr:rowOff>23812</xdr:rowOff>
    </xdr:from>
    <xdr:to>
      <xdr:col>12</xdr:col>
      <xdr:colOff>30048</xdr:colOff>
      <xdr:row>17</xdr:row>
      <xdr:rowOff>244928</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345281" y="1738312"/>
          <a:ext cx="7032624" cy="24662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latin typeface="Lucida Bright" panose="02040602050505020304" pitchFamily="18" charset="0"/>
            </a:rPr>
            <a:t>Calculate the probability that the project from the previous</a:t>
          </a:r>
        </a:p>
        <a:p>
          <a:r>
            <a:rPr lang="en-US" sz="1800" baseline="0">
              <a:latin typeface="Lucida Bright" panose="02040602050505020304" pitchFamily="18" charset="0"/>
            </a:rPr>
            <a:t>problem can be completed in 34 weeks. </a:t>
          </a:r>
        </a:p>
        <a:p>
          <a:endParaRPr lang="en-US" sz="1800" baseline="0">
            <a:latin typeface="Lucida Bright" panose="02040602050505020304" pitchFamily="18" charset="0"/>
          </a:endParaRPr>
        </a:p>
        <a:p>
          <a:r>
            <a:rPr lang="en-US" sz="1800" baseline="0">
              <a:latin typeface="Lucida Bright" panose="02040602050505020304" pitchFamily="18" charset="0"/>
            </a:rPr>
            <a:t>The expected completion time is 33 weeks.</a:t>
          </a:r>
        </a:p>
        <a:p>
          <a:endParaRPr lang="en-US" sz="1800" baseline="0">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800" b="0" i="0" baseline="0">
              <a:solidFill>
                <a:schemeClr val="dk1"/>
              </a:solidFill>
              <a:effectLst/>
              <a:latin typeface="Lucida Bright" panose="02040602050505020304" pitchFamily="18" charset="0"/>
              <a:ea typeface="+mn-ea"/>
              <a:cs typeface="+mn-cs"/>
            </a:rPr>
            <a:t>If the threshold for acceptance is 70% would you proceed with this project?</a:t>
          </a:r>
          <a:endParaRPr lang="en-US" sz="1800" b="0" i="0">
            <a:effectLst/>
            <a:latin typeface="Lucida Bright" panose="02040602050505020304" pitchFamily="18" charset="0"/>
          </a:endParaRPr>
        </a:p>
        <a:p>
          <a:endParaRPr lang="en-US" sz="1800" baseline="0">
            <a:latin typeface="Lucida Bright" panose="02040602050505020304" pitchFamily="18" charset="0"/>
          </a:endParaRPr>
        </a:p>
        <a:p>
          <a:endParaRPr lang="en-US" sz="1800" baseline="0">
            <a:latin typeface="Lucida Bright" panose="02040602050505020304" pitchFamily="18" charset="0"/>
          </a:endParaRPr>
        </a:p>
        <a:p>
          <a:endParaRPr lang="en-US" sz="1800" baseline="0">
            <a:latin typeface="Lucida Bright" panose="02040602050505020304" pitchFamily="18" charset="0"/>
          </a:endParaRPr>
        </a:p>
        <a:p>
          <a:endParaRPr lang="en-US" sz="1800" baseline="0">
            <a:latin typeface="Lucida Bright" panose="02040602050505020304" pitchFamily="18" charset="0"/>
          </a:endParaRPr>
        </a:p>
      </xdr:txBody>
    </xdr:sp>
    <xdr:clientData/>
  </xdr:twoCellAnchor>
  <xdr:twoCellAnchor>
    <xdr:from>
      <xdr:col>0</xdr:col>
      <xdr:colOff>547688</xdr:colOff>
      <xdr:row>1</xdr:row>
      <xdr:rowOff>11907</xdr:rowOff>
    </xdr:from>
    <xdr:to>
      <xdr:col>2</xdr:col>
      <xdr:colOff>511968</xdr:colOff>
      <xdr:row>6</xdr:row>
      <xdr:rowOff>59531</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a:off x="547688" y="202407"/>
          <a:ext cx="1178718" cy="100012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295273</xdr:colOff>
      <xdr:row>28</xdr:row>
      <xdr:rowOff>33336</xdr:rowOff>
    </xdr:from>
    <xdr:to>
      <xdr:col>20</xdr:col>
      <xdr:colOff>312964</xdr:colOff>
      <xdr:row>32</xdr:row>
      <xdr:rowOff>108856</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8187416" y="7558086"/>
          <a:ext cx="5147584" cy="1272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latin typeface="Lucida Bright" panose="02040602050505020304" pitchFamily="18" charset="0"/>
            </a:rPr>
            <a:t>The project should not be proceeded.</a:t>
          </a:r>
        </a:p>
        <a:p>
          <a:r>
            <a:rPr lang="en-US" sz="1800" baseline="0">
              <a:latin typeface="Lucida Bright" panose="02040602050505020304" pitchFamily="18" charset="0"/>
            </a:rPr>
            <a:t>The threshold for acceptence is 70%</a:t>
          </a:r>
        </a:p>
      </xdr:txBody>
    </xdr:sp>
    <xdr:clientData/>
  </xdr:twoCellAnchor>
  <xdr:twoCellAnchor>
    <xdr:from>
      <xdr:col>20</xdr:col>
      <xdr:colOff>217713</xdr:colOff>
      <xdr:row>12</xdr:row>
      <xdr:rowOff>299357</xdr:rowOff>
    </xdr:from>
    <xdr:to>
      <xdr:col>20</xdr:col>
      <xdr:colOff>367392</xdr:colOff>
      <xdr:row>18</xdr:row>
      <xdr:rowOff>27214</xdr:rowOff>
    </xdr:to>
    <xdr:sp macro="" textlink="">
      <xdr:nvSpPr>
        <xdr:cNvPr id="9" name="Right Brace 8">
          <a:extLst>
            <a:ext uri="{FF2B5EF4-FFF2-40B4-BE49-F238E27FC236}">
              <a16:creationId xmlns:a16="http://schemas.microsoft.com/office/drawing/2014/main" id="{00000000-0008-0000-0700-000009000000}"/>
            </a:ext>
          </a:extLst>
        </xdr:cNvPr>
        <xdr:cNvSpPr/>
      </xdr:nvSpPr>
      <xdr:spPr>
        <a:xfrm>
          <a:off x="13239749" y="2626178"/>
          <a:ext cx="149679" cy="172810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23</xdr:col>
      <xdr:colOff>108857</xdr:colOff>
      <xdr:row>14</xdr:row>
      <xdr:rowOff>285749</xdr:rowOff>
    </xdr:from>
    <xdr:to>
      <xdr:col>29</xdr:col>
      <xdr:colOff>326572</xdr:colOff>
      <xdr:row>15</xdr:row>
      <xdr:rowOff>326570</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14396357" y="3265713"/>
          <a:ext cx="3048001" cy="367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t>= Sum of </a:t>
          </a:r>
          <a:r>
            <a:rPr lang="en-US" sz="2000" baseline="0"/>
            <a:t> activity </a:t>
          </a:r>
          <a:r>
            <a:rPr lang="en-US" sz="2000"/>
            <a:t>variances</a:t>
          </a:r>
        </a:p>
      </xdr:txBody>
    </xdr:sp>
    <xdr:clientData/>
  </xdr:twoCellAnchor>
  <xdr:twoCellAnchor>
    <xdr:from>
      <xdr:col>19</xdr:col>
      <xdr:colOff>789214</xdr:colOff>
      <xdr:row>15</xdr:row>
      <xdr:rowOff>272143</xdr:rowOff>
    </xdr:from>
    <xdr:to>
      <xdr:col>22</xdr:col>
      <xdr:colOff>13607</xdr:colOff>
      <xdr:row>19</xdr:row>
      <xdr:rowOff>299357</xdr:rowOff>
    </xdr:to>
    <xdr:cxnSp macro="">
      <xdr:nvCxnSpPr>
        <xdr:cNvPr id="12" name="Straight Arrow Connector 11">
          <a:extLst>
            <a:ext uri="{FF2B5EF4-FFF2-40B4-BE49-F238E27FC236}">
              <a16:creationId xmlns:a16="http://schemas.microsoft.com/office/drawing/2014/main" id="{00000000-0008-0000-0700-00000C000000}"/>
            </a:ext>
          </a:extLst>
        </xdr:cNvPr>
        <xdr:cNvCxnSpPr/>
      </xdr:nvCxnSpPr>
      <xdr:spPr>
        <a:xfrm flipH="1">
          <a:off x="12940393" y="3578679"/>
          <a:ext cx="952500" cy="14151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93888</xdr:colOff>
      <xdr:row>21</xdr:row>
      <xdr:rowOff>204108</xdr:rowOff>
    </xdr:from>
    <xdr:ext cx="1198789" cy="625928"/>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700-00000D000000}"/>
                </a:ext>
              </a:extLst>
            </xdr:cNvPr>
            <xdr:cNvSpPr txBox="1"/>
          </xdr:nvSpPr>
          <xdr:spPr>
            <a:xfrm>
              <a:off x="13115924" y="5592537"/>
              <a:ext cx="1198789" cy="625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400"/>
                <a:t>=</a:t>
              </a:r>
              <a14:m>
                <m:oMath xmlns:m="http://schemas.openxmlformats.org/officeDocument/2006/math">
                  <m:rad>
                    <m:radPr>
                      <m:ctrlPr>
                        <a:rPr lang="en-US" sz="2400" i="1">
                          <a:latin typeface="Cambria Math" panose="02040503050406030204" pitchFamily="18" charset="0"/>
                        </a:rPr>
                      </m:ctrlPr>
                    </m:radPr>
                    <m:deg>
                      <m:r>
                        <a:rPr lang="en-US" sz="2400" i="1">
                          <a:latin typeface="Cambria Math" panose="02040503050406030204" pitchFamily="18" charset="0"/>
                        </a:rPr>
                        <m:t>2</m:t>
                      </m:r>
                    </m:deg>
                    <m:e>
                      <m:r>
                        <a:rPr lang="en-US" sz="2400" b="0" i="1">
                          <a:latin typeface="Cambria Math" panose="02040503050406030204" pitchFamily="18" charset="0"/>
                        </a:rPr>
                        <m:t>6.50</m:t>
                      </m:r>
                    </m:e>
                  </m:rad>
                </m:oMath>
              </a14:m>
              <a:endParaRPr lang="en-US" sz="2400"/>
            </a:p>
          </xdr:txBody>
        </xdr:sp>
      </mc:Choice>
      <mc:Fallback xmlns="">
        <xdr:sp macro="" textlink="">
          <xdr:nvSpPr>
            <xdr:cNvPr id="13" name="TextBox 12">
              <a:extLst>
                <a:ext uri="{FF2B5EF4-FFF2-40B4-BE49-F238E27FC236}">
                  <a16:creationId xmlns:a16="http://schemas.microsoft.com/office/drawing/2014/main" xmlns:a14="http://schemas.microsoft.com/office/drawing/2010/main" xmlns="" id="{8C17668A-ACD1-4685-92AF-9C16EEA1C788}"/>
                </a:ext>
              </a:extLst>
            </xdr:cNvPr>
            <xdr:cNvSpPr txBox="1"/>
          </xdr:nvSpPr>
          <xdr:spPr>
            <a:xfrm>
              <a:off x="13115924" y="5592537"/>
              <a:ext cx="1198789" cy="625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2400"/>
                <a:t>=</a:t>
              </a:r>
              <a:r>
                <a:rPr lang="en-US" sz="2400" i="0">
                  <a:latin typeface="Cambria Math"/>
                </a:rPr>
                <a:t>√(</a:t>
              </a:r>
              <a:r>
                <a:rPr lang="en-US" sz="2400" i="0">
                  <a:latin typeface="Cambria Math" panose="02040503050406030204" pitchFamily="18" charset="0"/>
                </a:rPr>
                <a:t>2</a:t>
              </a:r>
              <a:r>
                <a:rPr lang="en-US" sz="2400" i="0">
                  <a:latin typeface="Cambria Math"/>
                </a:rPr>
                <a:t>&amp;</a:t>
              </a:r>
              <a:r>
                <a:rPr lang="en-US" sz="2400" b="0" i="0">
                  <a:latin typeface="Cambria Math" panose="02040503050406030204" pitchFamily="18" charset="0"/>
                </a:rPr>
                <a:t>6.50</a:t>
              </a:r>
              <a:r>
                <a:rPr lang="en-US" sz="2400" b="0" i="0">
                  <a:latin typeface="Cambria Math"/>
                </a:rPr>
                <a:t>)</a:t>
              </a:r>
              <a:endParaRPr lang="en-US" sz="2400"/>
            </a:p>
          </xdr:txBody>
        </xdr:sp>
      </mc:Fallback>
    </mc:AlternateContent>
    <xdr:clientData/>
  </xdr:oneCellAnchor>
  <xdr:twoCellAnchor>
    <xdr:from>
      <xdr:col>20</xdr:col>
      <xdr:colOff>40820</xdr:colOff>
      <xdr:row>19</xdr:row>
      <xdr:rowOff>244929</xdr:rowOff>
    </xdr:from>
    <xdr:to>
      <xdr:col>28</xdr:col>
      <xdr:colOff>421822</xdr:colOff>
      <xdr:row>21</xdr:row>
      <xdr:rowOff>81642</xdr:rowOff>
    </xdr:to>
    <xdr:sp macro="" textlink="">
      <xdr:nvSpPr>
        <xdr:cNvPr id="15" name="TextBox 14">
          <a:extLst>
            <a:ext uri="{FF2B5EF4-FFF2-40B4-BE49-F238E27FC236}">
              <a16:creationId xmlns:a16="http://schemas.microsoft.com/office/drawing/2014/main" id="{00000000-0008-0000-0700-00000F000000}"/>
            </a:ext>
          </a:extLst>
        </xdr:cNvPr>
        <xdr:cNvSpPr txBox="1"/>
      </xdr:nvSpPr>
      <xdr:spPr>
        <a:xfrm>
          <a:off x="13062856" y="4939393"/>
          <a:ext cx="3864430"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=1 + 0.25 + 1.78 + 2.78 + 0.69</a:t>
          </a:r>
        </a:p>
      </xdr:txBody>
    </xdr:sp>
    <xdr:clientData/>
  </xdr:twoCellAnchor>
  <xdr:oneCellAnchor>
    <xdr:from>
      <xdr:col>14</xdr:col>
      <xdr:colOff>447675</xdr:colOff>
      <xdr:row>17</xdr:row>
      <xdr:rowOff>366031</xdr:rowOff>
    </xdr:from>
    <xdr:ext cx="65" cy="172227"/>
    <xdr:sp macro="" textlink="">
      <xdr:nvSpPr>
        <xdr:cNvPr id="14" name="TextBox 13">
          <a:extLst>
            <a:ext uri="{FF2B5EF4-FFF2-40B4-BE49-F238E27FC236}">
              <a16:creationId xmlns:a16="http://schemas.microsoft.com/office/drawing/2014/main" id="{00000000-0008-0000-0700-00000E000000}"/>
            </a:ext>
          </a:extLst>
        </xdr:cNvPr>
        <xdr:cNvSpPr txBox="1"/>
      </xdr:nvSpPr>
      <xdr:spPr>
        <a:xfrm>
          <a:off x="8734425" y="432571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20</xdr:col>
      <xdr:colOff>93890</xdr:colOff>
      <xdr:row>11</xdr:row>
      <xdr:rowOff>93889</xdr:rowOff>
    </xdr:from>
    <xdr:ext cx="2151289" cy="559255"/>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700-000010000000}"/>
                </a:ext>
              </a:extLst>
            </xdr:cNvPr>
            <xdr:cNvSpPr txBox="1"/>
          </xdr:nvSpPr>
          <xdr:spPr>
            <a:xfrm>
              <a:off x="13115926" y="2216603"/>
              <a:ext cx="2151289" cy="559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400"/>
                <a:t>=(</a:t>
              </a:r>
              <a14:m>
                <m:oMath xmlns:m="http://schemas.openxmlformats.org/officeDocument/2006/math">
                  <m:sSup>
                    <m:sSupPr>
                      <m:ctrlPr>
                        <a:rPr lang="en-US" sz="2400" i="1">
                          <a:latin typeface="Cambria Math" panose="02040503050406030204" pitchFamily="18" charset="0"/>
                        </a:rPr>
                      </m:ctrlPr>
                    </m:sSupPr>
                    <m:e>
                      <m:d>
                        <m:dPr>
                          <m:ctrlPr>
                            <a:rPr lang="en-US" sz="2400" b="0" i="1">
                              <a:latin typeface="Cambria Math" panose="02040503050406030204" pitchFamily="18" charset="0"/>
                            </a:rPr>
                          </m:ctrlPr>
                        </m:dPr>
                        <m:e>
                          <m:r>
                            <a:rPr lang="en-US" sz="2400" b="0" i="1">
                              <a:latin typeface="Cambria Math" panose="02040503050406030204" pitchFamily="18" charset="0"/>
                            </a:rPr>
                            <m:t>𝑏</m:t>
                          </m:r>
                          <m:r>
                            <a:rPr lang="en-US" sz="2400" b="0" i="1">
                              <a:latin typeface="Cambria Math" panose="02040503050406030204" pitchFamily="18" charset="0"/>
                            </a:rPr>
                            <m:t>−</m:t>
                          </m:r>
                          <m:r>
                            <a:rPr lang="en-US" sz="2400" b="0" i="1">
                              <a:latin typeface="Cambria Math" panose="02040503050406030204" pitchFamily="18" charset="0"/>
                            </a:rPr>
                            <m:t>𝑎</m:t>
                          </m:r>
                        </m:e>
                      </m:d>
                      <m:r>
                        <a:rPr lang="en-US" sz="2400" b="0" i="1">
                          <a:latin typeface="Cambria Math" panose="02040503050406030204" pitchFamily="18" charset="0"/>
                        </a:rPr>
                        <m:t>:6)</m:t>
                      </m:r>
                    </m:e>
                    <m:sup>
                      <m:r>
                        <a:rPr lang="en-US" sz="2400" b="0" i="1">
                          <a:latin typeface="Cambria Math" panose="02040503050406030204" pitchFamily="18" charset="0"/>
                        </a:rPr>
                        <m:t>2</m:t>
                      </m:r>
                    </m:sup>
                  </m:sSup>
                </m:oMath>
              </a14:m>
              <a:endParaRPr lang="en-US" sz="2400"/>
            </a:p>
          </xdr:txBody>
        </xdr:sp>
      </mc:Choice>
      <mc:Fallback xmlns="">
        <xdr:sp macro="" textlink="">
          <xdr:nvSpPr>
            <xdr:cNvPr id="16" name="TextBox 15">
              <a:extLst>
                <a:ext uri="{FF2B5EF4-FFF2-40B4-BE49-F238E27FC236}">
                  <a16:creationId xmlns:a16="http://schemas.microsoft.com/office/drawing/2014/main" id="{7CFA4DEB-4BCB-4728-BA60-F4727A7E639D}"/>
                </a:ext>
              </a:extLst>
            </xdr:cNvPr>
            <xdr:cNvSpPr txBox="1"/>
          </xdr:nvSpPr>
          <xdr:spPr>
            <a:xfrm>
              <a:off x="13115926" y="2216603"/>
              <a:ext cx="2151289" cy="559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400"/>
                <a:t>=(</a:t>
              </a:r>
              <a:r>
                <a:rPr lang="en-US" sz="2400" i="0">
                  <a:latin typeface="Cambria Math" panose="02040503050406030204" pitchFamily="18" charset="0"/>
                </a:rPr>
                <a:t>〖</a:t>
              </a:r>
              <a:r>
                <a:rPr lang="en-US" sz="2400" b="0" i="0">
                  <a:latin typeface="Cambria Math" panose="02040503050406030204" pitchFamily="18" charset="0"/>
                </a:rPr>
                <a:t>(𝑏−𝑎):6)〗^2</a:t>
              </a:r>
              <a:endParaRPr lang="en-US" sz="2400"/>
            </a:p>
          </xdr:txBody>
        </xdr:sp>
      </mc:Fallback>
    </mc:AlternateContent>
    <xdr:clientData/>
  </xdr:oneCellAnchor>
  <xdr:twoCellAnchor>
    <xdr:from>
      <xdr:col>8</xdr:col>
      <xdr:colOff>272143</xdr:colOff>
      <xdr:row>13</xdr:row>
      <xdr:rowOff>108857</xdr:rowOff>
    </xdr:from>
    <xdr:to>
      <xdr:col>16</xdr:col>
      <xdr:colOff>108857</xdr:colOff>
      <xdr:row>24</xdr:row>
      <xdr:rowOff>54429</xdr:rowOff>
    </xdr:to>
    <xdr:cxnSp macro="">
      <xdr:nvCxnSpPr>
        <xdr:cNvPr id="18" name="Straight Arrow Connector 17">
          <a:extLst>
            <a:ext uri="{FF2B5EF4-FFF2-40B4-BE49-F238E27FC236}">
              <a16:creationId xmlns:a16="http://schemas.microsoft.com/office/drawing/2014/main" id="{00000000-0008-0000-0700-000012000000}"/>
            </a:ext>
          </a:extLst>
        </xdr:cNvPr>
        <xdr:cNvCxnSpPr/>
      </xdr:nvCxnSpPr>
      <xdr:spPr>
        <a:xfrm>
          <a:off x="5170714" y="2762250"/>
          <a:ext cx="5089072" cy="35786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163285</xdr:colOff>
      <xdr:row>11</xdr:row>
      <xdr:rowOff>149679</xdr:rowOff>
    </xdr:from>
    <xdr:to>
      <xdr:col>15</xdr:col>
      <xdr:colOff>285750</xdr:colOff>
      <xdr:row>24</xdr:row>
      <xdr:rowOff>40821</xdr:rowOff>
    </xdr:to>
    <xdr:cxnSp macro="">
      <xdr:nvCxnSpPr>
        <xdr:cNvPr id="19" name="Straight Arrow Connector 18">
          <a:extLst>
            <a:ext uri="{FF2B5EF4-FFF2-40B4-BE49-F238E27FC236}">
              <a16:creationId xmlns:a16="http://schemas.microsoft.com/office/drawing/2014/main" id="{00000000-0008-0000-0700-000013000000}"/>
            </a:ext>
          </a:extLst>
        </xdr:cNvPr>
        <xdr:cNvCxnSpPr/>
      </xdr:nvCxnSpPr>
      <xdr:spPr>
        <a:xfrm>
          <a:off x="3837214" y="2272393"/>
          <a:ext cx="5769429" cy="40549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152401</xdr:colOff>
      <xdr:row>22</xdr:row>
      <xdr:rowOff>122464</xdr:rowOff>
    </xdr:from>
    <xdr:to>
      <xdr:col>19</xdr:col>
      <xdr:colOff>0</xdr:colOff>
      <xdr:row>24</xdr:row>
      <xdr:rowOff>152400</xdr:rowOff>
    </xdr:to>
    <xdr:cxnSp macro="">
      <xdr:nvCxnSpPr>
        <xdr:cNvPr id="22" name="Straight Arrow Connector 21">
          <a:extLst>
            <a:ext uri="{FF2B5EF4-FFF2-40B4-BE49-F238E27FC236}">
              <a16:creationId xmlns:a16="http://schemas.microsoft.com/office/drawing/2014/main" id="{00000000-0008-0000-0700-000016000000}"/>
            </a:ext>
          </a:extLst>
        </xdr:cNvPr>
        <xdr:cNvCxnSpPr/>
      </xdr:nvCxnSpPr>
      <xdr:spPr>
        <a:xfrm flipH="1">
          <a:off x="11051722" y="5810250"/>
          <a:ext cx="1099457" cy="6286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474662</xdr:colOff>
      <xdr:row>1</xdr:row>
      <xdr:rowOff>131762</xdr:rowOff>
    </xdr:from>
    <xdr:to>
      <xdr:col>11</xdr:col>
      <xdr:colOff>457994</xdr:colOff>
      <xdr:row>5</xdr:row>
      <xdr:rowOff>74613</xdr:rowOff>
    </xdr:to>
    <xdr:sp macro="" textlink="">
      <xdr:nvSpPr>
        <xdr:cNvPr id="3" name="Rounded Rectangle 4">
          <a:extLst>
            <a:ext uri="{FF2B5EF4-FFF2-40B4-BE49-F238E27FC236}">
              <a16:creationId xmlns:a16="http://schemas.microsoft.com/office/drawing/2014/main" id="{00000000-0008-0000-0800-000003000000}"/>
            </a:ext>
          </a:extLst>
        </xdr:cNvPr>
        <xdr:cNvSpPr/>
      </xdr:nvSpPr>
      <xdr:spPr>
        <a:xfrm>
          <a:off x="2296318" y="322262"/>
          <a:ext cx="4841082"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baseline="0">
              <a:solidFill>
                <a:schemeClr val="accent4">
                  <a:lumMod val="50000"/>
                </a:schemeClr>
              </a:solidFill>
              <a:latin typeface="Lucida Bright" panose="02040602050505020304" pitchFamily="18" charset="0"/>
              <a:cs typeface="FrankRuehl" panose="020E0503060101010101" pitchFamily="34" charset="-79"/>
            </a:rPr>
            <a:t>Problem 7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433880</xdr:colOff>
      <xdr:row>7</xdr:row>
      <xdr:rowOff>175114</xdr:rowOff>
    </xdr:from>
    <xdr:to>
      <xdr:col>12</xdr:col>
      <xdr:colOff>433880</xdr:colOff>
      <xdr:row>29</xdr:row>
      <xdr:rowOff>202407</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a:off x="7720505" y="1508614"/>
          <a:ext cx="0" cy="505173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313531</xdr:colOff>
      <xdr:row>1</xdr:row>
      <xdr:rowOff>134938</xdr:rowOff>
    </xdr:from>
    <xdr:to>
      <xdr:col>21</xdr:col>
      <xdr:colOff>95250</xdr:colOff>
      <xdr:row>5</xdr:row>
      <xdr:rowOff>95250</xdr:rowOff>
    </xdr:to>
    <xdr:sp macro="" textlink="">
      <xdr:nvSpPr>
        <xdr:cNvPr id="12" name="Rounded Rectangle 4">
          <a:extLst>
            <a:ext uri="{FF2B5EF4-FFF2-40B4-BE49-F238E27FC236}">
              <a16:creationId xmlns:a16="http://schemas.microsoft.com/office/drawing/2014/main" id="{00000000-0008-0000-0800-00000C000000}"/>
            </a:ext>
          </a:extLst>
        </xdr:cNvPr>
        <xdr:cNvSpPr/>
      </xdr:nvSpPr>
      <xdr:spPr>
        <a:xfrm>
          <a:off x="8147844" y="325438"/>
          <a:ext cx="3151187" cy="72231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345281</xdr:colOff>
      <xdr:row>9</xdr:row>
      <xdr:rowOff>23812</xdr:rowOff>
    </xdr:from>
    <xdr:to>
      <xdr:col>12</xdr:col>
      <xdr:colOff>30048</xdr:colOff>
      <xdr:row>22</xdr:row>
      <xdr:rowOff>83343</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345281" y="1738312"/>
          <a:ext cx="6971392" cy="2655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latin typeface="Lucida Bright" panose="02040602050505020304" pitchFamily="18" charset="0"/>
            </a:rPr>
            <a:t>Calculate the probability that the project from the previous</a:t>
          </a:r>
        </a:p>
        <a:p>
          <a:pPr marL="0" marR="0" lvl="0" indent="0" defTabSz="914400" eaLnBrk="1" fontAlgn="auto" latinLnBrk="0" hangingPunct="1">
            <a:lnSpc>
              <a:spcPct val="100000"/>
            </a:lnSpc>
            <a:spcBef>
              <a:spcPts val="0"/>
            </a:spcBef>
            <a:spcAft>
              <a:spcPts val="0"/>
            </a:spcAft>
            <a:buClrTx/>
            <a:buSzTx/>
            <a:buFontTx/>
            <a:buNone/>
            <a:tabLst/>
            <a:defRPr/>
          </a:pPr>
          <a:r>
            <a:rPr lang="en-US" sz="1800" baseline="0">
              <a:latin typeface="Lucida Bright" panose="02040602050505020304" pitchFamily="18" charset="0"/>
            </a:rPr>
            <a:t>problem can be completed in 34 weeks. </a:t>
          </a:r>
        </a:p>
        <a:p>
          <a:pPr marL="0" marR="0" lvl="0" indent="0" defTabSz="914400" eaLnBrk="1" fontAlgn="auto" latinLnBrk="0" hangingPunct="1">
            <a:lnSpc>
              <a:spcPct val="100000"/>
            </a:lnSpc>
            <a:spcBef>
              <a:spcPts val="0"/>
            </a:spcBef>
            <a:spcAft>
              <a:spcPts val="0"/>
            </a:spcAft>
            <a:buClrTx/>
            <a:buSzTx/>
            <a:buFontTx/>
            <a:buNone/>
            <a:tabLst/>
            <a:defRPr/>
          </a:pPr>
          <a:endParaRPr lang="en-US" sz="180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800" baseline="0">
              <a:solidFill>
                <a:schemeClr val="dk1"/>
              </a:solidFill>
              <a:effectLst/>
              <a:latin typeface="Lucida Bright" panose="02040602050505020304" pitchFamily="18" charset="0"/>
              <a:ea typeface="+mn-ea"/>
              <a:cs typeface="+mn-cs"/>
            </a:rPr>
            <a:t>The expected completion time is 33 weeks.</a:t>
          </a:r>
          <a:endParaRPr lang="en-US" sz="1800">
            <a:effectLst/>
            <a:latin typeface="Lucida Bright" panose="02040602050505020304" pitchFamily="18" charset="0"/>
          </a:endParaRPr>
        </a:p>
        <a:p>
          <a:endParaRPr lang="en-US" sz="1800" baseline="0">
            <a:latin typeface="Lucida Bright" panose="02040602050505020304" pitchFamily="18" charset="0"/>
          </a:endParaRPr>
        </a:p>
        <a:p>
          <a:r>
            <a:rPr lang="en-US" sz="1800" baseline="0">
              <a:latin typeface="Lucida Bright" panose="02040602050505020304" pitchFamily="18" charset="0"/>
            </a:rPr>
            <a:t>If the threshold for acceptance is 70% would you proceed with this project?</a:t>
          </a:r>
          <a:endParaRPr lang="en-US" sz="1100" b="0" i="0" u="none" strike="noStrike" baseline="0">
            <a:solidFill>
              <a:schemeClr val="dk1"/>
            </a:solidFill>
            <a:effectLst/>
            <a:latin typeface="+mn-lt"/>
            <a:ea typeface="+mn-ea"/>
            <a:cs typeface="+mn-cs"/>
          </a:endParaRPr>
        </a:p>
        <a:p>
          <a:endParaRPr lang="en-US" sz="1800" b="0" i="0" u="none" strike="noStrike" baseline="0">
            <a:solidFill>
              <a:schemeClr val="dk1"/>
            </a:solidFill>
            <a:effectLst/>
            <a:latin typeface="Lucida Bright" panose="02040602050505020304" pitchFamily="18" charset="0"/>
            <a:ea typeface="+mn-ea"/>
            <a:cs typeface="+mn-cs"/>
          </a:endParaRPr>
        </a:p>
        <a:p>
          <a:r>
            <a:rPr lang="en-US" sz="1800" b="0" i="0" u="none" strike="noStrike" baseline="0">
              <a:solidFill>
                <a:schemeClr val="dk1"/>
              </a:solidFill>
              <a:effectLst/>
              <a:latin typeface="Lucida Bright" panose="02040602050505020304" pitchFamily="18" charset="0"/>
              <a:ea typeface="+mn-ea"/>
              <a:cs typeface="+mn-cs"/>
            </a:rPr>
            <a:t>The activities on the critical path are shown below.</a:t>
          </a:r>
          <a:endParaRPr lang="en-US" sz="1800" baseline="0">
            <a:latin typeface="Lucida Bright" panose="02040602050505020304" pitchFamily="18" charset="0"/>
          </a:endParaRPr>
        </a:p>
      </xdr:txBody>
    </xdr:sp>
    <xdr:clientData/>
  </xdr:twoCellAnchor>
  <xdr:twoCellAnchor>
    <xdr:from>
      <xdr:col>0</xdr:col>
      <xdr:colOff>285752</xdr:colOff>
      <xdr:row>0</xdr:row>
      <xdr:rowOff>142876</xdr:rowOff>
    </xdr:from>
    <xdr:to>
      <xdr:col>1</xdr:col>
      <xdr:colOff>1035843</xdr:colOff>
      <xdr:row>6</xdr:row>
      <xdr:rowOff>71438</xdr:rowOff>
    </xdr:to>
    <xdr:sp macro="" textlink="">
      <xdr:nvSpPr>
        <xdr:cNvPr id="13" name="Left Arrow 1">
          <a:hlinkClick xmlns:r="http://schemas.openxmlformats.org/officeDocument/2006/relationships" r:id="rId1"/>
          <a:extLst>
            <a:ext uri="{FF2B5EF4-FFF2-40B4-BE49-F238E27FC236}">
              <a16:creationId xmlns:a16="http://schemas.microsoft.com/office/drawing/2014/main" id="{00000000-0008-0000-0800-00000D000000}"/>
            </a:ext>
          </a:extLst>
        </xdr:cNvPr>
        <xdr:cNvSpPr/>
      </xdr:nvSpPr>
      <xdr:spPr>
        <a:xfrm>
          <a:off x="285752" y="142876"/>
          <a:ext cx="1357310" cy="107156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511968</xdr:colOff>
      <xdr:row>7</xdr:row>
      <xdr:rowOff>71439</xdr:rowOff>
    </xdr:from>
    <xdr:to>
      <xdr:col>18</xdr:col>
      <xdr:colOff>95250</xdr:colOff>
      <xdr:row>11</xdr:row>
      <xdr:rowOff>59532</xdr:rowOff>
    </xdr:to>
    <xdr:sp macro="" textlink="">
      <xdr:nvSpPr>
        <xdr:cNvPr id="8" name="Rounded Rectangle 11">
          <a:hlinkClick xmlns:r="http://schemas.openxmlformats.org/officeDocument/2006/relationships" r:id="rId2"/>
          <a:extLst>
            <a:ext uri="{FF2B5EF4-FFF2-40B4-BE49-F238E27FC236}">
              <a16:creationId xmlns:a16="http://schemas.microsoft.com/office/drawing/2014/main" id="{00000000-0008-0000-0800-000008000000}"/>
            </a:ext>
          </a:extLst>
        </xdr:cNvPr>
        <xdr:cNvSpPr/>
      </xdr:nvSpPr>
      <xdr:spPr>
        <a:xfrm>
          <a:off x="8346281" y="1404939"/>
          <a:ext cx="1833563" cy="773906"/>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Check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E19:Z44"/>
  <sheetViews>
    <sheetView zoomScale="70" zoomScaleNormal="70" workbookViewId="0"/>
  </sheetViews>
  <sheetFormatPr defaultColWidth="9.140625" defaultRowHeight="15"/>
  <cols>
    <col min="1" max="4" width="9.140625" style="1"/>
    <col min="5" max="5" width="21.42578125" style="1" customWidth="1"/>
    <col min="6" max="6" width="21.140625" style="1" customWidth="1"/>
    <col min="7" max="7" width="26.28515625" style="1" customWidth="1"/>
    <col min="8" max="9" width="9.140625" style="1"/>
    <col min="10" max="10" width="21.28515625" style="1" customWidth="1"/>
    <col min="11" max="11" width="8.140625" style="1" customWidth="1"/>
    <col min="12" max="12" width="7.7109375" style="1" customWidth="1"/>
    <col min="13" max="13" width="7.5703125" style="1" customWidth="1"/>
    <col min="14" max="14" width="7.7109375" style="1" customWidth="1"/>
    <col min="15" max="15" width="7.5703125" style="1" customWidth="1"/>
    <col min="16" max="16" width="6.5703125" style="1" customWidth="1"/>
    <col min="17" max="17" width="7.5703125" style="1" customWidth="1"/>
    <col min="18" max="18" width="6.42578125" style="1" customWidth="1"/>
    <col min="19" max="19" width="8.140625" style="1" customWidth="1"/>
    <col min="20" max="20" width="7.5703125" style="1" customWidth="1"/>
    <col min="21" max="16384" width="9.140625" style="1"/>
  </cols>
  <sheetData>
    <row r="19" spans="5:26" ht="15" customHeight="1"/>
    <row r="20" spans="5:26" ht="15" customHeight="1"/>
    <row r="21" spans="5:26" ht="15" customHeight="1"/>
    <row r="23" spans="5:26" ht="25.5" customHeight="1">
      <c r="E23" s="105" t="s">
        <v>43</v>
      </c>
      <c r="F23" s="107" t="s">
        <v>65</v>
      </c>
      <c r="G23" s="105" t="s">
        <v>45</v>
      </c>
      <c r="J23" s="68" t="s">
        <v>43</v>
      </c>
    </row>
    <row r="24" spans="5:26" ht="25.5" customHeight="1">
      <c r="E24" s="106"/>
      <c r="F24" s="108"/>
      <c r="G24" s="106"/>
      <c r="J24" s="57" t="s">
        <v>2</v>
      </c>
      <c r="K24" s="69"/>
      <c r="L24" s="69"/>
      <c r="M24" s="66"/>
      <c r="N24" s="66"/>
      <c r="O24" s="66"/>
      <c r="P24" s="66"/>
      <c r="Q24" s="66"/>
      <c r="R24" s="66"/>
      <c r="S24" s="66"/>
      <c r="T24" s="66"/>
      <c r="U24" s="66"/>
      <c r="V24" s="66"/>
      <c r="W24" s="66"/>
      <c r="X24" s="66"/>
      <c r="Y24" s="66"/>
      <c r="Z24" s="66"/>
    </row>
    <row r="25" spans="5:26" ht="27">
      <c r="E25" s="41" t="s">
        <v>2</v>
      </c>
      <c r="F25" s="44">
        <v>2</v>
      </c>
      <c r="G25" s="47" t="s">
        <v>49</v>
      </c>
      <c r="J25" s="57" t="s">
        <v>1</v>
      </c>
      <c r="K25" s="69"/>
      <c r="L25" s="69"/>
      <c r="M25" s="69"/>
      <c r="N25" s="66"/>
      <c r="O25" s="66"/>
      <c r="P25" s="66"/>
      <c r="Q25" s="66"/>
      <c r="R25" s="66"/>
      <c r="S25" s="66"/>
      <c r="T25" s="66"/>
      <c r="U25" s="66"/>
      <c r="V25" s="66"/>
      <c r="W25" s="66"/>
      <c r="X25" s="66"/>
      <c r="Y25" s="66"/>
      <c r="Z25" s="66"/>
    </row>
    <row r="26" spans="5:26" ht="27">
      <c r="E26" s="41" t="s">
        <v>1</v>
      </c>
      <c r="F26" s="44">
        <v>3</v>
      </c>
      <c r="G26" s="47" t="s">
        <v>49</v>
      </c>
      <c r="J26" s="57" t="s">
        <v>3</v>
      </c>
      <c r="K26" s="66"/>
      <c r="L26" s="66"/>
      <c r="M26" s="69"/>
      <c r="N26" s="69"/>
      <c r="O26" s="66"/>
      <c r="P26" s="66"/>
      <c r="Q26" s="66"/>
      <c r="R26" s="66"/>
      <c r="S26" s="66"/>
      <c r="T26" s="66"/>
      <c r="U26" s="66"/>
      <c r="V26" s="66"/>
      <c r="W26" s="66"/>
      <c r="X26" s="66"/>
      <c r="Y26" s="66"/>
      <c r="Z26" s="66"/>
    </row>
    <row r="27" spans="5:26" ht="27">
      <c r="E27" s="41" t="s">
        <v>3</v>
      </c>
      <c r="F27" s="44">
        <v>2</v>
      </c>
      <c r="G27" s="44" t="s">
        <v>2</v>
      </c>
      <c r="J27" s="57" t="s">
        <v>4</v>
      </c>
      <c r="K27" s="66"/>
      <c r="L27" s="66"/>
      <c r="M27" s="66"/>
      <c r="N27" s="69"/>
      <c r="O27" s="69"/>
      <c r="P27" s="69"/>
      <c r="Q27" s="69"/>
      <c r="R27" s="66"/>
      <c r="S27" s="66"/>
      <c r="T27" s="66"/>
      <c r="U27" s="66"/>
      <c r="V27" s="66"/>
      <c r="W27" s="66"/>
      <c r="X27" s="66"/>
      <c r="Y27" s="66"/>
      <c r="Z27" s="66"/>
    </row>
    <row r="28" spans="5:26" ht="27">
      <c r="E28" s="41" t="s">
        <v>4</v>
      </c>
      <c r="F28" s="44">
        <v>4</v>
      </c>
      <c r="G28" s="44" t="s">
        <v>1</v>
      </c>
      <c r="J28" s="57" t="s">
        <v>5</v>
      </c>
      <c r="K28" s="66"/>
      <c r="L28" s="66"/>
      <c r="M28" s="66"/>
      <c r="N28" s="66"/>
      <c r="O28" s="69"/>
      <c r="P28" s="69"/>
      <c r="Q28" s="69"/>
      <c r="R28" s="69"/>
      <c r="S28" s="66"/>
      <c r="T28" s="66"/>
      <c r="U28" s="66"/>
      <c r="V28" s="66"/>
      <c r="W28" s="66"/>
      <c r="X28" s="66"/>
      <c r="Y28" s="66"/>
      <c r="Z28" s="66"/>
    </row>
    <row r="29" spans="5:26" ht="27">
      <c r="E29" s="41" t="s">
        <v>5</v>
      </c>
      <c r="F29" s="44">
        <v>4</v>
      </c>
      <c r="G29" s="44" t="s">
        <v>3</v>
      </c>
      <c r="J29" s="57" t="s">
        <v>6</v>
      </c>
      <c r="K29" s="66"/>
      <c r="L29" s="66"/>
      <c r="M29" s="66"/>
      <c r="N29" s="66"/>
      <c r="O29" s="69"/>
      <c r="P29" s="69"/>
      <c r="Q29" s="70"/>
      <c r="R29" s="66"/>
      <c r="S29" s="66"/>
      <c r="T29" s="66"/>
      <c r="U29" s="66"/>
      <c r="V29" s="66"/>
      <c r="W29" s="66"/>
      <c r="X29" s="66"/>
      <c r="Y29" s="66"/>
      <c r="Z29" s="66"/>
    </row>
    <row r="30" spans="5:26" ht="27">
      <c r="E30" s="41" t="s">
        <v>6</v>
      </c>
      <c r="F30" s="44">
        <v>3</v>
      </c>
      <c r="G30" s="44" t="s">
        <v>3</v>
      </c>
      <c r="J30" s="57" t="s">
        <v>46</v>
      </c>
      <c r="K30" s="66"/>
      <c r="L30" s="66"/>
      <c r="M30" s="66"/>
      <c r="N30" s="66"/>
      <c r="O30" s="66"/>
      <c r="P30" s="66"/>
      <c r="Q30" s="66"/>
      <c r="R30" s="66"/>
      <c r="S30" s="70"/>
      <c r="T30" s="70"/>
      <c r="U30" s="70"/>
      <c r="V30" s="70"/>
      <c r="W30" s="70"/>
      <c r="X30" s="66"/>
      <c r="Y30" s="66"/>
      <c r="Z30" s="66"/>
    </row>
    <row r="31" spans="5:26" ht="27">
      <c r="E31" s="41" t="s">
        <v>46</v>
      </c>
      <c r="F31" s="44">
        <v>5</v>
      </c>
      <c r="G31" s="44" t="s">
        <v>67</v>
      </c>
      <c r="J31" s="57" t="s">
        <v>66</v>
      </c>
      <c r="K31" s="66"/>
      <c r="L31" s="66"/>
      <c r="M31" s="66"/>
      <c r="N31" s="66"/>
      <c r="O31" s="66"/>
      <c r="P31" s="66"/>
      <c r="Q31" s="66"/>
      <c r="R31" s="66"/>
      <c r="S31" s="66"/>
      <c r="T31" s="66"/>
      <c r="U31" s="66"/>
      <c r="V31" s="66"/>
      <c r="W31" s="66"/>
      <c r="X31" s="70"/>
      <c r="Y31" s="70"/>
      <c r="Z31" s="66"/>
    </row>
    <row r="32" spans="5:26" ht="25.5">
      <c r="E32" s="41" t="s">
        <v>66</v>
      </c>
      <c r="F32" s="44">
        <v>2</v>
      </c>
      <c r="G32" s="44" t="s">
        <v>68</v>
      </c>
      <c r="J32" s="16"/>
      <c r="K32" s="16"/>
      <c r="L32" s="16"/>
      <c r="M32" s="16"/>
      <c r="N32" s="16"/>
      <c r="O32" s="16"/>
      <c r="P32" s="16"/>
      <c r="Q32" s="16"/>
      <c r="R32" s="16"/>
      <c r="S32" s="16"/>
      <c r="T32" s="16"/>
      <c r="U32" s="16"/>
      <c r="V32" s="16"/>
      <c r="W32" s="16"/>
      <c r="X32" s="16"/>
      <c r="Y32" s="16"/>
      <c r="Z32" s="16"/>
    </row>
    <row r="33" spans="9:26" ht="27">
      <c r="I33" s="16"/>
      <c r="J33" s="57" t="s">
        <v>65</v>
      </c>
      <c r="K33" s="44">
        <v>1</v>
      </c>
      <c r="L33" s="44">
        <v>2</v>
      </c>
      <c r="M33" s="44">
        <v>3</v>
      </c>
      <c r="N33" s="44">
        <v>4</v>
      </c>
      <c r="O33" s="44">
        <v>5</v>
      </c>
      <c r="P33" s="44">
        <v>6</v>
      </c>
      <c r="Q33" s="44">
        <v>7</v>
      </c>
      <c r="R33" s="44">
        <v>8</v>
      </c>
      <c r="S33" s="44">
        <v>9</v>
      </c>
      <c r="T33" s="44">
        <v>10</v>
      </c>
      <c r="U33" s="44">
        <v>11</v>
      </c>
      <c r="V33" s="44">
        <v>12</v>
      </c>
      <c r="W33" s="44">
        <v>13</v>
      </c>
      <c r="X33" s="44">
        <v>14</v>
      </c>
      <c r="Y33" s="44">
        <v>15</v>
      </c>
      <c r="Z33" s="66"/>
    </row>
    <row r="34" spans="9:26" ht="26.25">
      <c r="I34" s="16"/>
      <c r="J34" s="18"/>
      <c r="K34" s="18"/>
      <c r="L34" s="16"/>
      <c r="M34" s="16"/>
    </row>
    <row r="35" spans="9:26" ht="26.25">
      <c r="I35" s="16"/>
      <c r="J35" s="19"/>
      <c r="K35" s="19"/>
      <c r="L35" s="16"/>
      <c r="M35" s="16"/>
    </row>
    <row r="36" spans="9:26" ht="26.25">
      <c r="I36" s="16"/>
      <c r="J36" s="19"/>
      <c r="K36" s="19"/>
      <c r="L36" s="16"/>
      <c r="M36" s="16"/>
    </row>
    <row r="37" spans="9:26" ht="26.25">
      <c r="I37" s="16"/>
      <c r="J37" s="18"/>
      <c r="K37" s="18"/>
      <c r="L37" s="16"/>
      <c r="M37" s="16"/>
    </row>
    <row r="38" spans="9:26">
      <c r="I38" s="16"/>
      <c r="J38" s="16"/>
      <c r="K38" s="16"/>
      <c r="L38" s="16"/>
      <c r="M38" s="16"/>
    </row>
    <row r="39" spans="9:26">
      <c r="I39" s="16"/>
      <c r="J39" s="16"/>
      <c r="K39" s="16"/>
      <c r="L39" s="16"/>
      <c r="M39" s="16"/>
    </row>
    <row r="40" spans="9:26">
      <c r="I40" s="16"/>
      <c r="J40" s="16"/>
      <c r="K40" s="16"/>
      <c r="L40" s="16"/>
      <c r="M40" s="16"/>
    </row>
    <row r="41" spans="9:26">
      <c r="I41" s="16"/>
      <c r="J41" s="16"/>
      <c r="K41" s="16"/>
      <c r="L41" s="16"/>
      <c r="M41" s="16"/>
    </row>
    <row r="42" spans="9:26" ht="21" customHeight="1"/>
    <row r="43" spans="9:26" ht="21" customHeight="1"/>
    <row r="44" spans="9:26" ht="19.149999999999999" customHeight="1"/>
  </sheetData>
  <mergeCells count="3">
    <mergeCell ref="E23:E24"/>
    <mergeCell ref="F23:F24"/>
    <mergeCell ref="G23:G24"/>
  </mergeCells>
  <pageMargins left="0.7" right="0.7" top="0.75" bottom="0.75" header="0.3" footer="0.3"/>
  <pageSetup scale="4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2:AB101"/>
  <sheetViews>
    <sheetView zoomScale="60" zoomScaleNormal="60" workbookViewId="0">
      <selection activeCell="O99" sqref="O99"/>
    </sheetView>
  </sheetViews>
  <sheetFormatPr defaultColWidth="9.140625" defaultRowHeight="15"/>
  <cols>
    <col min="1" max="1" width="9.140625" style="1"/>
    <col min="2" max="2" width="15.42578125" style="1" customWidth="1"/>
    <col min="3" max="3" width="11.7109375" style="1" customWidth="1"/>
    <col min="4" max="4" width="13.140625" style="1" customWidth="1"/>
    <col min="5" max="5" width="11.5703125" style="1" customWidth="1"/>
    <col min="6" max="6" width="10.28515625" style="1" customWidth="1"/>
    <col min="7" max="7" width="10.42578125" style="1" customWidth="1"/>
    <col min="8" max="8" width="12.85546875" style="1" customWidth="1"/>
    <col min="9" max="9" width="12" style="1" customWidth="1"/>
    <col min="10" max="10" width="9.140625" style="1"/>
    <col min="11" max="11" width="10.5703125" style="1" customWidth="1"/>
    <col min="12" max="12" width="12.28515625" style="1" customWidth="1"/>
    <col min="13" max="13" width="11.7109375" style="1" customWidth="1"/>
    <col min="14" max="14" width="11.42578125" style="1" customWidth="1"/>
    <col min="15" max="15" width="9.85546875" style="1" customWidth="1"/>
    <col min="16" max="16" width="18.28515625" style="1" customWidth="1"/>
    <col min="17" max="17" width="12.5703125" style="1" customWidth="1"/>
    <col min="18" max="18" width="13.7109375" style="1" customWidth="1"/>
    <col min="19" max="19" width="12.42578125" style="1" customWidth="1"/>
    <col min="20" max="20" width="17" style="1" customWidth="1"/>
    <col min="21" max="21" width="11.140625" style="1" customWidth="1"/>
    <col min="22" max="22" width="11" style="1" customWidth="1"/>
    <col min="23" max="23" width="12.85546875" style="1" customWidth="1"/>
    <col min="24" max="24" width="30.5703125" style="1" customWidth="1"/>
    <col min="25" max="25" width="17.140625" style="1" customWidth="1"/>
    <col min="26" max="26" width="7" style="1" customWidth="1"/>
    <col min="27" max="27" width="7.85546875" style="1" customWidth="1"/>
    <col min="28" max="28" width="8.140625" style="1" customWidth="1"/>
    <col min="29" max="29" width="7.5703125" style="1" customWidth="1"/>
    <col min="30" max="30" width="8.7109375" style="1" customWidth="1"/>
    <col min="31" max="31" width="7.140625" style="1" customWidth="1"/>
    <col min="32" max="32" width="6.42578125" style="1" customWidth="1"/>
    <col min="33" max="268" width="9.140625" style="1"/>
    <col min="269" max="269" width="10.140625" style="1" customWidth="1"/>
    <col min="270" max="273" width="9.140625" style="1"/>
    <col min="274" max="274" width="13.7109375" style="1" customWidth="1"/>
    <col min="275" max="275" width="12.42578125" style="1" customWidth="1"/>
    <col min="276" max="278" width="11.140625" style="1" customWidth="1"/>
    <col min="279" max="279" width="12.28515625" style="1" customWidth="1"/>
    <col min="280" max="280" width="13" style="1" customWidth="1"/>
    <col min="281" max="281" width="11.42578125" style="1" customWidth="1"/>
    <col min="282" max="282" width="11.140625" style="1" customWidth="1"/>
    <col min="283" max="283" width="12.28515625" style="1" customWidth="1"/>
    <col min="284" max="284" width="10.42578125" style="1" customWidth="1"/>
    <col min="285" max="285" width="13.7109375" style="1" customWidth="1"/>
    <col min="286" max="286" width="17.28515625" style="1" customWidth="1"/>
    <col min="287" max="287" width="13.42578125" style="1" customWidth="1"/>
    <col min="288" max="524" width="9.140625" style="1"/>
    <col min="525" max="525" width="10.140625" style="1" customWidth="1"/>
    <col min="526" max="529" width="9.140625" style="1"/>
    <col min="530" max="530" width="13.7109375" style="1" customWidth="1"/>
    <col min="531" max="531" width="12.42578125" style="1" customWidth="1"/>
    <col min="532" max="534" width="11.140625" style="1" customWidth="1"/>
    <col min="535" max="535" width="12.28515625" style="1" customWidth="1"/>
    <col min="536" max="536" width="13" style="1" customWidth="1"/>
    <col min="537" max="537" width="11.42578125" style="1" customWidth="1"/>
    <col min="538" max="538" width="11.140625" style="1" customWidth="1"/>
    <col min="539" max="539" width="12.28515625" style="1" customWidth="1"/>
    <col min="540" max="540" width="10.42578125" style="1" customWidth="1"/>
    <col min="541" max="541" width="13.7109375" style="1" customWidth="1"/>
    <col min="542" max="542" width="17.28515625" style="1" customWidth="1"/>
    <col min="543" max="543" width="13.42578125" style="1" customWidth="1"/>
    <col min="544" max="780" width="9.140625" style="1"/>
    <col min="781" max="781" width="10.140625" style="1" customWidth="1"/>
    <col min="782" max="785" width="9.140625" style="1"/>
    <col min="786" max="786" width="13.7109375" style="1" customWidth="1"/>
    <col min="787" max="787" width="12.42578125" style="1" customWidth="1"/>
    <col min="788" max="790" width="11.140625" style="1" customWidth="1"/>
    <col min="791" max="791" width="12.28515625" style="1" customWidth="1"/>
    <col min="792" max="792" width="13" style="1" customWidth="1"/>
    <col min="793" max="793" width="11.42578125" style="1" customWidth="1"/>
    <col min="794" max="794" width="11.140625" style="1" customWidth="1"/>
    <col min="795" max="795" width="12.28515625" style="1" customWidth="1"/>
    <col min="796" max="796" width="10.42578125" style="1" customWidth="1"/>
    <col min="797" max="797" width="13.7109375" style="1" customWidth="1"/>
    <col min="798" max="798" width="17.28515625" style="1" customWidth="1"/>
    <col min="799" max="799" width="13.42578125" style="1" customWidth="1"/>
    <col min="800" max="1036" width="9.140625" style="1"/>
    <col min="1037" max="1037" width="10.140625" style="1" customWidth="1"/>
    <col min="1038" max="1041" width="9.140625" style="1"/>
    <col min="1042" max="1042" width="13.7109375" style="1" customWidth="1"/>
    <col min="1043" max="1043" width="12.42578125" style="1" customWidth="1"/>
    <col min="1044" max="1046" width="11.140625" style="1" customWidth="1"/>
    <col min="1047" max="1047" width="12.28515625" style="1" customWidth="1"/>
    <col min="1048" max="1048" width="13" style="1" customWidth="1"/>
    <col min="1049" max="1049" width="11.42578125" style="1" customWidth="1"/>
    <col min="1050" max="1050" width="11.140625" style="1" customWidth="1"/>
    <col min="1051" max="1051" width="12.28515625" style="1" customWidth="1"/>
    <col min="1052" max="1052" width="10.42578125" style="1" customWidth="1"/>
    <col min="1053" max="1053" width="13.7109375" style="1" customWidth="1"/>
    <col min="1054" max="1054" width="17.28515625" style="1" customWidth="1"/>
    <col min="1055" max="1055" width="13.42578125" style="1" customWidth="1"/>
    <col min="1056" max="1292" width="9.140625" style="1"/>
    <col min="1293" max="1293" width="10.140625" style="1" customWidth="1"/>
    <col min="1294" max="1297" width="9.140625" style="1"/>
    <col min="1298" max="1298" width="13.7109375" style="1" customWidth="1"/>
    <col min="1299" max="1299" width="12.42578125" style="1" customWidth="1"/>
    <col min="1300" max="1302" width="11.140625" style="1" customWidth="1"/>
    <col min="1303" max="1303" width="12.28515625" style="1" customWidth="1"/>
    <col min="1304" max="1304" width="13" style="1" customWidth="1"/>
    <col min="1305" max="1305" width="11.42578125" style="1" customWidth="1"/>
    <col min="1306" max="1306" width="11.140625" style="1" customWidth="1"/>
    <col min="1307" max="1307" width="12.28515625" style="1" customWidth="1"/>
    <col min="1308" max="1308" width="10.42578125" style="1" customWidth="1"/>
    <col min="1309" max="1309" width="13.7109375" style="1" customWidth="1"/>
    <col min="1310" max="1310" width="17.28515625" style="1" customWidth="1"/>
    <col min="1311" max="1311" width="13.42578125" style="1" customWidth="1"/>
    <col min="1312" max="1548" width="9.140625" style="1"/>
    <col min="1549" max="1549" width="10.140625" style="1" customWidth="1"/>
    <col min="1550" max="1553" width="9.140625" style="1"/>
    <col min="1554" max="1554" width="13.7109375" style="1" customWidth="1"/>
    <col min="1555" max="1555" width="12.42578125" style="1" customWidth="1"/>
    <col min="1556" max="1558" width="11.140625" style="1" customWidth="1"/>
    <col min="1559" max="1559" width="12.28515625" style="1" customWidth="1"/>
    <col min="1560" max="1560" width="13" style="1" customWidth="1"/>
    <col min="1561" max="1561" width="11.42578125" style="1" customWidth="1"/>
    <col min="1562" max="1562" width="11.140625" style="1" customWidth="1"/>
    <col min="1563" max="1563" width="12.28515625" style="1" customWidth="1"/>
    <col min="1564" max="1564" width="10.42578125" style="1" customWidth="1"/>
    <col min="1565" max="1565" width="13.7109375" style="1" customWidth="1"/>
    <col min="1566" max="1566" width="17.28515625" style="1" customWidth="1"/>
    <col min="1567" max="1567" width="13.42578125" style="1" customWidth="1"/>
    <col min="1568" max="1804" width="9.140625" style="1"/>
    <col min="1805" max="1805" width="10.140625" style="1" customWidth="1"/>
    <col min="1806" max="1809" width="9.140625" style="1"/>
    <col min="1810" max="1810" width="13.7109375" style="1" customWidth="1"/>
    <col min="1811" max="1811" width="12.42578125" style="1" customWidth="1"/>
    <col min="1812" max="1814" width="11.140625" style="1" customWidth="1"/>
    <col min="1815" max="1815" width="12.28515625" style="1" customWidth="1"/>
    <col min="1816" max="1816" width="13" style="1" customWidth="1"/>
    <col min="1817" max="1817" width="11.42578125" style="1" customWidth="1"/>
    <col min="1818" max="1818" width="11.140625" style="1" customWidth="1"/>
    <col min="1819" max="1819" width="12.28515625" style="1" customWidth="1"/>
    <col min="1820" max="1820" width="10.42578125" style="1" customWidth="1"/>
    <col min="1821" max="1821" width="13.7109375" style="1" customWidth="1"/>
    <col min="1822" max="1822" width="17.28515625" style="1" customWidth="1"/>
    <col min="1823" max="1823" width="13.42578125" style="1" customWidth="1"/>
    <col min="1824" max="2060" width="9.140625" style="1"/>
    <col min="2061" max="2061" width="10.140625" style="1" customWidth="1"/>
    <col min="2062" max="2065" width="9.140625" style="1"/>
    <col min="2066" max="2066" width="13.7109375" style="1" customWidth="1"/>
    <col min="2067" max="2067" width="12.42578125" style="1" customWidth="1"/>
    <col min="2068" max="2070" width="11.140625" style="1" customWidth="1"/>
    <col min="2071" max="2071" width="12.28515625" style="1" customWidth="1"/>
    <col min="2072" max="2072" width="13" style="1" customWidth="1"/>
    <col min="2073" max="2073" width="11.42578125" style="1" customWidth="1"/>
    <col min="2074" max="2074" width="11.140625" style="1" customWidth="1"/>
    <col min="2075" max="2075" width="12.28515625" style="1" customWidth="1"/>
    <col min="2076" max="2076" width="10.42578125" style="1" customWidth="1"/>
    <col min="2077" max="2077" width="13.7109375" style="1" customWidth="1"/>
    <col min="2078" max="2078" width="17.28515625" style="1" customWidth="1"/>
    <col min="2079" max="2079" width="13.42578125" style="1" customWidth="1"/>
    <col min="2080" max="2316" width="9.140625" style="1"/>
    <col min="2317" max="2317" width="10.140625" style="1" customWidth="1"/>
    <col min="2318" max="2321" width="9.140625" style="1"/>
    <col min="2322" max="2322" width="13.7109375" style="1" customWidth="1"/>
    <col min="2323" max="2323" width="12.42578125" style="1" customWidth="1"/>
    <col min="2324" max="2326" width="11.140625" style="1" customWidth="1"/>
    <col min="2327" max="2327" width="12.28515625" style="1" customWidth="1"/>
    <col min="2328" max="2328" width="13" style="1" customWidth="1"/>
    <col min="2329" max="2329" width="11.42578125" style="1" customWidth="1"/>
    <col min="2330" max="2330" width="11.140625" style="1" customWidth="1"/>
    <col min="2331" max="2331" width="12.28515625" style="1" customWidth="1"/>
    <col min="2332" max="2332" width="10.42578125" style="1" customWidth="1"/>
    <col min="2333" max="2333" width="13.7109375" style="1" customWidth="1"/>
    <col min="2334" max="2334" width="17.28515625" style="1" customWidth="1"/>
    <col min="2335" max="2335" width="13.42578125" style="1" customWidth="1"/>
    <col min="2336" max="2572" width="9.140625" style="1"/>
    <col min="2573" max="2573" width="10.140625" style="1" customWidth="1"/>
    <col min="2574" max="2577" width="9.140625" style="1"/>
    <col min="2578" max="2578" width="13.7109375" style="1" customWidth="1"/>
    <col min="2579" max="2579" width="12.42578125" style="1" customWidth="1"/>
    <col min="2580" max="2582" width="11.140625" style="1" customWidth="1"/>
    <col min="2583" max="2583" width="12.28515625" style="1" customWidth="1"/>
    <col min="2584" max="2584" width="13" style="1" customWidth="1"/>
    <col min="2585" max="2585" width="11.42578125" style="1" customWidth="1"/>
    <col min="2586" max="2586" width="11.140625" style="1" customWidth="1"/>
    <col min="2587" max="2587" width="12.28515625" style="1" customWidth="1"/>
    <col min="2588" max="2588" width="10.42578125" style="1" customWidth="1"/>
    <col min="2589" max="2589" width="13.7109375" style="1" customWidth="1"/>
    <col min="2590" max="2590" width="17.28515625" style="1" customWidth="1"/>
    <col min="2591" max="2591" width="13.42578125" style="1" customWidth="1"/>
    <col min="2592" max="2828" width="9.140625" style="1"/>
    <col min="2829" max="2829" width="10.140625" style="1" customWidth="1"/>
    <col min="2830" max="2833" width="9.140625" style="1"/>
    <col min="2834" max="2834" width="13.7109375" style="1" customWidth="1"/>
    <col min="2835" max="2835" width="12.42578125" style="1" customWidth="1"/>
    <col min="2836" max="2838" width="11.140625" style="1" customWidth="1"/>
    <col min="2839" max="2839" width="12.28515625" style="1" customWidth="1"/>
    <col min="2840" max="2840" width="13" style="1" customWidth="1"/>
    <col min="2841" max="2841" width="11.42578125" style="1" customWidth="1"/>
    <col min="2842" max="2842" width="11.140625" style="1" customWidth="1"/>
    <col min="2843" max="2843" width="12.28515625" style="1" customWidth="1"/>
    <col min="2844" max="2844" width="10.42578125" style="1" customWidth="1"/>
    <col min="2845" max="2845" width="13.7109375" style="1" customWidth="1"/>
    <col min="2846" max="2846" width="17.28515625" style="1" customWidth="1"/>
    <col min="2847" max="2847" width="13.42578125" style="1" customWidth="1"/>
    <col min="2848" max="3084" width="9.140625" style="1"/>
    <col min="3085" max="3085" width="10.140625" style="1" customWidth="1"/>
    <col min="3086" max="3089" width="9.140625" style="1"/>
    <col min="3090" max="3090" width="13.7109375" style="1" customWidth="1"/>
    <col min="3091" max="3091" width="12.42578125" style="1" customWidth="1"/>
    <col min="3092" max="3094" width="11.140625" style="1" customWidth="1"/>
    <col min="3095" max="3095" width="12.28515625" style="1" customWidth="1"/>
    <col min="3096" max="3096" width="13" style="1" customWidth="1"/>
    <col min="3097" max="3097" width="11.42578125" style="1" customWidth="1"/>
    <col min="3098" max="3098" width="11.140625" style="1" customWidth="1"/>
    <col min="3099" max="3099" width="12.28515625" style="1" customWidth="1"/>
    <col min="3100" max="3100" width="10.42578125" style="1" customWidth="1"/>
    <col min="3101" max="3101" width="13.7109375" style="1" customWidth="1"/>
    <col min="3102" max="3102" width="17.28515625" style="1" customWidth="1"/>
    <col min="3103" max="3103" width="13.42578125" style="1" customWidth="1"/>
    <col min="3104" max="3340" width="9.140625" style="1"/>
    <col min="3341" max="3341" width="10.140625" style="1" customWidth="1"/>
    <col min="3342" max="3345" width="9.140625" style="1"/>
    <col min="3346" max="3346" width="13.7109375" style="1" customWidth="1"/>
    <col min="3347" max="3347" width="12.42578125" style="1" customWidth="1"/>
    <col min="3348" max="3350" width="11.140625" style="1" customWidth="1"/>
    <col min="3351" max="3351" width="12.28515625" style="1" customWidth="1"/>
    <col min="3352" max="3352" width="13" style="1" customWidth="1"/>
    <col min="3353" max="3353" width="11.42578125" style="1" customWidth="1"/>
    <col min="3354" max="3354" width="11.140625" style="1" customWidth="1"/>
    <col min="3355" max="3355" width="12.28515625" style="1" customWidth="1"/>
    <col min="3356" max="3356" width="10.42578125" style="1" customWidth="1"/>
    <col min="3357" max="3357" width="13.7109375" style="1" customWidth="1"/>
    <col min="3358" max="3358" width="17.28515625" style="1" customWidth="1"/>
    <col min="3359" max="3359" width="13.42578125" style="1" customWidth="1"/>
    <col min="3360" max="3596" width="9.140625" style="1"/>
    <col min="3597" max="3597" width="10.140625" style="1" customWidth="1"/>
    <col min="3598" max="3601" width="9.140625" style="1"/>
    <col min="3602" max="3602" width="13.7109375" style="1" customWidth="1"/>
    <col min="3603" max="3603" width="12.42578125" style="1" customWidth="1"/>
    <col min="3604" max="3606" width="11.140625" style="1" customWidth="1"/>
    <col min="3607" max="3607" width="12.28515625" style="1" customWidth="1"/>
    <col min="3608" max="3608" width="13" style="1" customWidth="1"/>
    <col min="3609" max="3609" width="11.42578125" style="1" customWidth="1"/>
    <col min="3610" max="3610" width="11.140625" style="1" customWidth="1"/>
    <col min="3611" max="3611" width="12.28515625" style="1" customWidth="1"/>
    <col min="3612" max="3612" width="10.42578125" style="1" customWidth="1"/>
    <col min="3613" max="3613" width="13.7109375" style="1" customWidth="1"/>
    <col min="3614" max="3614" width="17.28515625" style="1" customWidth="1"/>
    <col min="3615" max="3615" width="13.42578125" style="1" customWidth="1"/>
    <col min="3616" max="3852" width="9.140625" style="1"/>
    <col min="3853" max="3853" width="10.140625" style="1" customWidth="1"/>
    <col min="3854" max="3857" width="9.140625" style="1"/>
    <col min="3858" max="3858" width="13.7109375" style="1" customWidth="1"/>
    <col min="3859" max="3859" width="12.42578125" style="1" customWidth="1"/>
    <col min="3860" max="3862" width="11.140625" style="1" customWidth="1"/>
    <col min="3863" max="3863" width="12.28515625" style="1" customWidth="1"/>
    <col min="3864" max="3864" width="13" style="1" customWidth="1"/>
    <col min="3865" max="3865" width="11.42578125" style="1" customWidth="1"/>
    <col min="3866" max="3866" width="11.140625" style="1" customWidth="1"/>
    <col min="3867" max="3867" width="12.28515625" style="1" customWidth="1"/>
    <col min="3868" max="3868" width="10.42578125" style="1" customWidth="1"/>
    <col min="3869" max="3869" width="13.7109375" style="1" customWidth="1"/>
    <col min="3870" max="3870" width="17.28515625" style="1" customWidth="1"/>
    <col min="3871" max="3871" width="13.42578125" style="1" customWidth="1"/>
    <col min="3872" max="4108" width="9.140625" style="1"/>
    <col min="4109" max="4109" width="10.140625" style="1" customWidth="1"/>
    <col min="4110" max="4113" width="9.140625" style="1"/>
    <col min="4114" max="4114" width="13.7109375" style="1" customWidth="1"/>
    <col min="4115" max="4115" width="12.42578125" style="1" customWidth="1"/>
    <col min="4116" max="4118" width="11.140625" style="1" customWidth="1"/>
    <col min="4119" max="4119" width="12.28515625" style="1" customWidth="1"/>
    <col min="4120" max="4120" width="13" style="1" customWidth="1"/>
    <col min="4121" max="4121" width="11.42578125" style="1" customWidth="1"/>
    <col min="4122" max="4122" width="11.140625" style="1" customWidth="1"/>
    <col min="4123" max="4123" width="12.28515625" style="1" customWidth="1"/>
    <col min="4124" max="4124" width="10.42578125" style="1" customWidth="1"/>
    <col min="4125" max="4125" width="13.7109375" style="1" customWidth="1"/>
    <col min="4126" max="4126" width="17.28515625" style="1" customWidth="1"/>
    <col min="4127" max="4127" width="13.42578125" style="1" customWidth="1"/>
    <col min="4128" max="4364" width="9.140625" style="1"/>
    <col min="4365" max="4365" width="10.140625" style="1" customWidth="1"/>
    <col min="4366" max="4369" width="9.140625" style="1"/>
    <col min="4370" max="4370" width="13.7109375" style="1" customWidth="1"/>
    <col min="4371" max="4371" width="12.42578125" style="1" customWidth="1"/>
    <col min="4372" max="4374" width="11.140625" style="1" customWidth="1"/>
    <col min="4375" max="4375" width="12.28515625" style="1" customWidth="1"/>
    <col min="4376" max="4376" width="13" style="1" customWidth="1"/>
    <col min="4377" max="4377" width="11.42578125" style="1" customWidth="1"/>
    <col min="4378" max="4378" width="11.140625" style="1" customWidth="1"/>
    <col min="4379" max="4379" width="12.28515625" style="1" customWidth="1"/>
    <col min="4380" max="4380" width="10.42578125" style="1" customWidth="1"/>
    <col min="4381" max="4381" width="13.7109375" style="1" customWidth="1"/>
    <col min="4382" max="4382" width="17.28515625" style="1" customWidth="1"/>
    <col min="4383" max="4383" width="13.42578125" style="1" customWidth="1"/>
    <col min="4384" max="4620" width="9.140625" style="1"/>
    <col min="4621" max="4621" width="10.140625" style="1" customWidth="1"/>
    <col min="4622" max="4625" width="9.140625" style="1"/>
    <col min="4626" max="4626" width="13.7109375" style="1" customWidth="1"/>
    <col min="4627" max="4627" width="12.42578125" style="1" customWidth="1"/>
    <col min="4628" max="4630" width="11.140625" style="1" customWidth="1"/>
    <col min="4631" max="4631" width="12.28515625" style="1" customWidth="1"/>
    <col min="4632" max="4632" width="13" style="1" customWidth="1"/>
    <col min="4633" max="4633" width="11.42578125" style="1" customWidth="1"/>
    <col min="4634" max="4634" width="11.140625" style="1" customWidth="1"/>
    <col min="4635" max="4635" width="12.28515625" style="1" customWidth="1"/>
    <col min="4636" max="4636" width="10.42578125" style="1" customWidth="1"/>
    <col min="4637" max="4637" width="13.7109375" style="1" customWidth="1"/>
    <col min="4638" max="4638" width="17.28515625" style="1" customWidth="1"/>
    <col min="4639" max="4639" width="13.42578125" style="1" customWidth="1"/>
    <col min="4640" max="4876" width="9.140625" style="1"/>
    <col min="4877" max="4877" width="10.140625" style="1" customWidth="1"/>
    <col min="4878" max="4881" width="9.140625" style="1"/>
    <col min="4882" max="4882" width="13.7109375" style="1" customWidth="1"/>
    <col min="4883" max="4883" width="12.42578125" style="1" customWidth="1"/>
    <col min="4884" max="4886" width="11.140625" style="1" customWidth="1"/>
    <col min="4887" max="4887" width="12.28515625" style="1" customWidth="1"/>
    <col min="4888" max="4888" width="13" style="1" customWidth="1"/>
    <col min="4889" max="4889" width="11.42578125" style="1" customWidth="1"/>
    <col min="4890" max="4890" width="11.140625" style="1" customWidth="1"/>
    <col min="4891" max="4891" width="12.28515625" style="1" customWidth="1"/>
    <col min="4892" max="4892" width="10.42578125" style="1" customWidth="1"/>
    <col min="4893" max="4893" width="13.7109375" style="1" customWidth="1"/>
    <col min="4894" max="4894" width="17.28515625" style="1" customWidth="1"/>
    <col min="4895" max="4895" width="13.42578125" style="1" customWidth="1"/>
    <col min="4896" max="5132" width="9.140625" style="1"/>
    <col min="5133" max="5133" width="10.140625" style="1" customWidth="1"/>
    <col min="5134" max="5137" width="9.140625" style="1"/>
    <col min="5138" max="5138" width="13.7109375" style="1" customWidth="1"/>
    <col min="5139" max="5139" width="12.42578125" style="1" customWidth="1"/>
    <col min="5140" max="5142" width="11.140625" style="1" customWidth="1"/>
    <col min="5143" max="5143" width="12.28515625" style="1" customWidth="1"/>
    <col min="5144" max="5144" width="13" style="1" customWidth="1"/>
    <col min="5145" max="5145" width="11.42578125" style="1" customWidth="1"/>
    <col min="5146" max="5146" width="11.140625" style="1" customWidth="1"/>
    <col min="5147" max="5147" width="12.28515625" style="1" customWidth="1"/>
    <col min="5148" max="5148" width="10.42578125" style="1" customWidth="1"/>
    <col min="5149" max="5149" width="13.7109375" style="1" customWidth="1"/>
    <col min="5150" max="5150" width="17.28515625" style="1" customWidth="1"/>
    <col min="5151" max="5151" width="13.42578125" style="1" customWidth="1"/>
    <col min="5152" max="5388" width="9.140625" style="1"/>
    <col min="5389" max="5389" width="10.140625" style="1" customWidth="1"/>
    <col min="5390" max="5393" width="9.140625" style="1"/>
    <col min="5394" max="5394" width="13.7109375" style="1" customWidth="1"/>
    <col min="5395" max="5395" width="12.42578125" style="1" customWidth="1"/>
    <col min="5396" max="5398" width="11.140625" style="1" customWidth="1"/>
    <col min="5399" max="5399" width="12.28515625" style="1" customWidth="1"/>
    <col min="5400" max="5400" width="13" style="1" customWidth="1"/>
    <col min="5401" max="5401" width="11.42578125" style="1" customWidth="1"/>
    <col min="5402" max="5402" width="11.140625" style="1" customWidth="1"/>
    <col min="5403" max="5403" width="12.28515625" style="1" customWidth="1"/>
    <col min="5404" max="5404" width="10.42578125" style="1" customWidth="1"/>
    <col min="5405" max="5405" width="13.7109375" style="1" customWidth="1"/>
    <col min="5406" max="5406" width="17.28515625" style="1" customWidth="1"/>
    <col min="5407" max="5407" width="13.42578125" style="1" customWidth="1"/>
    <col min="5408" max="5644" width="9.140625" style="1"/>
    <col min="5645" max="5645" width="10.140625" style="1" customWidth="1"/>
    <col min="5646" max="5649" width="9.140625" style="1"/>
    <col min="5650" max="5650" width="13.7109375" style="1" customWidth="1"/>
    <col min="5651" max="5651" width="12.42578125" style="1" customWidth="1"/>
    <col min="5652" max="5654" width="11.140625" style="1" customWidth="1"/>
    <col min="5655" max="5655" width="12.28515625" style="1" customWidth="1"/>
    <col min="5656" max="5656" width="13" style="1" customWidth="1"/>
    <col min="5657" max="5657" width="11.42578125" style="1" customWidth="1"/>
    <col min="5658" max="5658" width="11.140625" style="1" customWidth="1"/>
    <col min="5659" max="5659" width="12.28515625" style="1" customWidth="1"/>
    <col min="5660" max="5660" width="10.42578125" style="1" customWidth="1"/>
    <col min="5661" max="5661" width="13.7109375" style="1" customWidth="1"/>
    <col min="5662" max="5662" width="17.28515625" style="1" customWidth="1"/>
    <col min="5663" max="5663" width="13.42578125" style="1" customWidth="1"/>
    <col min="5664" max="5900" width="9.140625" style="1"/>
    <col min="5901" max="5901" width="10.140625" style="1" customWidth="1"/>
    <col min="5902" max="5905" width="9.140625" style="1"/>
    <col min="5906" max="5906" width="13.7109375" style="1" customWidth="1"/>
    <col min="5907" max="5907" width="12.42578125" style="1" customWidth="1"/>
    <col min="5908" max="5910" width="11.140625" style="1" customWidth="1"/>
    <col min="5911" max="5911" width="12.28515625" style="1" customWidth="1"/>
    <col min="5912" max="5912" width="13" style="1" customWidth="1"/>
    <col min="5913" max="5913" width="11.42578125" style="1" customWidth="1"/>
    <col min="5914" max="5914" width="11.140625" style="1" customWidth="1"/>
    <col min="5915" max="5915" width="12.28515625" style="1" customWidth="1"/>
    <col min="5916" max="5916" width="10.42578125" style="1" customWidth="1"/>
    <col min="5917" max="5917" width="13.7109375" style="1" customWidth="1"/>
    <col min="5918" max="5918" width="17.28515625" style="1" customWidth="1"/>
    <col min="5919" max="5919" width="13.42578125" style="1" customWidth="1"/>
    <col min="5920" max="6156" width="9.140625" style="1"/>
    <col min="6157" max="6157" width="10.140625" style="1" customWidth="1"/>
    <col min="6158" max="6161" width="9.140625" style="1"/>
    <col min="6162" max="6162" width="13.7109375" style="1" customWidth="1"/>
    <col min="6163" max="6163" width="12.42578125" style="1" customWidth="1"/>
    <col min="6164" max="6166" width="11.140625" style="1" customWidth="1"/>
    <col min="6167" max="6167" width="12.28515625" style="1" customWidth="1"/>
    <col min="6168" max="6168" width="13" style="1" customWidth="1"/>
    <col min="6169" max="6169" width="11.42578125" style="1" customWidth="1"/>
    <col min="6170" max="6170" width="11.140625" style="1" customWidth="1"/>
    <col min="6171" max="6171" width="12.28515625" style="1" customWidth="1"/>
    <col min="6172" max="6172" width="10.42578125" style="1" customWidth="1"/>
    <col min="6173" max="6173" width="13.7109375" style="1" customWidth="1"/>
    <col min="6174" max="6174" width="17.28515625" style="1" customWidth="1"/>
    <col min="6175" max="6175" width="13.42578125" style="1" customWidth="1"/>
    <col min="6176" max="6412" width="9.140625" style="1"/>
    <col min="6413" max="6413" width="10.140625" style="1" customWidth="1"/>
    <col min="6414" max="6417" width="9.140625" style="1"/>
    <col min="6418" max="6418" width="13.7109375" style="1" customWidth="1"/>
    <col min="6419" max="6419" width="12.42578125" style="1" customWidth="1"/>
    <col min="6420" max="6422" width="11.140625" style="1" customWidth="1"/>
    <col min="6423" max="6423" width="12.28515625" style="1" customWidth="1"/>
    <col min="6424" max="6424" width="13" style="1" customWidth="1"/>
    <col min="6425" max="6425" width="11.42578125" style="1" customWidth="1"/>
    <col min="6426" max="6426" width="11.140625" style="1" customWidth="1"/>
    <col min="6427" max="6427" width="12.28515625" style="1" customWidth="1"/>
    <col min="6428" max="6428" width="10.42578125" style="1" customWidth="1"/>
    <col min="6429" max="6429" width="13.7109375" style="1" customWidth="1"/>
    <col min="6430" max="6430" width="17.28515625" style="1" customWidth="1"/>
    <col min="6431" max="6431" width="13.42578125" style="1" customWidth="1"/>
    <col min="6432" max="6668" width="9.140625" style="1"/>
    <col min="6669" max="6669" width="10.140625" style="1" customWidth="1"/>
    <col min="6670" max="6673" width="9.140625" style="1"/>
    <col min="6674" max="6674" width="13.7109375" style="1" customWidth="1"/>
    <col min="6675" max="6675" width="12.42578125" style="1" customWidth="1"/>
    <col min="6676" max="6678" width="11.140625" style="1" customWidth="1"/>
    <col min="6679" max="6679" width="12.28515625" style="1" customWidth="1"/>
    <col min="6680" max="6680" width="13" style="1" customWidth="1"/>
    <col min="6681" max="6681" width="11.42578125" style="1" customWidth="1"/>
    <col min="6682" max="6682" width="11.140625" style="1" customWidth="1"/>
    <col min="6683" max="6683" width="12.28515625" style="1" customWidth="1"/>
    <col min="6684" max="6684" width="10.42578125" style="1" customWidth="1"/>
    <col min="6685" max="6685" width="13.7109375" style="1" customWidth="1"/>
    <col min="6686" max="6686" width="17.28515625" style="1" customWidth="1"/>
    <col min="6687" max="6687" width="13.42578125" style="1" customWidth="1"/>
    <col min="6688" max="6924" width="9.140625" style="1"/>
    <col min="6925" max="6925" width="10.140625" style="1" customWidth="1"/>
    <col min="6926" max="6929" width="9.140625" style="1"/>
    <col min="6930" max="6930" width="13.7109375" style="1" customWidth="1"/>
    <col min="6931" max="6931" width="12.42578125" style="1" customWidth="1"/>
    <col min="6932" max="6934" width="11.140625" style="1" customWidth="1"/>
    <col min="6935" max="6935" width="12.28515625" style="1" customWidth="1"/>
    <col min="6936" max="6936" width="13" style="1" customWidth="1"/>
    <col min="6937" max="6937" width="11.42578125" style="1" customWidth="1"/>
    <col min="6938" max="6938" width="11.140625" style="1" customWidth="1"/>
    <col min="6939" max="6939" width="12.28515625" style="1" customWidth="1"/>
    <col min="6940" max="6940" width="10.42578125" style="1" customWidth="1"/>
    <col min="6941" max="6941" width="13.7109375" style="1" customWidth="1"/>
    <col min="6942" max="6942" width="17.28515625" style="1" customWidth="1"/>
    <col min="6943" max="6943" width="13.42578125" style="1" customWidth="1"/>
    <col min="6944" max="7180" width="9.140625" style="1"/>
    <col min="7181" max="7181" width="10.140625" style="1" customWidth="1"/>
    <col min="7182" max="7185" width="9.140625" style="1"/>
    <col min="7186" max="7186" width="13.7109375" style="1" customWidth="1"/>
    <col min="7187" max="7187" width="12.42578125" style="1" customWidth="1"/>
    <col min="7188" max="7190" width="11.140625" style="1" customWidth="1"/>
    <col min="7191" max="7191" width="12.28515625" style="1" customWidth="1"/>
    <col min="7192" max="7192" width="13" style="1" customWidth="1"/>
    <col min="7193" max="7193" width="11.42578125" style="1" customWidth="1"/>
    <col min="7194" max="7194" width="11.140625" style="1" customWidth="1"/>
    <col min="7195" max="7195" width="12.28515625" style="1" customWidth="1"/>
    <col min="7196" max="7196" width="10.42578125" style="1" customWidth="1"/>
    <col min="7197" max="7197" width="13.7109375" style="1" customWidth="1"/>
    <col min="7198" max="7198" width="17.28515625" style="1" customWidth="1"/>
    <col min="7199" max="7199" width="13.42578125" style="1" customWidth="1"/>
    <col min="7200" max="7436" width="9.140625" style="1"/>
    <col min="7437" max="7437" width="10.140625" style="1" customWidth="1"/>
    <col min="7438" max="7441" width="9.140625" style="1"/>
    <col min="7442" max="7442" width="13.7109375" style="1" customWidth="1"/>
    <col min="7443" max="7443" width="12.42578125" style="1" customWidth="1"/>
    <col min="7444" max="7446" width="11.140625" style="1" customWidth="1"/>
    <col min="7447" max="7447" width="12.28515625" style="1" customWidth="1"/>
    <col min="7448" max="7448" width="13" style="1" customWidth="1"/>
    <col min="7449" max="7449" width="11.42578125" style="1" customWidth="1"/>
    <col min="7450" max="7450" width="11.140625" style="1" customWidth="1"/>
    <col min="7451" max="7451" width="12.28515625" style="1" customWidth="1"/>
    <col min="7452" max="7452" width="10.42578125" style="1" customWidth="1"/>
    <col min="7453" max="7453" width="13.7109375" style="1" customWidth="1"/>
    <col min="7454" max="7454" width="17.28515625" style="1" customWidth="1"/>
    <col min="7455" max="7455" width="13.42578125" style="1" customWidth="1"/>
    <col min="7456" max="7692" width="9.140625" style="1"/>
    <col min="7693" max="7693" width="10.140625" style="1" customWidth="1"/>
    <col min="7694" max="7697" width="9.140625" style="1"/>
    <col min="7698" max="7698" width="13.7109375" style="1" customWidth="1"/>
    <col min="7699" max="7699" width="12.42578125" style="1" customWidth="1"/>
    <col min="7700" max="7702" width="11.140625" style="1" customWidth="1"/>
    <col min="7703" max="7703" width="12.28515625" style="1" customWidth="1"/>
    <col min="7704" max="7704" width="13" style="1" customWidth="1"/>
    <col min="7705" max="7705" width="11.42578125" style="1" customWidth="1"/>
    <col min="7706" max="7706" width="11.140625" style="1" customWidth="1"/>
    <col min="7707" max="7707" width="12.28515625" style="1" customWidth="1"/>
    <col min="7708" max="7708" width="10.42578125" style="1" customWidth="1"/>
    <col min="7709" max="7709" width="13.7109375" style="1" customWidth="1"/>
    <col min="7710" max="7710" width="17.28515625" style="1" customWidth="1"/>
    <col min="7711" max="7711" width="13.42578125" style="1" customWidth="1"/>
    <col min="7712" max="7948" width="9.140625" style="1"/>
    <col min="7949" max="7949" width="10.140625" style="1" customWidth="1"/>
    <col min="7950" max="7953" width="9.140625" style="1"/>
    <col min="7954" max="7954" width="13.7109375" style="1" customWidth="1"/>
    <col min="7955" max="7955" width="12.42578125" style="1" customWidth="1"/>
    <col min="7956" max="7958" width="11.140625" style="1" customWidth="1"/>
    <col min="7959" max="7959" width="12.28515625" style="1" customWidth="1"/>
    <col min="7960" max="7960" width="13" style="1" customWidth="1"/>
    <col min="7961" max="7961" width="11.42578125" style="1" customWidth="1"/>
    <col min="7962" max="7962" width="11.140625" style="1" customWidth="1"/>
    <col min="7963" max="7963" width="12.28515625" style="1" customWidth="1"/>
    <col min="7964" max="7964" width="10.42578125" style="1" customWidth="1"/>
    <col min="7965" max="7965" width="13.7109375" style="1" customWidth="1"/>
    <col min="7966" max="7966" width="17.28515625" style="1" customWidth="1"/>
    <col min="7967" max="7967" width="13.42578125" style="1" customWidth="1"/>
    <col min="7968" max="8204" width="9.140625" style="1"/>
    <col min="8205" max="8205" width="10.140625" style="1" customWidth="1"/>
    <col min="8206" max="8209" width="9.140625" style="1"/>
    <col min="8210" max="8210" width="13.7109375" style="1" customWidth="1"/>
    <col min="8211" max="8211" width="12.42578125" style="1" customWidth="1"/>
    <col min="8212" max="8214" width="11.140625" style="1" customWidth="1"/>
    <col min="8215" max="8215" width="12.28515625" style="1" customWidth="1"/>
    <col min="8216" max="8216" width="13" style="1" customWidth="1"/>
    <col min="8217" max="8217" width="11.42578125" style="1" customWidth="1"/>
    <col min="8218" max="8218" width="11.140625" style="1" customWidth="1"/>
    <col min="8219" max="8219" width="12.28515625" style="1" customWidth="1"/>
    <col min="8220" max="8220" width="10.42578125" style="1" customWidth="1"/>
    <col min="8221" max="8221" width="13.7109375" style="1" customWidth="1"/>
    <col min="8222" max="8222" width="17.28515625" style="1" customWidth="1"/>
    <col min="8223" max="8223" width="13.42578125" style="1" customWidth="1"/>
    <col min="8224" max="8460" width="9.140625" style="1"/>
    <col min="8461" max="8461" width="10.140625" style="1" customWidth="1"/>
    <col min="8462" max="8465" width="9.140625" style="1"/>
    <col min="8466" max="8466" width="13.7109375" style="1" customWidth="1"/>
    <col min="8467" max="8467" width="12.42578125" style="1" customWidth="1"/>
    <col min="8468" max="8470" width="11.140625" style="1" customWidth="1"/>
    <col min="8471" max="8471" width="12.28515625" style="1" customWidth="1"/>
    <col min="8472" max="8472" width="13" style="1" customWidth="1"/>
    <col min="8473" max="8473" width="11.42578125" style="1" customWidth="1"/>
    <col min="8474" max="8474" width="11.140625" style="1" customWidth="1"/>
    <col min="8475" max="8475" width="12.28515625" style="1" customWidth="1"/>
    <col min="8476" max="8476" width="10.42578125" style="1" customWidth="1"/>
    <col min="8477" max="8477" width="13.7109375" style="1" customWidth="1"/>
    <col min="8478" max="8478" width="17.28515625" style="1" customWidth="1"/>
    <col min="8479" max="8479" width="13.42578125" style="1" customWidth="1"/>
    <col min="8480" max="8716" width="9.140625" style="1"/>
    <col min="8717" max="8717" width="10.140625" style="1" customWidth="1"/>
    <col min="8718" max="8721" width="9.140625" style="1"/>
    <col min="8722" max="8722" width="13.7109375" style="1" customWidth="1"/>
    <col min="8723" max="8723" width="12.42578125" style="1" customWidth="1"/>
    <col min="8724" max="8726" width="11.140625" style="1" customWidth="1"/>
    <col min="8727" max="8727" width="12.28515625" style="1" customWidth="1"/>
    <col min="8728" max="8728" width="13" style="1" customWidth="1"/>
    <col min="8729" max="8729" width="11.42578125" style="1" customWidth="1"/>
    <col min="8730" max="8730" width="11.140625" style="1" customWidth="1"/>
    <col min="8731" max="8731" width="12.28515625" style="1" customWidth="1"/>
    <col min="8732" max="8732" width="10.42578125" style="1" customWidth="1"/>
    <col min="8733" max="8733" width="13.7109375" style="1" customWidth="1"/>
    <col min="8734" max="8734" width="17.28515625" style="1" customWidth="1"/>
    <col min="8735" max="8735" width="13.42578125" style="1" customWidth="1"/>
    <col min="8736" max="8972" width="9.140625" style="1"/>
    <col min="8973" max="8973" width="10.140625" style="1" customWidth="1"/>
    <col min="8974" max="8977" width="9.140625" style="1"/>
    <col min="8978" max="8978" width="13.7109375" style="1" customWidth="1"/>
    <col min="8979" max="8979" width="12.42578125" style="1" customWidth="1"/>
    <col min="8980" max="8982" width="11.140625" style="1" customWidth="1"/>
    <col min="8983" max="8983" width="12.28515625" style="1" customWidth="1"/>
    <col min="8984" max="8984" width="13" style="1" customWidth="1"/>
    <col min="8985" max="8985" width="11.42578125" style="1" customWidth="1"/>
    <col min="8986" max="8986" width="11.140625" style="1" customWidth="1"/>
    <col min="8987" max="8987" width="12.28515625" style="1" customWidth="1"/>
    <col min="8988" max="8988" width="10.42578125" style="1" customWidth="1"/>
    <col min="8989" max="8989" width="13.7109375" style="1" customWidth="1"/>
    <col min="8990" max="8990" width="17.28515625" style="1" customWidth="1"/>
    <col min="8991" max="8991" width="13.42578125" style="1" customWidth="1"/>
    <col min="8992" max="9228" width="9.140625" style="1"/>
    <col min="9229" max="9229" width="10.140625" style="1" customWidth="1"/>
    <col min="9230" max="9233" width="9.140625" style="1"/>
    <col min="9234" max="9234" width="13.7109375" style="1" customWidth="1"/>
    <col min="9235" max="9235" width="12.42578125" style="1" customWidth="1"/>
    <col min="9236" max="9238" width="11.140625" style="1" customWidth="1"/>
    <col min="9239" max="9239" width="12.28515625" style="1" customWidth="1"/>
    <col min="9240" max="9240" width="13" style="1" customWidth="1"/>
    <col min="9241" max="9241" width="11.42578125" style="1" customWidth="1"/>
    <col min="9242" max="9242" width="11.140625" style="1" customWidth="1"/>
    <col min="9243" max="9243" width="12.28515625" style="1" customWidth="1"/>
    <col min="9244" max="9244" width="10.42578125" style="1" customWidth="1"/>
    <col min="9245" max="9245" width="13.7109375" style="1" customWidth="1"/>
    <col min="9246" max="9246" width="17.28515625" style="1" customWidth="1"/>
    <col min="9247" max="9247" width="13.42578125" style="1" customWidth="1"/>
    <col min="9248" max="9484" width="9.140625" style="1"/>
    <col min="9485" max="9485" width="10.140625" style="1" customWidth="1"/>
    <col min="9486" max="9489" width="9.140625" style="1"/>
    <col min="9490" max="9490" width="13.7109375" style="1" customWidth="1"/>
    <col min="9491" max="9491" width="12.42578125" style="1" customWidth="1"/>
    <col min="9492" max="9494" width="11.140625" style="1" customWidth="1"/>
    <col min="9495" max="9495" width="12.28515625" style="1" customWidth="1"/>
    <col min="9496" max="9496" width="13" style="1" customWidth="1"/>
    <col min="9497" max="9497" width="11.42578125" style="1" customWidth="1"/>
    <col min="9498" max="9498" width="11.140625" style="1" customWidth="1"/>
    <col min="9499" max="9499" width="12.28515625" style="1" customWidth="1"/>
    <col min="9500" max="9500" width="10.42578125" style="1" customWidth="1"/>
    <col min="9501" max="9501" width="13.7109375" style="1" customWidth="1"/>
    <col min="9502" max="9502" width="17.28515625" style="1" customWidth="1"/>
    <col min="9503" max="9503" width="13.42578125" style="1" customWidth="1"/>
    <col min="9504" max="9740" width="9.140625" style="1"/>
    <col min="9741" max="9741" width="10.140625" style="1" customWidth="1"/>
    <col min="9742" max="9745" width="9.140625" style="1"/>
    <col min="9746" max="9746" width="13.7109375" style="1" customWidth="1"/>
    <col min="9747" max="9747" width="12.42578125" style="1" customWidth="1"/>
    <col min="9748" max="9750" width="11.140625" style="1" customWidth="1"/>
    <col min="9751" max="9751" width="12.28515625" style="1" customWidth="1"/>
    <col min="9752" max="9752" width="13" style="1" customWidth="1"/>
    <col min="9753" max="9753" width="11.42578125" style="1" customWidth="1"/>
    <col min="9754" max="9754" width="11.140625" style="1" customWidth="1"/>
    <col min="9755" max="9755" width="12.28515625" style="1" customWidth="1"/>
    <col min="9756" max="9756" width="10.42578125" style="1" customWidth="1"/>
    <col min="9757" max="9757" width="13.7109375" style="1" customWidth="1"/>
    <col min="9758" max="9758" width="17.28515625" style="1" customWidth="1"/>
    <col min="9759" max="9759" width="13.42578125" style="1" customWidth="1"/>
    <col min="9760" max="9996" width="9.140625" style="1"/>
    <col min="9997" max="9997" width="10.140625" style="1" customWidth="1"/>
    <col min="9998" max="10001" width="9.140625" style="1"/>
    <col min="10002" max="10002" width="13.7109375" style="1" customWidth="1"/>
    <col min="10003" max="10003" width="12.42578125" style="1" customWidth="1"/>
    <col min="10004" max="10006" width="11.140625" style="1" customWidth="1"/>
    <col min="10007" max="10007" width="12.28515625" style="1" customWidth="1"/>
    <col min="10008" max="10008" width="13" style="1" customWidth="1"/>
    <col min="10009" max="10009" width="11.42578125" style="1" customWidth="1"/>
    <col min="10010" max="10010" width="11.140625" style="1" customWidth="1"/>
    <col min="10011" max="10011" width="12.28515625" style="1" customWidth="1"/>
    <col min="10012" max="10012" width="10.42578125" style="1" customWidth="1"/>
    <col min="10013" max="10013" width="13.7109375" style="1" customWidth="1"/>
    <col min="10014" max="10014" width="17.28515625" style="1" customWidth="1"/>
    <col min="10015" max="10015" width="13.42578125" style="1" customWidth="1"/>
    <col min="10016" max="10252" width="9.140625" style="1"/>
    <col min="10253" max="10253" width="10.140625" style="1" customWidth="1"/>
    <col min="10254" max="10257" width="9.140625" style="1"/>
    <col min="10258" max="10258" width="13.7109375" style="1" customWidth="1"/>
    <col min="10259" max="10259" width="12.42578125" style="1" customWidth="1"/>
    <col min="10260" max="10262" width="11.140625" style="1" customWidth="1"/>
    <col min="10263" max="10263" width="12.28515625" style="1" customWidth="1"/>
    <col min="10264" max="10264" width="13" style="1" customWidth="1"/>
    <col min="10265" max="10265" width="11.42578125" style="1" customWidth="1"/>
    <col min="10266" max="10266" width="11.140625" style="1" customWidth="1"/>
    <col min="10267" max="10267" width="12.28515625" style="1" customWidth="1"/>
    <col min="10268" max="10268" width="10.42578125" style="1" customWidth="1"/>
    <col min="10269" max="10269" width="13.7109375" style="1" customWidth="1"/>
    <col min="10270" max="10270" width="17.28515625" style="1" customWidth="1"/>
    <col min="10271" max="10271" width="13.42578125" style="1" customWidth="1"/>
    <col min="10272" max="10508" width="9.140625" style="1"/>
    <col min="10509" max="10509" width="10.140625" style="1" customWidth="1"/>
    <col min="10510" max="10513" width="9.140625" style="1"/>
    <col min="10514" max="10514" width="13.7109375" style="1" customWidth="1"/>
    <col min="10515" max="10515" width="12.42578125" style="1" customWidth="1"/>
    <col min="10516" max="10518" width="11.140625" style="1" customWidth="1"/>
    <col min="10519" max="10519" width="12.28515625" style="1" customWidth="1"/>
    <col min="10520" max="10520" width="13" style="1" customWidth="1"/>
    <col min="10521" max="10521" width="11.42578125" style="1" customWidth="1"/>
    <col min="10522" max="10522" width="11.140625" style="1" customWidth="1"/>
    <col min="10523" max="10523" width="12.28515625" style="1" customWidth="1"/>
    <col min="10524" max="10524" width="10.42578125" style="1" customWidth="1"/>
    <col min="10525" max="10525" width="13.7109375" style="1" customWidth="1"/>
    <col min="10526" max="10526" width="17.28515625" style="1" customWidth="1"/>
    <col min="10527" max="10527" width="13.42578125" style="1" customWidth="1"/>
    <col min="10528" max="10764" width="9.140625" style="1"/>
    <col min="10765" max="10765" width="10.140625" style="1" customWidth="1"/>
    <col min="10766" max="10769" width="9.140625" style="1"/>
    <col min="10770" max="10770" width="13.7109375" style="1" customWidth="1"/>
    <col min="10771" max="10771" width="12.42578125" style="1" customWidth="1"/>
    <col min="10772" max="10774" width="11.140625" style="1" customWidth="1"/>
    <col min="10775" max="10775" width="12.28515625" style="1" customWidth="1"/>
    <col min="10776" max="10776" width="13" style="1" customWidth="1"/>
    <col min="10777" max="10777" width="11.42578125" style="1" customWidth="1"/>
    <col min="10778" max="10778" width="11.140625" style="1" customWidth="1"/>
    <col min="10779" max="10779" width="12.28515625" style="1" customWidth="1"/>
    <col min="10780" max="10780" width="10.42578125" style="1" customWidth="1"/>
    <col min="10781" max="10781" width="13.7109375" style="1" customWidth="1"/>
    <col min="10782" max="10782" width="17.28515625" style="1" customWidth="1"/>
    <col min="10783" max="10783" width="13.42578125" style="1" customWidth="1"/>
    <col min="10784" max="11020" width="9.140625" style="1"/>
    <col min="11021" max="11021" width="10.140625" style="1" customWidth="1"/>
    <col min="11022" max="11025" width="9.140625" style="1"/>
    <col min="11026" max="11026" width="13.7109375" style="1" customWidth="1"/>
    <col min="11027" max="11027" width="12.42578125" style="1" customWidth="1"/>
    <col min="11028" max="11030" width="11.140625" style="1" customWidth="1"/>
    <col min="11031" max="11031" width="12.28515625" style="1" customWidth="1"/>
    <col min="11032" max="11032" width="13" style="1" customWidth="1"/>
    <col min="11033" max="11033" width="11.42578125" style="1" customWidth="1"/>
    <col min="11034" max="11034" width="11.140625" style="1" customWidth="1"/>
    <col min="11035" max="11035" width="12.28515625" style="1" customWidth="1"/>
    <col min="11036" max="11036" width="10.42578125" style="1" customWidth="1"/>
    <col min="11037" max="11037" width="13.7109375" style="1" customWidth="1"/>
    <col min="11038" max="11038" width="17.28515625" style="1" customWidth="1"/>
    <col min="11039" max="11039" width="13.42578125" style="1" customWidth="1"/>
    <col min="11040" max="11276" width="9.140625" style="1"/>
    <col min="11277" max="11277" width="10.140625" style="1" customWidth="1"/>
    <col min="11278" max="11281" width="9.140625" style="1"/>
    <col min="11282" max="11282" width="13.7109375" style="1" customWidth="1"/>
    <col min="11283" max="11283" width="12.42578125" style="1" customWidth="1"/>
    <col min="11284" max="11286" width="11.140625" style="1" customWidth="1"/>
    <col min="11287" max="11287" width="12.28515625" style="1" customWidth="1"/>
    <col min="11288" max="11288" width="13" style="1" customWidth="1"/>
    <col min="11289" max="11289" width="11.42578125" style="1" customWidth="1"/>
    <col min="11290" max="11290" width="11.140625" style="1" customWidth="1"/>
    <col min="11291" max="11291" width="12.28515625" style="1" customWidth="1"/>
    <col min="11292" max="11292" width="10.42578125" style="1" customWidth="1"/>
    <col min="11293" max="11293" width="13.7109375" style="1" customWidth="1"/>
    <col min="11294" max="11294" width="17.28515625" style="1" customWidth="1"/>
    <col min="11295" max="11295" width="13.42578125" style="1" customWidth="1"/>
    <col min="11296" max="11532" width="9.140625" style="1"/>
    <col min="11533" max="11533" width="10.140625" style="1" customWidth="1"/>
    <col min="11534" max="11537" width="9.140625" style="1"/>
    <col min="11538" max="11538" width="13.7109375" style="1" customWidth="1"/>
    <col min="11539" max="11539" width="12.42578125" style="1" customWidth="1"/>
    <col min="11540" max="11542" width="11.140625" style="1" customWidth="1"/>
    <col min="11543" max="11543" width="12.28515625" style="1" customWidth="1"/>
    <col min="11544" max="11544" width="13" style="1" customWidth="1"/>
    <col min="11545" max="11545" width="11.42578125" style="1" customWidth="1"/>
    <col min="11546" max="11546" width="11.140625" style="1" customWidth="1"/>
    <col min="11547" max="11547" width="12.28515625" style="1" customWidth="1"/>
    <col min="11548" max="11548" width="10.42578125" style="1" customWidth="1"/>
    <col min="11549" max="11549" width="13.7109375" style="1" customWidth="1"/>
    <col min="11550" max="11550" width="17.28515625" style="1" customWidth="1"/>
    <col min="11551" max="11551" width="13.42578125" style="1" customWidth="1"/>
    <col min="11552" max="11788" width="9.140625" style="1"/>
    <col min="11789" max="11789" width="10.140625" style="1" customWidth="1"/>
    <col min="11790" max="11793" width="9.140625" style="1"/>
    <col min="11794" max="11794" width="13.7109375" style="1" customWidth="1"/>
    <col min="11795" max="11795" width="12.42578125" style="1" customWidth="1"/>
    <col min="11796" max="11798" width="11.140625" style="1" customWidth="1"/>
    <col min="11799" max="11799" width="12.28515625" style="1" customWidth="1"/>
    <col min="11800" max="11800" width="13" style="1" customWidth="1"/>
    <col min="11801" max="11801" width="11.42578125" style="1" customWidth="1"/>
    <col min="11802" max="11802" width="11.140625" style="1" customWidth="1"/>
    <col min="11803" max="11803" width="12.28515625" style="1" customWidth="1"/>
    <col min="11804" max="11804" width="10.42578125" style="1" customWidth="1"/>
    <col min="11805" max="11805" width="13.7109375" style="1" customWidth="1"/>
    <col min="11806" max="11806" width="17.28515625" style="1" customWidth="1"/>
    <col min="11807" max="11807" width="13.42578125" style="1" customWidth="1"/>
    <col min="11808" max="12044" width="9.140625" style="1"/>
    <col min="12045" max="12045" width="10.140625" style="1" customWidth="1"/>
    <col min="12046" max="12049" width="9.140625" style="1"/>
    <col min="12050" max="12050" width="13.7109375" style="1" customWidth="1"/>
    <col min="12051" max="12051" width="12.42578125" style="1" customWidth="1"/>
    <col min="12052" max="12054" width="11.140625" style="1" customWidth="1"/>
    <col min="12055" max="12055" width="12.28515625" style="1" customWidth="1"/>
    <col min="12056" max="12056" width="13" style="1" customWidth="1"/>
    <col min="12057" max="12057" width="11.42578125" style="1" customWidth="1"/>
    <col min="12058" max="12058" width="11.140625" style="1" customWidth="1"/>
    <col min="12059" max="12059" width="12.28515625" style="1" customWidth="1"/>
    <col min="12060" max="12060" width="10.42578125" style="1" customWidth="1"/>
    <col min="12061" max="12061" width="13.7109375" style="1" customWidth="1"/>
    <col min="12062" max="12062" width="17.28515625" style="1" customWidth="1"/>
    <col min="12063" max="12063" width="13.42578125" style="1" customWidth="1"/>
    <col min="12064" max="12300" width="9.140625" style="1"/>
    <col min="12301" max="12301" width="10.140625" style="1" customWidth="1"/>
    <col min="12302" max="12305" width="9.140625" style="1"/>
    <col min="12306" max="12306" width="13.7109375" style="1" customWidth="1"/>
    <col min="12307" max="12307" width="12.42578125" style="1" customWidth="1"/>
    <col min="12308" max="12310" width="11.140625" style="1" customWidth="1"/>
    <col min="12311" max="12311" width="12.28515625" style="1" customWidth="1"/>
    <col min="12312" max="12312" width="13" style="1" customWidth="1"/>
    <col min="12313" max="12313" width="11.42578125" style="1" customWidth="1"/>
    <col min="12314" max="12314" width="11.140625" style="1" customWidth="1"/>
    <col min="12315" max="12315" width="12.28515625" style="1" customWidth="1"/>
    <col min="12316" max="12316" width="10.42578125" style="1" customWidth="1"/>
    <col min="12317" max="12317" width="13.7109375" style="1" customWidth="1"/>
    <col min="12318" max="12318" width="17.28515625" style="1" customWidth="1"/>
    <col min="12319" max="12319" width="13.42578125" style="1" customWidth="1"/>
    <col min="12320" max="12556" width="9.140625" style="1"/>
    <col min="12557" max="12557" width="10.140625" style="1" customWidth="1"/>
    <col min="12558" max="12561" width="9.140625" style="1"/>
    <col min="12562" max="12562" width="13.7109375" style="1" customWidth="1"/>
    <col min="12563" max="12563" width="12.42578125" style="1" customWidth="1"/>
    <col min="12564" max="12566" width="11.140625" style="1" customWidth="1"/>
    <col min="12567" max="12567" width="12.28515625" style="1" customWidth="1"/>
    <col min="12568" max="12568" width="13" style="1" customWidth="1"/>
    <col min="12569" max="12569" width="11.42578125" style="1" customWidth="1"/>
    <col min="12570" max="12570" width="11.140625" style="1" customWidth="1"/>
    <col min="12571" max="12571" width="12.28515625" style="1" customWidth="1"/>
    <col min="12572" max="12572" width="10.42578125" style="1" customWidth="1"/>
    <col min="12573" max="12573" width="13.7109375" style="1" customWidth="1"/>
    <col min="12574" max="12574" width="17.28515625" style="1" customWidth="1"/>
    <col min="12575" max="12575" width="13.42578125" style="1" customWidth="1"/>
    <col min="12576" max="12812" width="9.140625" style="1"/>
    <col min="12813" max="12813" width="10.140625" style="1" customWidth="1"/>
    <col min="12814" max="12817" width="9.140625" style="1"/>
    <col min="12818" max="12818" width="13.7109375" style="1" customWidth="1"/>
    <col min="12819" max="12819" width="12.42578125" style="1" customWidth="1"/>
    <col min="12820" max="12822" width="11.140625" style="1" customWidth="1"/>
    <col min="12823" max="12823" width="12.28515625" style="1" customWidth="1"/>
    <col min="12824" max="12824" width="13" style="1" customWidth="1"/>
    <col min="12825" max="12825" width="11.42578125" style="1" customWidth="1"/>
    <col min="12826" max="12826" width="11.140625" style="1" customWidth="1"/>
    <col min="12827" max="12827" width="12.28515625" style="1" customWidth="1"/>
    <col min="12828" max="12828" width="10.42578125" style="1" customWidth="1"/>
    <col min="12829" max="12829" width="13.7109375" style="1" customWidth="1"/>
    <col min="12830" max="12830" width="17.28515625" style="1" customWidth="1"/>
    <col min="12831" max="12831" width="13.42578125" style="1" customWidth="1"/>
    <col min="12832" max="13068" width="9.140625" style="1"/>
    <col min="13069" max="13069" width="10.140625" style="1" customWidth="1"/>
    <col min="13070" max="13073" width="9.140625" style="1"/>
    <col min="13074" max="13074" width="13.7109375" style="1" customWidth="1"/>
    <col min="13075" max="13075" width="12.42578125" style="1" customWidth="1"/>
    <col min="13076" max="13078" width="11.140625" style="1" customWidth="1"/>
    <col min="13079" max="13079" width="12.28515625" style="1" customWidth="1"/>
    <col min="13080" max="13080" width="13" style="1" customWidth="1"/>
    <col min="13081" max="13081" width="11.42578125" style="1" customWidth="1"/>
    <col min="13082" max="13082" width="11.140625" style="1" customWidth="1"/>
    <col min="13083" max="13083" width="12.28515625" style="1" customWidth="1"/>
    <col min="13084" max="13084" width="10.42578125" style="1" customWidth="1"/>
    <col min="13085" max="13085" width="13.7109375" style="1" customWidth="1"/>
    <col min="13086" max="13086" width="17.28515625" style="1" customWidth="1"/>
    <col min="13087" max="13087" width="13.42578125" style="1" customWidth="1"/>
    <col min="13088" max="13324" width="9.140625" style="1"/>
    <col min="13325" max="13325" width="10.140625" style="1" customWidth="1"/>
    <col min="13326" max="13329" width="9.140625" style="1"/>
    <col min="13330" max="13330" width="13.7109375" style="1" customWidth="1"/>
    <col min="13331" max="13331" width="12.42578125" style="1" customWidth="1"/>
    <col min="13332" max="13334" width="11.140625" style="1" customWidth="1"/>
    <col min="13335" max="13335" width="12.28515625" style="1" customWidth="1"/>
    <col min="13336" max="13336" width="13" style="1" customWidth="1"/>
    <col min="13337" max="13337" width="11.42578125" style="1" customWidth="1"/>
    <col min="13338" max="13338" width="11.140625" style="1" customWidth="1"/>
    <col min="13339" max="13339" width="12.28515625" style="1" customWidth="1"/>
    <col min="13340" max="13340" width="10.42578125" style="1" customWidth="1"/>
    <col min="13341" max="13341" width="13.7109375" style="1" customWidth="1"/>
    <col min="13342" max="13342" width="17.28515625" style="1" customWidth="1"/>
    <col min="13343" max="13343" width="13.42578125" style="1" customWidth="1"/>
    <col min="13344" max="13580" width="9.140625" style="1"/>
    <col min="13581" max="13581" width="10.140625" style="1" customWidth="1"/>
    <col min="13582" max="13585" width="9.140625" style="1"/>
    <col min="13586" max="13586" width="13.7109375" style="1" customWidth="1"/>
    <col min="13587" max="13587" width="12.42578125" style="1" customWidth="1"/>
    <col min="13588" max="13590" width="11.140625" style="1" customWidth="1"/>
    <col min="13591" max="13591" width="12.28515625" style="1" customWidth="1"/>
    <col min="13592" max="13592" width="13" style="1" customWidth="1"/>
    <col min="13593" max="13593" width="11.42578125" style="1" customWidth="1"/>
    <col min="13594" max="13594" width="11.140625" style="1" customWidth="1"/>
    <col min="13595" max="13595" width="12.28515625" style="1" customWidth="1"/>
    <col min="13596" max="13596" width="10.42578125" style="1" customWidth="1"/>
    <col min="13597" max="13597" width="13.7109375" style="1" customWidth="1"/>
    <col min="13598" max="13598" width="17.28515625" style="1" customWidth="1"/>
    <col min="13599" max="13599" width="13.42578125" style="1" customWidth="1"/>
    <col min="13600" max="13836" width="9.140625" style="1"/>
    <col min="13837" max="13837" width="10.140625" style="1" customWidth="1"/>
    <col min="13838" max="13841" width="9.140625" style="1"/>
    <col min="13842" max="13842" width="13.7109375" style="1" customWidth="1"/>
    <col min="13843" max="13843" width="12.42578125" style="1" customWidth="1"/>
    <col min="13844" max="13846" width="11.140625" style="1" customWidth="1"/>
    <col min="13847" max="13847" width="12.28515625" style="1" customWidth="1"/>
    <col min="13848" max="13848" width="13" style="1" customWidth="1"/>
    <col min="13849" max="13849" width="11.42578125" style="1" customWidth="1"/>
    <col min="13850" max="13850" width="11.140625" style="1" customWidth="1"/>
    <col min="13851" max="13851" width="12.28515625" style="1" customWidth="1"/>
    <col min="13852" max="13852" width="10.42578125" style="1" customWidth="1"/>
    <col min="13853" max="13853" width="13.7109375" style="1" customWidth="1"/>
    <col min="13854" max="13854" width="17.28515625" style="1" customWidth="1"/>
    <col min="13855" max="13855" width="13.42578125" style="1" customWidth="1"/>
    <col min="13856" max="14092" width="9.140625" style="1"/>
    <col min="14093" max="14093" width="10.140625" style="1" customWidth="1"/>
    <col min="14094" max="14097" width="9.140625" style="1"/>
    <col min="14098" max="14098" width="13.7109375" style="1" customWidth="1"/>
    <col min="14099" max="14099" width="12.42578125" style="1" customWidth="1"/>
    <col min="14100" max="14102" width="11.140625" style="1" customWidth="1"/>
    <col min="14103" max="14103" width="12.28515625" style="1" customWidth="1"/>
    <col min="14104" max="14104" width="13" style="1" customWidth="1"/>
    <col min="14105" max="14105" width="11.42578125" style="1" customWidth="1"/>
    <col min="14106" max="14106" width="11.140625" style="1" customWidth="1"/>
    <col min="14107" max="14107" width="12.28515625" style="1" customWidth="1"/>
    <col min="14108" max="14108" width="10.42578125" style="1" customWidth="1"/>
    <col min="14109" max="14109" width="13.7109375" style="1" customWidth="1"/>
    <col min="14110" max="14110" width="17.28515625" style="1" customWidth="1"/>
    <col min="14111" max="14111" width="13.42578125" style="1" customWidth="1"/>
    <col min="14112" max="14348" width="9.140625" style="1"/>
    <col min="14349" max="14349" width="10.140625" style="1" customWidth="1"/>
    <col min="14350" max="14353" width="9.140625" style="1"/>
    <col min="14354" max="14354" width="13.7109375" style="1" customWidth="1"/>
    <col min="14355" max="14355" width="12.42578125" style="1" customWidth="1"/>
    <col min="14356" max="14358" width="11.140625" style="1" customWidth="1"/>
    <col min="14359" max="14359" width="12.28515625" style="1" customWidth="1"/>
    <col min="14360" max="14360" width="13" style="1" customWidth="1"/>
    <col min="14361" max="14361" width="11.42578125" style="1" customWidth="1"/>
    <col min="14362" max="14362" width="11.140625" style="1" customWidth="1"/>
    <col min="14363" max="14363" width="12.28515625" style="1" customWidth="1"/>
    <col min="14364" max="14364" width="10.42578125" style="1" customWidth="1"/>
    <col min="14365" max="14365" width="13.7109375" style="1" customWidth="1"/>
    <col min="14366" max="14366" width="17.28515625" style="1" customWidth="1"/>
    <col min="14367" max="14367" width="13.42578125" style="1" customWidth="1"/>
    <col min="14368" max="14604" width="9.140625" style="1"/>
    <col min="14605" max="14605" width="10.140625" style="1" customWidth="1"/>
    <col min="14606" max="14609" width="9.140625" style="1"/>
    <col min="14610" max="14610" width="13.7109375" style="1" customWidth="1"/>
    <col min="14611" max="14611" width="12.42578125" style="1" customWidth="1"/>
    <col min="14612" max="14614" width="11.140625" style="1" customWidth="1"/>
    <col min="14615" max="14615" width="12.28515625" style="1" customWidth="1"/>
    <col min="14616" max="14616" width="13" style="1" customWidth="1"/>
    <col min="14617" max="14617" width="11.42578125" style="1" customWidth="1"/>
    <col min="14618" max="14618" width="11.140625" style="1" customWidth="1"/>
    <col min="14619" max="14619" width="12.28515625" style="1" customWidth="1"/>
    <col min="14620" max="14620" width="10.42578125" style="1" customWidth="1"/>
    <col min="14621" max="14621" width="13.7109375" style="1" customWidth="1"/>
    <col min="14622" max="14622" width="17.28515625" style="1" customWidth="1"/>
    <col min="14623" max="14623" width="13.42578125" style="1" customWidth="1"/>
    <col min="14624" max="14860" width="9.140625" style="1"/>
    <col min="14861" max="14861" width="10.140625" style="1" customWidth="1"/>
    <col min="14862" max="14865" width="9.140625" style="1"/>
    <col min="14866" max="14866" width="13.7109375" style="1" customWidth="1"/>
    <col min="14867" max="14867" width="12.42578125" style="1" customWidth="1"/>
    <col min="14868" max="14870" width="11.140625" style="1" customWidth="1"/>
    <col min="14871" max="14871" width="12.28515625" style="1" customWidth="1"/>
    <col min="14872" max="14872" width="13" style="1" customWidth="1"/>
    <col min="14873" max="14873" width="11.42578125" style="1" customWidth="1"/>
    <col min="14874" max="14874" width="11.140625" style="1" customWidth="1"/>
    <col min="14875" max="14875" width="12.28515625" style="1" customWidth="1"/>
    <col min="14876" max="14876" width="10.42578125" style="1" customWidth="1"/>
    <col min="14877" max="14877" width="13.7109375" style="1" customWidth="1"/>
    <col min="14878" max="14878" width="17.28515625" style="1" customWidth="1"/>
    <col min="14879" max="14879" width="13.42578125" style="1" customWidth="1"/>
    <col min="14880" max="15116" width="9.140625" style="1"/>
    <col min="15117" max="15117" width="10.140625" style="1" customWidth="1"/>
    <col min="15118" max="15121" width="9.140625" style="1"/>
    <col min="15122" max="15122" width="13.7109375" style="1" customWidth="1"/>
    <col min="15123" max="15123" width="12.42578125" style="1" customWidth="1"/>
    <col min="15124" max="15126" width="11.140625" style="1" customWidth="1"/>
    <col min="15127" max="15127" width="12.28515625" style="1" customWidth="1"/>
    <col min="15128" max="15128" width="13" style="1" customWidth="1"/>
    <col min="15129" max="15129" width="11.42578125" style="1" customWidth="1"/>
    <col min="15130" max="15130" width="11.140625" style="1" customWidth="1"/>
    <col min="15131" max="15131" width="12.28515625" style="1" customWidth="1"/>
    <col min="15132" max="15132" width="10.42578125" style="1" customWidth="1"/>
    <col min="15133" max="15133" width="13.7109375" style="1" customWidth="1"/>
    <col min="15134" max="15134" width="17.28515625" style="1" customWidth="1"/>
    <col min="15135" max="15135" width="13.42578125" style="1" customWidth="1"/>
    <col min="15136" max="15372" width="9.140625" style="1"/>
    <col min="15373" max="15373" width="10.140625" style="1" customWidth="1"/>
    <col min="15374" max="15377" width="9.140625" style="1"/>
    <col min="15378" max="15378" width="13.7109375" style="1" customWidth="1"/>
    <col min="15379" max="15379" width="12.42578125" style="1" customWidth="1"/>
    <col min="15380" max="15382" width="11.140625" style="1" customWidth="1"/>
    <col min="15383" max="15383" width="12.28515625" style="1" customWidth="1"/>
    <col min="15384" max="15384" width="13" style="1" customWidth="1"/>
    <col min="15385" max="15385" width="11.42578125" style="1" customWidth="1"/>
    <col min="15386" max="15386" width="11.140625" style="1" customWidth="1"/>
    <col min="15387" max="15387" width="12.28515625" style="1" customWidth="1"/>
    <col min="15388" max="15388" width="10.42578125" style="1" customWidth="1"/>
    <col min="15389" max="15389" width="13.7109375" style="1" customWidth="1"/>
    <col min="15390" max="15390" width="17.28515625" style="1" customWidth="1"/>
    <col min="15391" max="15391" width="13.42578125" style="1" customWidth="1"/>
    <col min="15392" max="15628" width="9.140625" style="1"/>
    <col min="15629" max="15629" width="10.140625" style="1" customWidth="1"/>
    <col min="15630" max="15633" width="9.140625" style="1"/>
    <col min="15634" max="15634" width="13.7109375" style="1" customWidth="1"/>
    <col min="15635" max="15635" width="12.42578125" style="1" customWidth="1"/>
    <col min="15636" max="15638" width="11.140625" style="1" customWidth="1"/>
    <col min="15639" max="15639" width="12.28515625" style="1" customWidth="1"/>
    <col min="15640" max="15640" width="13" style="1" customWidth="1"/>
    <col min="15641" max="15641" width="11.42578125" style="1" customWidth="1"/>
    <col min="15642" max="15642" width="11.140625" style="1" customWidth="1"/>
    <col min="15643" max="15643" width="12.28515625" style="1" customWidth="1"/>
    <col min="15644" max="15644" width="10.42578125" style="1" customWidth="1"/>
    <col min="15645" max="15645" width="13.7109375" style="1" customWidth="1"/>
    <col min="15646" max="15646" width="17.28515625" style="1" customWidth="1"/>
    <col min="15647" max="15647" width="13.42578125" style="1" customWidth="1"/>
    <col min="15648" max="15884" width="9.140625" style="1"/>
    <col min="15885" max="15885" width="10.140625" style="1" customWidth="1"/>
    <col min="15886" max="15889" width="9.140625" style="1"/>
    <col min="15890" max="15890" width="13.7109375" style="1" customWidth="1"/>
    <col min="15891" max="15891" width="12.42578125" style="1" customWidth="1"/>
    <col min="15892" max="15894" width="11.140625" style="1" customWidth="1"/>
    <col min="15895" max="15895" width="12.28515625" style="1" customWidth="1"/>
    <col min="15896" max="15896" width="13" style="1" customWidth="1"/>
    <col min="15897" max="15897" width="11.42578125" style="1" customWidth="1"/>
    <col min="15898" max="15898" width="11.140625" style="1" customWidth="1"/>
    <col min="15899" max="15899" width="12.28515625" style="1" customWidth="1"/>
    <col min="15900" max="15900" width="10.42578125" style="1" customWidth="1"/>
    <col min="15901" max="15901" width="13.7109375" style="1" customWidth="1"/>
    <col min="15902" max="15902" width="17.28515625" style="1" customWidth="1"/>
    <col min="15903" max="15903" width="13.42578125" style="1" customWidth="1"/>
    <col min="15904" max="16140" width="9.140625" style="1"/>
    <col min="16141" max="16141" width="10.140625" style="1" customWidth="1"/>
    <col min="16142" max="16145" width="9.140625" style="1"/>
    <col min="16146" max="16146" width="13.7109375" style="1" customWidth="1"/>
    <col min="16147" max="16147" width="12.42578125" style="1" customWidth="1"/>
    <col min="16148" max="16150" width="11.140625" style="1" customWidth="1"/>
    <col min="16151" max="16151" width="12.28515625" style="1" customWidth="1"/>
    <col min="16152" max="16152" width="13" style="1" customWidth="1"/>
    <col min="16153" max="16153" width="11.42578125" style="1" customWidth="1"/>
    <col min="16154" max="16154" width="11.140625" style="1" customWidth="1"/>
    <col min="16155" max="16155" width="12.28515625" style="1" customWidth="1"/>
    <col min="16156" max="16156" width="10.42578125" style="1" customWidth="1"/>
    <col min="16157" max="16157" width="13.7109375" style="1" customWidth="1"/>
    <col min="16158" max="16158" width="17.28515625" style="1" customWidth="1"/>
    <col min="16159" max="16159" width="13.42578125" style="1" customWidth="1"/>
    <col min="16160" max="16384" width="9.140625" style="1"/>
  </cols>
  <sheetData>
    <row r="12" ht="19.5" customHeight="1"/>
    <row r="13" ht="18.75" customHeight="1"/>
    <row r="14" ht="18" customHeight="1"/>
    <row r="15" ht="18.75" customHeight="1"/>
    <row r="16" ht="18.75" customHeight="1"/>
    <row r="17" spans="2:18" ht="18.75" customHeight="1"/>
    <row r="18" spans="2:18" ht="18.75" customHeight="1"/>
    <row r="19" spans="2:18" ht="18.75" customHeight="1"/>
    <row r="20" spans="2:18" ht="18.75" customHeight="1"/>
    <row r="21" spans="2:18" ht="18.75" customHeight="1"/>
    <row r="22" spans="2:18" ht="17.25" customHeight="1"/>
    <row r="23" spans="2:18" ht="37.5" customHeight="1">
      <c r="F23" s="162" t="s">
        <v>98</v>
      </c>
      <c r="G23" s="163"/>
    </row>
    <row r="24" spans="2:18" ht="37.5" customHeight="1">
      <c r="F24" s="168"/>
      <c r="G24" s="169"/>
    </row>
    <row r="25" spans="2:18" ht="27.75" customHeight="1">
      <c r="B25" s="105" t="s">
        <v>43</v>
      </c>
      <c r="C25" s="153" t="s">
        <v>44</v>
      </c>
      <c r="D25" s="154"/>
      <c r="E25" s="154"/>
      <c r="F25" s="168"/>
      <c r="G25" s="169"/>
    </row>
    <row r="26" spans="2:18" ht="30.75" customHeight="1">
      <c r="B26" s="106"/>
      <c r="C26" s="46" t="s">
        <v>47</v>
      </c>
      <c r="D26" s="46" t="s">
        <v>74</v>
      </c>
      <c r="E26" s="99" t="s">
        <v>48</v>
      </c>
      <c r="F26" s="164"/>
      <c r="G26" s="165"/>
    </row>
    <row r="27" spans="2:18" ht="30" customHeight="1">
      <c r="B27" s="41" t="s">
        <v>2</v>
      </c>
      <c r="C27" s="44">
        <v>1</v>
      </c>
      <c r="D27" s="44">
        <v>4</v>
      </c>
      <c r="E27" s="44">
        <v>7</v>
      </c>
      <c r="F27" s="166">
        <f>(1+4*4+7)/6</f>
        <v>4</v>
      </c>
      <c r="G27" s="167"/>
    </row>
    <row r="28" spans="2:18" ht="33.75" customHeight="1">
      <c r="B28" s="41" t="s">
        <v>1</v>
      </c>
      <c r="C28" s="44">
        <v>2</v>
      </c>
      <c r="D28" s="44">
        <v>6</v>
      </c>
      <c r="E28" s="44">
        <v>7</v>
      </c>
      <c r="F28" s="166">
        <f>(2+(4*6)+7)/6</f>
        <v>5.5</v>
      </c>
      <c r="G28" s="167"/>
    </row>
    <row r="29" spans="2:18" ht="27.75" customHeight="1">
      <c r="B29" s="41" t="s">
        <v>3</v>
      </c>
      <c r="C29" s="44">
        <v>3</v>
      </c>
      <c r="D29" s="44">
        <v>4</v>
      </c>
      <c r="E29" s="44">
        <v>6</v>
      </c>
      <c r="F29" s="166">
        <f>(3+4*4+6)/6</f>
        <v>4.166666666666667</v>
      </c>
      <c r="G29" s="167"/>
    </row>
    <row r="30" spans="2:18" ht="31.5" customHeight="1">
      <c r="B30" s="41" t="s">
        <v>4</v>
      </c>
      <c r="C30" s="44">
        <v>6</v>
      </c>
      <c r="D30" s="44">
        <v>12</v>
      </c>
      <c r="E30" s="44">
        <v>14</v>
      </c>
      <c r="F30" s="166">
        <f>(6+12*4+14)/6</f>
        <v>11.333333333333334</v>
      </c>
      <c r="G30" s="167"/>
    </row>
    <row r="31" spans="2:18" ht="25.5" customHeight="1">
      <c r="B31" s="41" t="s">
        <v>5</v>
      </c>
      <c r="C31" s="44">
        <v>3</v>
      </c>
      <c r="D31" s="44">
        <v>6</v>
      </c>
      <c r="E31" s="44">
        <v>12</v>
      </c>
      <c r="F31" s="166">
        <f>(3+4*6+12)/6</f>
        <v>6.5</v>
      </c>
      <c r="G31" s="167"/>
    </row>
    <row r="32" spans="2:18" ht="27" customHeight="1">
      <c r="B32" s="41" t="s">
        <v>6</v>
      </c>
      <c r="C32" s="44">
        <v>6</v>
      </c>
      <c r="D32" s="44">
        <v>8</v>
      </c>
      <c r="E32" s="44">
        <v>16</v>
      </c>
      <c r="F32" s="166">
        <f>(6+8*4+16)/6</f>
        <v>9</v>
      </c>
      <c r="G32" s="167"/>
      <c r="H32" s="3"/>
      <c r="I32" s="3"/>
      <c r="J32" s="3"/>
      <c r="K32" s="3"/>
      <c r="L32" s="3"/>
      <c r="M32" s="3"/>
      <c r="N32" s="3"/>
      <c r="O32" s="3"/>
      <c r="P32" s="3"/>
      <c r="Q32" s="3"/>
      <c r="R32" s="3"/>
    </row>
    <row r="33" spans="2:18" ht="31.5" customHeight="1">
      <c r="B33" s="41" t="s">
        <v>46</v>
      </c>
      <c r="C33" s="44">
        <v>1</v>
      </c>
      <c r="D33" s="44">
        <v>5</v>
      </c>
      <c r="E33" s="44">
        <v>6</v>
      </c>
      <c r="F33" s="166">
        <f>(1+4*5+6)/6</f>
        <v>4.5</v>
      </c>
      <c r="G33" s="167"/>
      <c r="H33" s="3"/>
      <c r="I33" s="3"/>
      <c r="J33" s="3"/>
      <c r="K33" s="3"/>
      <c r="L33" s="3"/>
      <c r="M33" s="3"/>
      <c r="N33" s="3"/>
      <c r="O33" s="3"/>
      <c r="P33" s="3"/>
      <c r="Q33" s="3"/>
      <c r="R33" s="3"/>
    </row>
    <row r="34" spans="2:18" ht="31.5" customHeight="1">
      <c r="B34" s="3"/>
      <c r="C34" s="3"/>
      <c r="D34" s="3"/>
      <c r="E34" s="3"/>
      <c r="F34" s="3"/>
      <c r="G34" s="3"/>
      <c r="H34" s="3"/>
      <c r="I34" s="3"/>
      <c r="J34" s="3"/>
      <c r="K34" s="3"/>
      <c r="L34" s="3"/>
      <c r="M34" s="3"/>
      <c r="N34" s="3"/>
      <c r="O34" s="3"/>
      <c r="P34" s="3"/>
      <c r="Q34" s="3"/>
      <c r="R34" s="3"/>
    </row>
    <row r="35" spans="2:18" ht="31.5" customHeight="1">
      <c r="B35" s="3"/>
      <c r="C35" s="3"/>
      <c r="D35" s="3"/>
      <c r="E35" s="3"/>
      <c r="F35" s="3"/>
      <c r="G35" s="3"/>
      <c r="H35" s="3"/>
      <c r="I35" s="3"/>
      <c r="J35" s="3"/>
      <c r="K35" s="3"/>
      <c r="L35" s="3"/>
      <c r="M35" s="3"/>
      <c r="N35" s="3"/>
      <c r="O35" s="3"/>
      <c r="P35" s="3"/>
      <c r="Q35" s="3"/>
      <c r="R35" s="3"/>
    </row>
    <row r="36" spans="2:18" ht="31.5" customHeight="1">
      <c r="B36" s="3"/>
      <c r="C36" s="3"/>
      <c r="D36" s="3"/>
      <c r="E36" s="3"/>
      <c r="F36" s="3"/>
      <c r="G36" s="3"/>
      <c r="H36" s="3"/>
      <c r="I36" s="3"/>
      <c r="J36" s="3"/>
      <c r="K36" s="3"/>
      <c r="L36" s="3"/>
      <c r="R36" s="3"/>
    </row>
    <row r="37" spans="2:18" ht="31.5" customHeight="1">
      <c r="B37" s="3"/>
      <c r="C37" s="3"/>
      <c r="D37" s="3"/>
      <c r="E37" s="3"/>
      <c r="F37" s="3"/>
      <c r="G37" s="3"/>
      <c r="H37" s="3"/>
      <c r="I37" s="3"/>
      <c r="J37" s="3"/>
      <c r="K37" s="3"/>
      <c r="L37" s="3"/>
      <c r="R37" s="3"/>
    </row>
    <row r="38" spans="2:18" ht="31.5" customHeight="1">
      <c r="B38" s="3"/>
      <c r="C38" s="3"/>
      <c r="D38" s="3"/>
      <c r="E38" s="3"/>
      <c r="F38" s="3"/>
      <c r="G38" s="3"/>
      <c r="H38" s="3"/>
      <c r="I38" s="3"/>
      <c r="J38" s="3"/>
      <c r="K38" s="3"/>
      <c r="L38" s="3"/>
      <c r="R38" s="3"/>
    </row>
    <row r="39" spans="2:18" ht="31.5" customHeight="1">
      <c r="B39" s="3"/>
      <c r="C39" s="3"/>
      <c r="D39" s="3"/>
      <c r="E39" s="3"/>
      <c r="F39" s="3"/>
      <c r="G39" s="3"/>
      <c r="H39" s="3"/>
      <c r="I39" s="3"/>
      <c r="J39" s="3"/>
      <c r="K39" s="3"/>
      <c r="L39" s="3"/>
      <c r="R39" s="3"/>
    </row>
    <row r="40" spans="2:18" ht="31.5" customHeight="1">
      <c r="B40" s="105" t="s">
        <v>43</v>
      </c>
      <c r="C40" s="153" t="s">
        <v>44</v>
      </c>
      <c r="D40" s="154"/>
      <c r="E40" s="155"/>
      <c r="F40" s="153" t="s">
        <v>45</v>
      </c>
      <c r="G40" s="154"/>
      <c r="H40" s="155"/>
      <c r="I40" s="3"/>
      <c r="J40" s="3"/>
      <c r="K40" s="3"/>
      <c r="L40" s="3"/>
      <c r="R40" s="3"/>
    </row>
    <row r="41" spans="2:18" ht="31.5" customHeight="1">
      <c r="B41" s="106"/>
      <c r="C41" s="46" t="s">
        <v>47</v>
      </c>
      <c r="D41" s="46" t="s">
        <v>74</v>
      </c>
      <c r="E41" s="46" t="s">
        <v>48</v>
      </c>
      <c r="F41" s="153"/>
      <c r="G41" s="154"/>
      <c r="H41" s="155"/>
      <c r="I41" s="3"/>
      <c r="J41" s="3"/>
      <c r="K41" s="3"/>
      <c r="L41" s="3"/>
      <c r="R41" s="3"/>
    </row>
    <row r="42" spans="2:18" ht="31.5" customHeight="1">
      <c r="B42" s="41" t="s">
        <v>2</v>
      </c>
      <c r="C42" s="44">
        <v>1</v>
      </c>
      <c r="D42" s="44">
        <v>4</v>
      </c>
      <c r="E42" s="44">
        <v>7</v>
      </c>
      <c r="F42" s="170" t="s">
        <v>49</v>
      </c>
      <c r="G42" s="171"/>
      <c r="H42" s="172"/>
      <c r="I42" s="3"/>
      <c r="J42" s="3"/>
      <c r="K42" s="3"/>
      <c r="L42" s="3"/>
      <c r="R42" s="3"/>
    </row>
    <row r="43" spans="2:18" ht="31.5" customHeight="1">
      <c r="B43" s="41" t="s">
        <v>1</v>
      </c>
      <c r="C43" s="44">
        <v>2</v>
      </c>
      <c r="D43" s="44">
        <v>6</v>
      </c>
      <c r="E43" s="44">
        <v>7</v>
      </c>
      <c r="F43" s="140" t="s">
        <v>2</v>
      </c>
      <c r="G43" s="142"/>
      <c r="H43" s="141"/>
      <c r="I43" s="3"/>
      <c r="J43" s="3"/>
      <c r="K43" s="3"/>
      <c r="L43" s="3"/>
      <c r="R43" s="3"/>
    </row>
    <row r="44" spans="2:18" ht="31.5" customHeight="1">
      <c r="B44" s="41" t="s">
        <v>3</v>
      </c>
      <c r="C44" s="44">
        <v>3</v>
      </c>
      <c r="D44" s="44">
        <v>4</v>
      </c>
      <c r="E44" s="44">
        <v>6</v>
      </c>
      <c r="F44" s="140" t="s">
        <v>50</v>
      </c>
      <c r="G44" s="142"/>
      <c r="H44" s="141"/>
      <c r="I44" s="3"/>
      <c r="J44" s="3"/>
      <c r="K44" s="3"/>
      <c r="L44" s="3"/>
      <c r="R44" s="3"/>
    </row>
    <row r="45" spans="2:18" ht="31.5" customHeight="1">
      <c r="B45" s="41" t="s">
        <v>4</v>
      </c>
      <c r="C45" s="44">
        <v>6</v>
      </c>
      <c r="D45" s="44">
        <v>12</v>
      </c>
      <c r="E45" s="44">
        <v>14</v>
      </c>
      <c r="F45" s="140" t="s">
        <v>2</v>
      </c>
      <c r="G45" s="142"/>
      <c r="H45" s="141"/>
      <c r="I45" s="3"/>
      <c r="J45" s="3"/>
      <c r="K45" s="3"/>
      <c r="L45" s="3"/>
      <c r="M45" s="3"/>
      <c r="Q45" s="3"/>
      <c r="R45" s="3"/>
    </row>
    <row r="46" spans="2:18" ht="31.5" customHeight="1">
      <c r="B46" s="41" t="s">
        <v>5</v>
      </c>
      <c r="C46" s="44">
        <v>3</v>
      </c>
      <c r="D46" s="44">
        <v>6</v>
      </c>
      <c r="E46" s="44">
        <v>12</v>
      </c>
      <c r="F46" s="140" t="s">
        <v>4</v>
      </c>
      <c r="G46" s="142"/>
      <c r="H46" s="141"/>
      <c r="I46" s="3"/>
      <c r="J46" s="3"/>
      <c r="K46" s="3"/>
      <c r="L46" s="3"/>
      <c r="M46" s="3"/>
      <c r="Q46" s="3"/>
      <c r="R46" s="3"/>
    </row>
    <row r="47" spans="2:18" ht="31.5" customHeight="1">
      <c r="B47" s="41" t="s">
        <v>6</v>
      </c>
      <c r="C47" s="44">
        <v>6</v>
      </c>
      <c r="D47" s="44">
        <v>8</v>
      </c>
      <c r="E47" s="44">
        <v>16</v>
      </c>
      <c r="F47" s="140" t="s">
        <v>52</v>
      </c>
      <c r="G47" s="142"/>
      <c r="H47" s="141"/>
      <c r="I47" s="3"/>
      <c r="J47" s="3"/>
      <c r="K47" s="3"/>
      <c r="L47" s="3"/>
      <c r="M47" s="3"/>
      <c r="N47" s="3"/>
      <c r="O47" s="3"/>
      <c r="P47" s="3"/>
      <c r="Q47" s="3"/>
      <c r="R47" s="3"/>
    </row>
    <row r="48" spans="2:18" ht="31.5" customHeight="1">
      <c r="B48" s="41" t="s">
        <v>46</v>
      </c>
      <c r="C48" s="44">
        <v>1</v>
      </c>
      <c r="D48" s="44">
        <v>5</v>
      </c>
      <c r="E48" s="44">
        <v>6</v>
      </c>
      <c r="F48" s="140" t="s">
        <v>51</v>
      </c>
      <c r="G48" s="142"/>
      <c r="H48" s="141"/>
      <c r="I48" s="3"/>
      <c r="J48" s="3"/>
      <c r="K48" s="3"/>
      <c r="L48" s="3"/>
      <c r="M48" s="3"/>
      <c r="N48" s="65" t="s">
        <v>2</v>
      </c>
      <c r="O48" s="61" t="s">
        <v>72</v>
      </c>
      <c r="P48" s="58" t="s">
        <v>87</v>
      </c>
      <c r="Q48" s="3"/>
      <c r="R48" s="3"/>
    </row>
    <row r="49" spans="2:26" ht="31.5" customHeight="1">
      <c r="B49" s="3"/>
      <c r="C49" s="3"/>
      <c r="D49" s="3"/>
      <c r="E49" s="3"/>
      <c r="F49" s="3"/>
      <c r="G49" s="3"/>
      <c r="H49" s="3"/>
      <c r="I49" s="3"/>
      <c r="J49" s="3"/>
      <c r="K49" s="3"/>
      <c r="L49" s="3"/>
      <c r="M49" s="3"/>
      <c r="N49" s="90" t="s">
        <v>107</v>
      </c>
      <c r="O49" s="58" t="s">
        <v>71</v>
      </c>
      <c r="P49" s="58" t="s">
        <v>88</v>
      </c>
      <c r="Q49" s="3"/>
      <c r="R49" s="3"/>
    </row>
    <row r="50" spans="2:26" ht="21.75" customHeight="1">
      <c r="H50" s="3"/>
      <c r="I50" s="3"/>
      <c r="J50" s="3"/>
      <c r="K50" s="3"/>
      <c r="L50" s="3"/>
      <c r="M50" s="3"/>
      <c r="N50" s="3"/>
      <c r="O50" s="3"/>
      <c r="P50" s="3"/>
      <c r="Q50" s="3"/>
      <c r="R50" s="3"/>
    </row>
    <row r="51" spans="2:26" ht="15" customHeight="1">
      <c r="H51" s="3"/>
      <c r="I51" s="3"/>
      <c r="J51" s="3"/>
      <c r="K51" s="3"/>
      <c r="L51" s="3"/>
      <c r="M51" s="3"/>
      <c r="N51" s="3"/>
      <c r="O51" s="3"/>
      <c r="P51" s="3"/>
      <c r="Q51" s="3"/>
      <c r="R51" s="3"/>
    </row>
    <row r="52" spans="2:26" ht="20.25" customHeight="1">
      <c r="C52" s="83" t="s">
        <v>72</v>
      </c>
      <c r="D52" s="83" t="s">
        <v>87</v>
      </c>
      <c r="H52" s="3"/>
      <c r="I52" s="3"/>
      <c r="J52" s="103" t="s">
        <v>72</v>
      </c>
      <c r="K52" s="103" t="s">
        <v>87</v>
      </c>
      <c r="L52" s="3"/>
      <c r="M52" s="3"/>
      <c r="N52" s="3"/>
      <c r="O52" s="3"/>
      <c r="P52" s="3"/>
      <c r="Q52" s="3"/>
      <c r="R52" s="3"/>
    </row>
    <row r="53" spans="2:26" ht="28.5" customHeight="1">
      <c r="B53" s="65" t="s">
        <v>2</v>
      </c>
      <c r="C53" s="61">
        <v>0</v>
      </c>
      <c r="D53" s="58">
        <f>B54</f>
        <v>4</v>
      </c>
      <c r="I53" s="59" t="s">
        <v>1</v>
      </c>
      <c r="J53" s="58">
        <f>D53</f>
        <v>4</v>
      </c>
      <c r="K53" s="58">
        <f>I54+J53</f>
        <v>9.5</v>
      </c>
      <c r="N53" s="3"/>
      <c r="O53" s="3"/>
      <c r="P53" s="3"/>
      <c r="Q53" s="3"/>
      <c r="R53" s="3"/>
    </row>
    <row r="54" spans="2:26" ht="30.75" customHeight="1">
      <c r="B54" s="90">
        <f>F27</f>
        <v>4</v>
      </c>
      <c r="C54" s="58">
        <f>D54-B54</f>
        <v>0</v>
      </c>
      <c r="D54" s="58">
        <f>H61</f>
        <v>3.9999999999999982</v>
      </c>
      <c r="I54" s="90">
        <f>F28</f>
        <v>5.5</v>
      </c>
      <c r="J54" s="58">
        <f>K54-I54</f>
        <v>14</v>
      </c>
      <c r="K54" s="58">
        <f>P57</f>
        <v>19.5</v>
      </c>
      <c r="N54" s="3"/>
      <c r="O54" s="3"/>
      <c r="P54" s="3"/>
      <c r="Q54" s="3"/>
      <c r="R54" s="3"/>
      <c r="S54" s="3"/>
    </row>
    <row r="55" spans="2:26">
      <c r="C55" s="83" t="s">
        <v>71</v>
      </c>
      <c r="D55" s="83" t="s">
        <v>88</v>
      </c>
      <c r="I55" s="3"/>
      <c r="J55" s="103" t="s">
        <v>71</v>
      </c>
      <c r="K55" s="103" t="s">
        <v>88</v>
      </c>
      <c r="L55" s="3"/>
      <c r="M55" s="3"/>
      <c r="N55" s="3"/>
      <c r="O55" s="3"/>
      <c r="P55" s="103" t="s">
        <v>72</v>
      </c>
      <c r="Q55" s="103" t="s">
        <v>87</v>
      </c>
      <c r="R55" s="3"/>
      <c r="S55" s="3"/>
    </row>
    <row r="56" spans="2:26" ht="23.25">
      <c r="I56" s="3"/>
      <c r="J56" s="3"/>
      <c r="K56" s="3"/>
      <c r="L56" s="3"/>
      <c r="M56" s="3"/>
      <c r="N56" s="3"/>
      <c r="O56" s="65" t="s">
        <v>6</v>
      </c>
      <c r="P56" s="58">
        <f>M60</f>
        <v>19.5</v>
      </c>
      <c r="Q56" s="58">
        <f>O57+P56</f>
        <v>28.5</v>
      </c>
      <c r="R56" s="3"/>
      <c r="S56" s="3"/>
    </row>
    <row r="57" spans="2:26" ht="25.5" customHeight="1">
      <c r="I57" s="3"/>
      <c r="J57" s="3"/>
      <c r="K57" s="3"/>
      <c r="L57" s="3"/>
      <c r="M57" s="3"/>
      <c r="N57" s="3"/>
      <c r="O57" s="90">
        <f>F32</f>
        <v>9</v>
      </c>
      <c r="P57" s="58">
        <f>Q57-O57</f>
        <v>19.5</v>
      </c>
      <c r="Q57" s="58">
        <f>P64</f>
        <v>28.5</v>
      </c>
      <c r="R57" s="3"/>
      <c r="S57" s="3"/>
    </row>
    <row r="58" spans="2:26" ht="25.5" customHeight="1">
      <c r="I58" s="3"/>
      <c r="J58" s="3"/>
      <c r="K58" s="3"/>
      <c r="L58" s="3"/>
      <c r="M58" s="3"/>
      <c r="N58" s="3"/>
      <c r="O58" s="3"/>
      <c r="P58" s="103" t="s">
        <v>71</v>
      </c>
      <c r="Q58" s="103" t="s">
        <v>88</v>
      </c>
      <c r="R58" s="3"/>
      <c r="S58" s="3"/>
    </row>
    <row r="59" spans="2:26" ht="27.75" customHeight="1">
      <c r="H59" s="103" t="s">
        <v>72</v>
      </c>
      <c r="I59" s="103" t="s">
        <v>87</v>
      </c>
      <c r="J59" s="3"/>
      <c r="K59" s="31"/>
      <c r="L59" s="103" t="s">
        <v>72</v>
      </c>
      <c r="M59" s="103" t="s">
        <v>87</v>
      </c>
      <c r="N59" s="31"/>
      <c r="O59" s="3"/>
      <c r="P59" s="3"/>
      <c r="Q59" s="3"/>
      <c r="R59" s="3"/>
      <c r="S59" s="3"/>
    </row>
    <row r="60" spans="2:26" ht="27" customHeight="1">
      <c r="G60" s="65" t="s">
        <v>4</v>
      </c>
      <c r="H60" s="58">
        <f>D53</f>
        <v>4</v>
      </c>
      <c r="I60" s="58">
        <f>G61+H60</f>
        <v>15.333333333333334</v>
      </c>
      <c r="J60" s="3"/>
      <c r="K60" s="65" t="s">
        <v>3</v>
      </c>
      <c r="L60" s="58">
        <f>I60</f>
        <v>15.333333333333334</v>
      </c>
      <c r="M60" s="58">
        <f>K61+L60</f>
        <v>19.5</v>
      </c>
      <c r="N60" s="31"/>
      <c r="O60" s="3"/>
      <c r="P60" s="3"/>
      <c r="Q60" s="3"/>
      <c r="R60" s="3"/>
      <c r="S60" s="3"/>
    </row>
    <row r="61" spans="2:26" ht="27" customHeight="1">
      <c r="G61" s="90">
        <f>F30</f>
        <v>11.333333333333334</v>
      </c>
      <c r="H61" s="58">
        <f>I61-G61</f>
        <v>3.9999999999999982</v>
      </c>
      <c r="I61" s="58">
        <f>L61</f>
        <v>15.333333333333332</v>
      </c>
      <c r="J61" s="3"/>
      <c r="K61" s="90">
        <f>F29</f>
        <v>4.166666666666667</v>
      </c>
      <c r="L61" s="58">
        <f>M61-K61</f>
        <v>15.333333333333332</v>
      </c>
      <c r="M61" s="58">
        <f>P57</f>
        <v>19.5</v>
      </c>
      <c r="N61" s="3"/>
      <c r="O61" s="3"/>
      <c r="P61" s="3"/>
      <c r="Q61" s="3"/>
      <c r="R61" s="3"/>
      <c r="S61" s="4"/>
    </row>
    <row r="62" spans="2:26">
      <c r="H62" s="103" t="s">
        <v>71</v>
      </c>
      <c r="I62" s="103" t="s">
        <v>88</v>
      </c>
      <c r="L62" s="103" t="s">
        <v>71</v>
      </c>
      <c r="M62" s="103" t="s">
        <v>88</v>
      </c>
      <c r="P62" s="103" t="s">
        <v>72</v>
      </c>
      <c r="Q62" s="103" t="s">
        <v>87</v>
      </c>
      <c r="S62" s="4"/>
      <c r="T62" s="6"/>
      <c r="U62" s="6"/>
      <c r="V62" s="6"/>
      <c r="W62" s="6"/>
      <c r="X62" s="6"/>
      <c r="Y62" s="4"/>
      <c r="Z62" s="4"/>
    </row>
    <row r="63" spans="2:26" ht="33.75">
      <c r="O63" s="65" t="s">
        <v>46</v>
      </c>
      <c r="P63" s="58">
        <f>Q56</f>
        <v>28.5</v>
      </c>
      <c r="Q63" s="84">
        <f>O64+P63</f>
        <v>33</v>
      </c>
      <c r="T63" s="85"/>
      <c r="U63" s="6"/>
      <c r="V63" s="6"/>
      <c r="W63" s="6"/>
      <c r="X63" s="6"/>
      <c r="Y63" s="4"/>
      <c r="Z63" s="4"/>
    </row>
    <row r="64" spans="2:26" ht="29.25" customHeight="1">
      <c r="O64" s="90">
        <f>F33</f>
        <v>4.5</v>
      </c>
      <c r="P64" s="58">
        <f>Q64-O64</f>
        <v>28.5</v>
      </c>
      <c r="Q64" s="58">
        <f>Q63</f>
        <v>33</v>
      </c>
      <c r="T64" s="6"/>
      <c r="U64" s="6"/>
      <c r="V64" s="6"/>
      <c r="W64" s="6"/>
      <c r="X64" s="6"/>
      <c r="Y64" s="4"/>
      <c r="Z64" s="4"/>
    </row>
    <row r="65" spans="9:28">
      <c r="J65" s="103" t="s">
        <v>72</v>
      </c>
      <c r="K65" s="103" t="s">
        <v>87</v>
      </c>
      <c r="P65" s="103" t="s">
        <v>71</v>
      </c>
      <c r="Q65" s="103" t="s">
        <v>88</v>
      </c>
      <c r="S65" s="4"/>
      <c r="T65" s="6"/>
      <c r="U65" s="6"/>
      <c r="V65" s="6"/>
      <c r="W65" s="6"/>
      <c r="X65" s="6"/>
      <c r="Y65" s="4"/>
      <c r="Z65" s="4"/>
    </row>
    <row r="66" spans="9:28" ht="23.25">
      <c r="I66" s="59" t="s">
        <v>5</v>
      </c>
      <c r="J66" s="58">
        <f>I60</f>
        <v>15.333333333333334</v>
      </c>
      <c r="K66" s="58">
        <f>I67+J66</f>
        <v>21.833333333333336</v>
      </c>
      <c r="S66" s="4"/>
      <c r="T66" s="5"/>
      <c r="U66" s="5"/>
      <c r="V66" s="5"/>
      <c r="W66" s="5"/>
      <c r="X66" s="4"/>
      <c r="Y66" s="4"/>
      <c r="Z66" s="4"/>
    </row>
    <row r="67" spans="9:28" ht="23.25">
      <c r="I67" s="90">
        <f>F31</f>
        <v>6.5</v>
      </c>
      <c r="J67" s="58">
        <f>K67-I67</f>
        <v>22</v>
      </c>
      <c r="K67" s="58">
        <f>P64</f>
        <v>28.5</v>
      </c>
      <c r="S67" s="4"/>
      <c r="T67" s="5"/>
      <c r="U67" s="5"/>
      <c r="V67" s="5"/>
      <c r="W67" s="5"/>
      <c r="X67" s="4"/>
      <c r="Y67" s="4"/>
      <c r="Z67" s="4"/>
    </row>
    <row r="68" spans="9:28">
      <c r="J68" s="103" t="s">
        <v>71</v>
      </c>
      <c r="K68" s="103" t="s">
        <v>88</v>
      </c>
    </row>
    <row r="70" spans="9:28">
      <c r="AB70" s="14"/>
    </row>
    <row r="93" spans="2:5" ht="25.5">
      <c r="B93" s="105" t="s">
        <v>43</v>
      </c>
      <c r="C93" s="153" t="s">
        <v>73</v>
      </c>
      <c r="D93" s="154"/>
      <c r="E93" s="155"/>
    </row>
    <row r="94" spans="2:5" ht="25.5">
      <c r="B94" s="106"/>
      <c r="C94" s="46" t="s">
        <v>71</v>
      </c>
      <c r="D94" s="46" t="s">
        <v>72</v>
      </c>
      <c r="E94" s="64" t="s">
        <v>75</v>
      </c>
    </row>
    <row r="95" spans="2:5" ht="24.75">
      <c r="B95" s="54" t="s">
        <v>2</v>
      </c>
      <c r="C95" s="60">
        <f>C54</f>
        <v>0</v>
      </c>
      <c r="D95" s="62">
        <f>C53</f>
        <v>0</v>
      </c>
      <c r="E95" s="63">
        <f t="shared" ref="E95:E101" si="0">C95-D95</f>
        <v>0</v>
      </c>
    </row>
    <row r="96" spans="2:5" ht="25.5">
      <c r="B96" s="41" t="s">
        <v>1</v>
      </c>
      <c r="C96" s="60">
        <f>J54</f>
        <v>14</v>
      </c>
      <c r="D96" s="60">
        <f>J53</f>
        <v>4</v>
      </c>
      <c r="E96" s="60">
        <f t="shared" si="0"/>
        <v>10</v>
      </c>
    </row>
    <row r="97" spans="2:5" ht="24.75">
      <c r="B97" s="54" t="s">
        <v>3</v>
      </c>
      <c r="C97" s="60">
        <f>L61</f>
        <v>15.333333333333332</v>
      </c>
      <c r="D97" s="60">
        <f>L60</f>
        <v>15.333333333333334</v>
      </c>
      <c r="E97" s="63">
        <f t="shared" si="0"/>
        <v>0</v>
      </c>
    </row>
    <row r="98" spans="2:5" ht="24.75">
      <c r="B98" s="54" t="s">
        <v>4</v>
      </c>
      <c r="C98" s="60">
        <v>4</v>
      </c>
      <c r="D98" s="60">
        <v>4</v>
      </c>
      <c r="E98" s="63">
        <f t="shared" si="0"/>
        <v>0</v>
      </c>
    </row>
    <row r="99" spans="2:5" ht="25.5">
      <c r="B99" s="41" t="s">
        <v>5</v>
      </c>
      <c r="C99" s="60">
        <f>J67</f>
        <v>22</v>
      </c>
      <c r="D99" s="60">
        <f>J66</f>
        <v>15.333333333333334</v>
      </c>
      <c r="E99" s="60">
        <f t="shared" si="0"/>
        <v>6.6666666666666661</v>
      </c>
    </row>
    <row r="100" spans="2:5" ht="24.75">
      <c r="B100" s="54" t="s">
        <v>6</v>
      </c>
      <c r="C100" s="60">
        <f>P57</f>
        <v>19.5</v>
      </c>
      <c r="D100" s="60">
        <f>P56</f>
        <v>19.5</v>
      </c>
      <c r="E100" s="63">
        <f t="shared" si="0"/>
        <v>0</v>
      </c>
    </row>
    <row r="101" spans="2:5" ht="24.75">
      <c r="B101" s="54" t="s">
        <v>46</v>
      </c>
      <c r="C101" s="60">
        <f>P64</f>
        <v>28.5</v>
      </c>
      <c r="D101" s="60">
        <f>P63</f>
        <v>28.5</v>
      </c>
      <c r="E101" s="63">
        <f t="shared" si="0"/>
        <v>0</v>
      </c>
    </row>
  </sheetData>
  <mergeCells count="23">
    <mergeCell ref="F47:H47"/>
    <mergeCell ref="F48:H48"/>
    <mergeCell ref="B93:B94"/>
    <mergeCell ref="C93:E93"/>
    <mergeCell ref="F33:G33"/>
    <mergeCell ref="F40:H40"/>
    <mergeCell ref="F41:H41"/>
    <mergeCell ref="F42:H42"/>
    <mergeCell ref="F43:H43"/>
    <mergeCell ref="C40:E40"/>
    <mergeCell ref="F44:H44"/>
    <mergeCell ref="F45:H45"/>
    <mergeCell ref="F46:H46"/>
    <mergeCell ref="B25:B26"/>
    <mergeCell ref="C25:E25"/>
    <mergeCell ref="F27:G27"/>
    <mergeCell ref="F23:G26"/>
    <mergeCell ref="B40:B41"/>
    <mergeCell ref="F28:G28"/>
    <mergeCell ref="F29:G29"/>
    <mergeCell ref="F30:G30"/>
    <mergeCell ref="F31:G31"/>
    <mergeCell ref="F32:G32"/>
  </mergeCells>
  <pageMargins left="0.7" right="0.7" top="0.75" bottom="0.75" header="0.3" footer="0.3"/>
  <pageSetup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2:V52"/>
  <sheetViews>
    <sheetView zoomScale="60" zoomScaleNormal="60" workbookViewId="0"/>
  </sheetViews>
  <sheetFormatPr defaultColWidth="9.140625" defaultRowHeight="15"/>
  <cols>
    <col min="1" max="4" width="9.140625" style="1"/>
    <col min="5" max="5" width="18" style="1" customWidth="1"/>
    <col min="6" max="6" width="18.85546875" style="1" customWidth="1"/>
    <col min="7" max="7" width="11.7109375" style="1" customWidth="1"/>
    <col min="8" max="8" width="11.42578125" style="1" customWidth="1"/>
    <col min="9" max="9" width="9.85546875" style="1" customWidth="1"/>
    <col min="10" max="10" width="17.28515625" style="1" customWidth="1"/>
    <col min="11" max="11" width="17.85546875" style="1" hidden="1" customWidth="1"/>
    <col min="12" max="12" width="13.7109375" style="1" customWidth="1"/>
    <col min="13" max="13" width="12.42578125" style="1" customWidth="1"/>
    <col min="14" max="15" width="11.140625" style="1" customWidth="1"/>
    <col min="16" max="16" width="6.85546875" style="1" customWidth="1"/>
    <col min="17" max="17" width="7.85546875" style="1" customWidth="1"/>
    <col min="18" max="18" width="8.28515625" style="1" customWidth="1"/>
    <col min="19" max="19" width="9.140625" style="1" customWidth="1"/>
    <col min="20" max="20" width="7" style="1" customWidth="1"/>
    <col min="21" max="21" width="7.85546875" style="1" customWidth="1"/>
    <col min="22" max="22" width="8.140625" style="1" customWidth="1"/>
    <col min="23" max="23" width="7.5703125" style="1" customWidth="1"/>
    <col min="24" max="24" width="8.7109375" style="1" customWidth="1"/>
    <col min="25" max="25" width="7.140625" style="1" customWidth="1"/>
    <col min="26" max="26" width="6.42578125" style="1" customWidth="1"/>
    <col min="27" max="262" width="9.140625" style="1"/>
    <col min="263" max="263" width="10.140625" style="1" customWidth="1"/>
    <col min="264"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customWidth="1"/>
    <col min="281" max="281" width="13.42578125" style="1" customWidth="1"/>
    <col min="282" max="518" width="9.140625" style="1"/>
    <col min="519" max="519" width="10.140625" style="1" customWidth="1"/>
    <col min="520"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customWidth="1"/>
    <col min="537" max="537" width="13.42578125" style="1" customWidth="1"/>
    <col min="538" max="774" width="9.140625" style="1"/>
    <col min="775" max="775" width="10.140625" style="1" customWidth="1"/>
    <col min="776"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customWidth="1"/>
    <col min="793" max="793" width="13.42578125" style="1" customWidth="1"/>
    <col min="794" max="1030" width="9.140625" style="1"/>
    <col min="1031" max="1031" width="10.140625" style="1" customWidth="1"/>
    <col min="1032"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customWidth="1"/>
    <col min="1049" max="1049" width="13.42578125" style="1" customWidth="1"/>
    <col min="1050" max="1286" width="9.140625" style="1"/>
    <col min="1287" max="1287" width="10.140625" style="1" customWidth="1"/>
    <col min="1288"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customWidth="1"/>
    <col min="1305" max="1305" width="13.42578125" style="1" customWidth="1"/>
    <col min="1306" max="1542" width="9.140625" style="1"/>
    <col min="1543" max="1543" width="10.140625" style="1" customWidth="1"/>
    <col min="1544"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customWidth="1"/>
    <col min="1561" max="1561" width="13.42578125" style="1" customWidth="1"/>
    <col min="1562" max="1798" width="9.140625" style="1"/>
    <col min="1799" max="1799" width="10.140625" style="1" customWidth="1"/>
    <col min="1800"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customWidth="1"/>
    <col min="1817" max="1817" width="13.42578125" style="1" customWidth="1"/>
    <col min="1818" max="2054" width="9.140625" style="1"/>
    <col min="2055" max="2055" width="10.140625" style="1" customWidth="1"/>
    <col min="2056"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customWidth="1"/>
    <col min="2073" max="2073" width="13.42578125" style="1" customWidth="1"/>
    <col min="2074" max="2310" width="9.140625" style="1"/>
    <col min="2311" max="2311" width="10.140625" style="1" customWidth="1"/>
    <col min="2312"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customWidth="1"/>
    <col min="2329" max="2329" width="13.42578125" style="1" customWidth="1"/>
    <col min="2330" max="2566" width="9.140625" style="1"/>
    <col min="2567" max="2567" width="10.140625" style="1" customWidth="1"/>
    <col min="2568"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customWidth="1"/>
    <col min="2585" max="2585" width="13.42578125" style="1" customWidth="1"/>
    <col min="2586" max="2822" width="9.140625" style="1"/>
    <col min="2823" max="2823" width="10.140625" style="1" customWidth="1"/>
    <col min="2824"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customWidth="1"/>
    <col min="2841" max="2841" width="13.42578125" style="1" customWidth="1"/>
    <col min="2842" max="3078" width="9.140625" style="1"/>
    <col min="3079" max="3079" width="10.140625" style="1" customWidth="1"/>
    <col min="3080"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customWidth="1"/>
    <col min="3097" max="3097" width="13.42578125" style="1" customWidth="1"/>
    <col min="3098" max="3334" width="9.140625" style="1"/>
    <col min="3335" max="3335" width="10.140625" style="1" customWidth="1"/>
    <col min="3336"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customWidth="1"/>
    <col min="3353" max="3353" width="13.42578125" style="1" customWidth="1"/>
    <col min="3354" max="3590" width="9.140625" style="1"/>
    <col min="3591" max="3591" width="10.140625" style="1" customWidth="1"/>
    <col min="3592"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customWidth="1"/>
    <col min="3609" max="3609" width="13.42578125" style="1" customWidth="1"/>
    <col min="3610" max="3846" width="9.140625" style="1"/>
    <col min="3847" max="3847" width="10.140625" style="1" customWidth="1"/>
    <col min="3848"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customWidth="1"/>
    <col min="3865" max="3865" width="13.42578125" style="1" customWidth="1"/>
    <col min="3866" max="4102" width="9.140625" style="1"/>
    <col min="4103" max="4103" width="10.140625" style="1" customWidth="1"/>
    <col min="4104"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customWidth="1"/>
    <col min="4121" max="4121" width="13.42578125" style="1" customWidth="1"/>
    <col min="4122" max="4358" width="9.140625" style="1"/>
    <col min="4359" max="4359" width="10.140625" style="1" customWidth="1"/>
    <col min="4360"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customWidth="1"/>
    <col min="4377" max="4377" width="13.42578125" style="1" customWidth="1"/>
    <col min="4378" max="4614" width="9.140625" style="1"/>
    <col min="4615" max="4615" width="10.140625" style="1" customWidth="1"/>
    <col min="4616"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customWidth="1"/>
    <col min="4633" max="4633" width="13.42578125" style="1" customWidth="1"/>
    <col min="4634" max="4870" width="9.140625" style="1"/>
    <col min="4871" max="4871" width="10.140625" style="1" customWidth="1"/>
    <col min="4872"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customWidth="1"/>
    <col min="4889" max="4889" width="13.42578125" style="1" customWidth="1"/>
    <col min="4890" max="5126" width="9.140625" style="1"/>
    <col min="5127" max="5127" width="10.140625" style="1" customWidth="1"/>
    <col min="5128"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customWidth="1"/>
    <col min="5145" max="5145" width="13.42578125" style="1" customWidth="1"/>
    <col min="5146" max="5382" width="9.140625" style="1"/>
    <col min="5383" max="5383" width="10.140625" style="1" customWidth="1"/>
    <col min="5384"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customWidth="1"/>
    <col min="5401" max="5401" width="13.42578125" style="1" customWidth="1"/>
    <col min="5402" max="5638" width="9.140625" style="1"/>
    <col min="5639" max="5639" width="10.140625" style="1" customWidth="1"/>
    <col min="5640"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customWidth="1"/>
    <col min="5657" max="5657" width="13.42578125" style="1" customWidth="1"/>
    <col min="5658" max="5894" width="9.140625" style="1"/>
    <col min="5895" max="5895" width="10.140625" style="1" customWidth="1"/>
    <col min="5896"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customWidth="1"/>
    <col min="5913" max="5913" width="13.42578125" style="1" customWidth="1"/>
    <col min="5914" max="6150" width="9.140625" style="1"/>
    <col min="6151" max="6151" width="10.140625" style="1" customWidth="1"/>
    <col min="6152"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customWidth="1"/>
    <col min="6169" max="6169" width="13.42578125" style="1" customWidth="1"/>
    <col min="6170" max="6406" width="9.140625" style="1"/>
    <col min="6407" max="6407" width="10.140625" style="1" customWidth="1"/>
    <col min="6408"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customWidth="1"/>
    <col min="6425" max="6425" width="13.42578125" style="1" customWidth="1"/>
    <col min="6426" max="6662" width="9.140625" style="1"/>
    <col min="6663" max="6663" width="10.140625" style="1" customWidth="1"/>
    <col min="6664"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customWidth="1"/>
    <col min="6681" max="6681" width="13.42578125" style="1" customWidth="1"/>
    <col min="6682" max="6918" width="9.140625" style="1"/>
    <col min="6919" max="6919" width="10.140625" style="1" customWidth="1"/>
    <col min="6920"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customWidth="1"/>
    <col min="6937" max="6937" width="13.42578125" style="1" customWidth="1"/>
    <col min="6938" max="7174" width="9.140625" style="1"/>
    <col min="7175" max="7175" width="10.140625" style="1" customWidth="1"/>
    <col min="7176"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customWidth="1"/>
    <col min="7193" max="7193" width="13.42578125" style="1" customWidth="1"/>
    <col min="7194" max="7430" width="9.140625" style="1"/>
    <col min="7431" max="7431" width="10.140625" style="1" customWidth="1"/>
    <col min="7432"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customWidth="1"/>
    <col min="7449" max="7449" width="13.42578125" style="1" customWidth="1"/>
    <col min="7450" max="7686" width="9.140625" style="1"/>
    <col min="7687" max="7687" width="10.140625" style="1" customWidth="1"/>
    <col min="7688"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customWidth="1"/>
    <col min="7705" max="7705" width="13.42578125" style="1" customWidth="1"/>
    <col min="7706" max="7942" width="9.140625" style="1"/>
    <col min="7943" max="7943" width="10.140625" style="1" customWidth="1"/>
    <col min="7944"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customWidth="1"/>
    <col min="7961" max="7961" width="13.42578125" style="1" customWidth="1"/>
    <col min="7962" max="8198" width="9.140625" style="1"/>
    <col min="8199" max="8199" width="10.140625" style="1" customWidth="1"/>
    <col min="8200"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customWidth="1"/>
    <col min="8217" max="8217" width="13.42578125" style="1" customWidth="1"/>
    <col min="8218" max="8454" width="9.140625" style="1"/>
    <col min="8455" max="8455" width="10.140625" style="1" customWidth="1"/>
    <col min="8456"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customWidth="1"/>
    <col min="8473" max="8473" width="13.42578125" style="1" customWidth="1"/>
    <col min="8474" max="8710" width="9.140625" style="1"/>
    <col min="8711" max="8711" width="10.140625" style="1" customWidth="1"/>
    <col min="8712"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customWidth="1"/>
    <col min="8729" max="8729" width="13.42578125" style="1" customWidth="1"/>
    <col min="8730" max="8966" width="9.140625" style="1"/>
    <col min="8967" max="8967" width="10.140625" style="1" customWidth="1"/>
    <col min="8968"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customWidth="1"/>
    <col min="8985" max="8985" width="13.42578125" style="1" customWidth="1"/>
    <col min="8986" max="9222" width="9.140625" style="1"/>
    <col min="9223" max="9223" width="10.140625" style="1" customWidth="1"/>
    <col min="9224"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customWidth="1"/>
    <col min="9241" max="9241" width="13.42578125" style="1" customWidth="1"/>
    <col min="9242" max="9478" width="9.140625" style="1"/>
    <col min="9479" max="9479" width="10.140625" style="1" customWidth="1"/>
    <col min="9480"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customWidth="1"/>
    <col min="9497" max="9497" width="13.42578125" style="1" customWidth="1"/>
    <col min="9498" max="9734" width="9.140625" style="1"/>
    <col min="9735" max="9735" width="10.140625" style="1" customWidth="1"/>
    <col min="9736"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customWidth="1"/>
    <col min="9753" max="9753" width="13.42578125" style="1" customWidth="1"/>
    <col min="9754" max="9990" width="9.140625" style="1"/>
    <col min="9991" max="9991" width="10.140625" style="1" customWidth="1"/>
    <col min="9992"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customWidth="1"/>
    <col min="10009" max="10009" width="13.42578125" style="1" customWidth="1"/>
    <col min="10010" max="10246" width="9.140625" style="1"/>
    <col min="10247" max="10247" width="10.140625" style="1" customWidth="1"/>
    <col min="10248"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customWidth="1"/>
    <col min="10265" max="10265" width="13.42578125" style="1" customWidth="1"/>
    <col min="10266" max="10502" width="9.140625" style="1"/>
    <col min="10503" max="10503" width="10.140625" style="1" customWidth="1"/>
    <col min="10504"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customWidth="1"/>
    <col min="10521" max="10521" width="13.42578125" style="1" customWidth="1"/>
    <col min="10522" max="10758" width="9.140625" style="1"/>
    <col min="10759" max="10759" width="10.140625" style="1" customWidth="1"/>
    <col min="10760"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customWidth="1"/>
    <col min="10777" max="10777" width="13.42578125" style="1" customWidth="1"/>
    <col min="10778" max="11014" width="9.140625" style="1"/>
    <col min="11015" max="11015" width="10.140625" style="1" customWidth="1"/>
    <col min="11016"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customWidth="1"/>
    <col min="11033" max="11033" width="13.42578125" style="1" customWidth="1"/>
    <col min="11034" max="11270" width="9.140625" style="1"/>
    <col min="11271" max="11271" width="10.140625" style="1" customWidth="1"/>
    <col min="11272"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customWidth="1"/>
    <col min="11289" max="11289" width="13.42578125" style="1" customWidth="1"/>
    <col min="11290" max="11526" width="9.140625" style="1"/>
    <col min="11527" max="11527" width="10.140625" style="1" customWidth="1"/>
    <col min="11528"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customWidth="1"/>
    <col min="11545" max="11545" width="13.42578125" style="1" customWidth="1"/>
    <col min="11546" max="11782" width="9.140625" style="1"/>
    <col min="11783" max="11783" width="10.140625" style="1" customWidth="1"/>
    <col min="11784"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customWidth="1"/>
    <col min="11801" max="11801" width="13.42578125" style="1" customWidth="1"/>
    <col min="11802" max="12038" width="9.140625" style="1"/>
    <col min="12039" max="12039" width="10.140625" style="1" customWidth="1"/>
    <col min="12040"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customWidth="1"/>
    <col min="12057" max="12057" width="13.42578125" style="1" customWidth="1"/>
    <col min="12058" max="12294" width="9.140625" style="1"/>
    <col min="12295" max="12295" width="10.140625" style="1" customWidth="1"/>
    <col min="12296"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customWidth="1"/>
    <col min="12313" max="12313" width="13.42578125" style="1" customWidth="1"/>
    <col min="12314" max="12550" width="9.140625" style="1"/>
    <col min="12551" max="12551" width="10.140625" style="1" customWidth="1"/>
    <col min="12552"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customWidth="1"/>
    <col min="12569" max="12569" width="13.42578125" style="1" customWidth="1"/>
    <col min="12570" max="12806" width="9.140625" style="1"/>
    <col min="12807" max="12807" width="10.140625" style="1" customWidth="1"/>
    <col min="12808"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customWidth="1"/>
    <col min="12825" max="12825" width="13.42578125" style="1" customWidth="1"/>
    <col min="12826" max="13062" width="9.140625" style="1"/>
    <col min="13063" max="13063" width="10.140625" style="1" customWidth="1"/>
    <col min="13064"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customWidth="1"/>
    <col min="13081" max="13081" width="13.42578125" style="1" customWidth="1"/>
    <col min="13082" max="13318" width="9.140625" style="1"/>
    <col min="13319" max="13319" width="10.140625" style="1" customWidth="1"/>
    <col min="13320"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customWidth="1"/>
    <col min="13337" max="13337" width="13.42578125" style="1" customWidth="1"/>
    <col min="13338" max="13574" width="9.140625" style="1"/>
    <col min="13575" max="13575" width="10.140625" style="1" customWidth="1"/>
    <col min="13576"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customWidth="1"/>
    <col min="13593" max="13593" width="13.42578125" style="1" customWidth="1"/>
    <col min="13594" max="13830" width="9.140625" style="1"/>
    <col min="13831" max="13831" width="10.140625" style="1" customWidth="1"/>
    <col min="13832"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customWidth="1"/>
    <col min="13849" max="13849" width="13.42578125" style="1" customWidth="1"/>
    <col min="13850" max="14086" width="9.140625" style="1"/>
    <col min="14087" max="14087" width="10.140625" style="1" customWidth="1"/>
    <col min="14088"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customWidth="1"/>
    <col min="14105" max="14105" width="13.42578125" style="1" customWidth="1"/>
    <col min="14106" max="14342" width="9.140625" style="1"/>
    <col min="14343" max="14343" width="10.140625" style="1" customWidth="1"/>
    <col min="14344"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customWidth="1"/>
    <col min="14361" max="14361" width="13.42578125" style="1" customWidth="1"/>
    <col min="14362" max="14598" width="9.140625" style="1"/>
    <col min="14599" max="14599" width="10.140625" style="1" customWidth="1"/>
    <col min="14600"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customWidth="1"/>
    <col min="14617" max="14617" width="13.42578125" style="1" customWidth="1"/>
    <col min="14618" max="14854" width="9.140625" style="1"/>
    <col min="14855" max="14855" width="10.140625" style="1" customWidth="1"/>
    <col min="14856"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customWidth="1"/>
    <col min="14873" max="14873" width="13.42578125" style="1" customWidth="1"/>
    <col min="14874" max="15110" width="9.140625" style="1"/>
    <col min="15111" max="15111" width="10.140625" style="1" customWidth="1"/>
    <col min="15112"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customWidth="1"/>
    <col min="15129" max="15129" width="13.42578125" style="1" customWidth="1"/>
    <col min="15130" max="15366" width="9.140625" style="1"/>
    <col min="15367" max="15367" width="10.140625" style="1" customWidth="1"/>
    <col min="15368"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customWidth="1"/>
    <col min="15385" max="15385" width="13.42578125" style="1" customWidth="1"/>
    <col min="15386" max="15622" width="9.140625" style="1"/>
    <col min="15623" max="15623" width="10.140625" style="1" customWidth="1"/>
    <col min="15624"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customWidth="1"/>
    <col min="15641" max="15641" width="13.42578125" style="1" customWidth="1"/>
    <col min="15642" max="15878" width="9.140625" style="1"/>
    <col min="15879" max="15879" width="10.140625" style="1" customWidth="1"/>
    <col min="15880"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customWidth="1"/>
    <col min="15897" max="15897" width="13.42578125" style="1" customWidth="1"/>
    <col min="15898" max="16134" width="9.140625" style="1"/>
    <col min="16135" max="16135" width="10.140625" style="1" customWidth="1"/>
    <col min="16136"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customWidth="1"/>
    <col min="16153" max="16153" width="13.42578125" style="1" customWidth="1"/>
    <col min="16154" max="16384" width="9.140625" style="1"/>
  </cols>
  <sheetData>
    <row r="12" ht="19.5" customHeight="1"/>
    <row r="13" ht="18.75" customHeight="1"/>
    <row r="14" ht="18" customHeight="1"/>
    <row r="15" ht="18.75" customHeight="1"/>
    <row r="16" ht="18.75" customHeight="1"/>
    <row r="17" spans="2:12" ht="17.25" customHeight="1"/>
    <row r="18" spans="2:12" ht="21.75" customHeight="1"/>
    <row r="19" spans="2:12" ht="18.75" customHeight="1"/>
    <row r="20" spans="2:12" ht="17.25" customHeight="1"/>
    <row r="21" spans="2:12" ht="37.5" customHeight="1">
      <c r="E21" s="105" t="s">
        <v>43</v>
      </c>
      <c r="F21" s="153" t="s">
        <v>44</v>
      </c>
      <c r="G21" s="154"/>
      <c r="H21" s="155"/>
      <c r="I21" s="153" t="s">
        <v>45</v>
      </c>
      <c r="J21" s="154"/>
      <c r="K21" s="155"/>
    </row>
    <row r="22" spans="2:12" ht="37.5" customHeight="1">
      <c r="E22" s="106"/>
      <c r="F22" s="46" t="s">
        <v>47</v>
      </c>
      <c r="G22" s="46" t="s">
        <v>74</v>
      </c>
      <c r="H22" s="46" t="s">
        <v>48</v>
      </c>
      <c r="I22" s="153"/>
      <c r="J22" s="154"/>
      <c r="K22" s="155"/>
    </row>
    <row r="23" spans="2:12" ht="27.75" customHeight="1">
      <c r="E23" s="41" t="s">
        <v>2</v>
      </c>
      <c r="F23" s="44">
        <v>1</v>
      </c>
      <c r="G23" s="44">
        <v>4</v>
      </c>
      <c r="H23" s="44">
        <v>7</v>
      </c>
      <c r="I23" s="170" t="s">
        <v>49</v>
      </c>
      <c r="J23" s="171"/>
      <c r="K23" s="172"/>
    </row>
    <row r="24" spans="2:12" ht="30.75" customHeight="1">
      <c r="E24" s="41" t="s">
        <v>1</v>
      </c>
      <c r="F24" s="44">
        <v>2</v>
      </c>
      <c r="G24" s="44">
        <v>6</v>
      </c>
      <c r="H24" s="44">
        <v>7</v>
      </c>
      <c r="I24" s="140" t="s">
        <v>2</v>
      </c>
      <c r="J24" s="142"/>
      <c r="K24" s="141"/>
    </row>
    <row r="25" spans="2:12" ht="30" customHeight="1">
      <c r="E25" s="41" t="s">
        <v>3</v>
      </c>
      <c r="F25" s="44">
        <v>3</v>
      </c>
      <c r="G25" s="44">
        <v>4</v>
      </c>
      <c r="H25" s="44">
        <v>6</v>
      </c>
      <c r="I25" s="140" t="s">
        <v>50</v>
      </c>
      <c r="J25" s="142"/>
      <c r="K25" s="141"/>
    </row>
    <row r="26" spans="2:12" ht="23.25" customHeight="1">
      <c r="E26" s="41" t="s">
        <v>4</v>
      </c>
      <c r="F26" s="44">
        <v>6</v>
      </c>
      <c r="G26" s="44">
        <v>12</v>
      </c>
      <c r="H26" s="44">
        <v>14</v>
      </c>
      <c r="I26" s="140" t="s">
        <v>2</v>
      </c>
      <c r="J26" s="142"/>
      <c r="K26" s="141"/>
    </row>
    <row r="27" spans="2:12" ht="27.75" customHeight="1">
      <c r="E27" s="41" t="s">
        <v>5</v>
      </c>
      <c r="F27" s="44">
        <v>3</v>
      </c>
      <c r="G27" s="44">
        <v>6</v>
      </c>
      <c r="H27" s="44">
        <v>12</v>
      </c>
      <c r="I27" s="140" t="s">
        <v>4</v>
      </c>
      <c r="J27" s="142"/>
      <c r="K27" s="141"/>
    </row>
    <row r="28" spans="2:12" ht="24" customHeight="1">
      <c r="E28" s="41" t="s">
        <v>6</v>
      </c>
      <c r="F28" s="44">
        <v>6</v>
      </c>
      <c r="G28" s="44">
        <v>8</v>
      </c>
      <c r="H28" s="44">
        <v>16</v>
      </c>
      <c r="I28" s="140" t="s">
        <v>52</v>
      </c>
      <c r="J28" s="142"/>
      <c r="K28" s="141"/>
    </row>
    <row r="29" spans="2:12" ht="25.5" customHeight="1">
      <c r="E29" s="41" t="s">
        <v>46</v>
      </c>
      <c r="F29" s="44">
        <v>1</v>
      </c>
      <c r="G29" s="44">
        <v>5</v>
      </c>
      <c r="H29" s="44">
        <v>6</v>
      </c>
      <c r="I29" s="140" t="s">
        <v>51</v>
      </c>
      <c r="J29" s="142"/>
      <c r="K29" s="141"/>
    </row>
    <row r="30" spans="2:12" ht="21" customHeight="1">
      <c r="B30" s="3"/>
      <c r="C30" s="3"/>
      <c r="D30" s="3"/>
      <c r="E30" s="3"/>
      <c r="F30" s="3"/>
      <c r="G30" s="3"/>
      <c r="H30" s="3"/>
      <c r="I30" s="3"/>
      <c r="J30" s="3"/>
      <c r="K30" s="3"/>
      <c r="L30" s="3"/>
    </row>
    <row r="31" spans="2:12" ht="15" customHeight="1">
      <c r="B31" s="3"/>
      <c r="C31" s="3"/>
      <c r="D31" s="3"/>
      <c r="E31" s="3"/>
      <c r="F31" s="3"/>
      <c r="G31" s="3"/>
      <c r="H31" s="3"/>
      <c r="I31" s="3"/>
      <c r="J31" s="3"/>
      <c r="K31" s="3"/>
      <c r="L31" s="3"/>
    </row>
    <row r="32" spans="2:12" ht="33.75" customHeight="1">
      <c r="B32" s="3"/>
      <c r="C32" s="3"/>
      <c r="D32" s="3"/>
      <c r="E32" s="3"/>
      <c r="F32" s="3"/>
      <c r="G32" s="3"/>
      <c r="H32" s="3"/>
      <c r="I32" s="3"/>
      <c r="J32" s="3"/>
      <c r="K32" s="3"/>
      <c r="L32" s="3"/>
    </row>
    <row r="33" spans="2:20" ht="15" customHeight="1">
      <c r="B33" s="3"/>
      <c r="C33" s="3"/>
      <c r="D33" s="3"/>
      <c r="E33" s="3"/>
      <c r="F33" s="3"/>
      <c r="G33" s="3"/>
      <c r="H33" s="3"/>
      <c r="I33" s="3"/>
      <c r="J33" s="3"/>
      <c r="K33" s="3"/>
      <c r="L33" s="3"/>
    </row>
    <row r="34" spans="2:20" ht="20.25" customHeight="1">
      <c r="B34" s="3"/>
      <c r="C34" s="3"/>
      <c r="D34" s="3"/>
      <c r="E34" s="3"/>
      <c r="F34" s="3"/>
      <c r="G34" s="3"/>
      <c r="H34" s="3"/>
      <c r="I34" s="3"/>
      <c r="J34" s="3"/>
      <c r="K34" s="3"/>
      <c r="L34" s="3"/>
    </row>
    <row r="35" spans="2:20" ht="28.5" customHeight="1">
      <c r="B35" s="3"/>
      <c r="C35" s="3"/>
      <c r="D35" s="3"/>
      <c r="E35" s="3"/>
      <c r="F35" s="3"/>
      <c r="G35" s="3"/>
      <c r="H35" s="3"/>
      <c r="I35" s="3"/>
      <c r="J35" s="3"/>
      <c r="K35" s="3"/>
      <c r="L35" s="3"/>
    </row>
    <row r="36" spans="2:20" ht="20.25" customHeight="1">
      <c r="C36" s="8"/>
      <c r="D36" s="8"/>
      <c r="E36" s="8"/>
      <c r="F36" s="3"/>
      <c r="G36" s="3"/>
      <c r="H36" s="3"/>
      <c r="I36" s="3"/>
      <c r="J36" s="3"/>
      <c r="K36" s="3"/>
      <c r="L36" s="3"/>
      <c r="M36" s="3"/>
    </row>
    <row r="37" spans="2:20">
      <c r="C37" s="3"/>
      <c r="D37" s="3"/>
      <c r="E37" s="3"/>
      <c r="F37" s="3"/>
      <c r="G37" s="3"/>
      <c r="H37" s="3"/>
      <c r="I37" s="3"/>
      <c r="J37" s="3"/>
      <c r="K37" s="3"/>
      <c r="L37" s="3"/>
      <c r="M37" s="3"/>
    </row>
    <row r="38" spans="2:20">
      <c r="C38" s="3"/>
      <c r="D38" s="3"/>
      <c r="E38" s="3"/>
      <c r="F38" s="3"/>
      <c r="G38" s="3"/>
      <c r="H38" s="3"/>
      <c r="I38" s="3"/>
      <c r="J38" s="3"/>
      <c r="K38" s="3"/>
      <c r="L38" s="3"/>
      <c r="M38" s="3"/>
    </row>
    <row r="39" spans="2:20" ht="25.5" customHeight="1">
      <c r="C39" s="3"/>
      <c r="D39" s="3"/>
      <c r="E39" s="3"/>
      <c r="F39" s="3"/>
      <c r="G39" s="3"/>
      <c r="H39" s="3"/>
      <c r="I39" s="3"/>
      <c r="J39" s="3"/>
      <c r="K39" s="3"/>
      <c r="L39" s="3"/>
      <c r="M39" s="3"/>
    </row>
    <row r="40" spans="2:20" ht="25.5" customHeight="1">
      <c r="C40" s="3"/>
      <c r="D40" s="3"/>
      <c r="E40" s="3"/>
      <c r="F40" s="3"/>
      <c r="G40" s="3"/>
      <c r="H40" s="3"/>
      <c r="I40" s="3"/>
      <c r="J40" s="3"/>
      <c r="K40" s="3"/>
      <c r="L40" s="3"/>
      <c r="M40" s="3"/>
    </row>
    <row r="41" spans="2:20" ht="27.75" customHeight="1">
      <c r="C41" s="3"/>
      <c r="D41" s="3"/>
      <c r="E41" s="173"/>
      <c r="F41" s="173"/>
      <c r="G41" s="173"/>
      <c r="H41" s="173"/>
      <c r="I41" s="3"/>
      <c r="J41" s="3"/>
      <c r="K41" s="3"/>
      <c r="L41" s="3"/>
      <c r="M41" s="3"/>
    </row>
    <row r="42" spans="2:20" ht="27" customHeight="1">
      <c r="C42" s="3"/>
      <c r="D42" s="3"/>
      <c r="E42" s="173"/>
      <c r="F42" s="173"/>
      <c r="G42" s="173"/>
      <c r="H42" s="173"/>
      <c r="I42" s="3"/>
      <c r="J42" s="3"/>
      <c r="K42" s="3"/>
      <c r="L42" s="3"/>
      <c r="M42" s="3"/>
      <c r="N42" s="3"/>
      <c r="O42" s="3"/>
      <c r="P42" s="3"/>
    </row>
    <row r="43" spans="2:20" ht="15" customHeight="1">
      <c r="C43" s="3"/>
      <c r="D43" s="3"/>
      <c r="E43" s="3"/>
      <c r="F43" s="3"/>
      <c r="G43" s="3"/>
      <c r="H43" s="3"/>
      <c r="I43" s="3"/>
      <c r="J43" s="3"/>
      <c r="K43" s="3"/>
      <c r="L43" s="3"/>
      <c r="M43" s="4"/>
      <c r="N43" s="6"/>
      <c r="O43" s="6"/>
      <c r="P43" s="6"/>
    </row>
    <row r="44" spans="2:20">
      <c r="M44" s="4"/>
      <c r="N44" s="6"/>
      <c r="O44" s="6"/>
      <c r="P44" s="6"/>
      <c r="Q44" s="6"/>
      <c r="R44" s="6"/>
      <c r="S44" s="4"/>
      <c r="T44" s="4"/>
    </row>
    <row r="45" spans="2:20">
      <c r="M45" s="4"/>
      <c r="N45" s="6"/>
      <c r="O45" s="6"/>
      <c r="P45" s="6"/>
      <c r="Q45" s="6"/>
      <c r="R45" s="6"/>
      <c r="S45" s="4"/>
      <c r="T45" s="4"/>
    </row>
    <row r="46" spans="2:20">
      <c r="M46" s="4"/>
      <c r="N46" s="6"/>
      <c r="O46" s="6"/>
      <c r="P46" s="6"/>
      <c r="Q46" s="6"/>
      <c r="R46" s="6"/>
      <c r="S46" s="4"/>
      <c r="T46" s="4"/>
    </row>
    <row r="47" spans="2:20">
      <c r="M47" s="4"/>
      <c r="N47" s="6"/>
      <c r="O47" s="6"/>
      <c r="P47" s="6"/>
      <c r="Q47" s="6"/>
      <c r="R47" s="6"/>
      <c r="S47" s="4"/>
      <c r="T47" s="4"/>
    </row>
    <row r="48" spans="2:20">
      <c r="M48" s="4"/>
      <c r="N48" s="5"/>
      <c r="O48" s="5"/>
      <c r="P48" s="5"/>
      <c r="Q48" s="5"/>
      <c r="R48" s="4"/>
      <c r="S48" s="4"/>
      <c r="T48" s="4"/>
    </row>
    <row r="49" spans="13:22">
      <c r="M49" s="4"/>
      <c r="N49" s="5"/>
      <c r="O49" s="5"/>
      <c r="P49" s="5"/>
      <c r="Q49" s="5"/>
      <c r="R49" s="4"/>
      <c r="S49" s="4"/>
      <c r="T49" s="4"/>
    </row>
    <row r="52" spans="13:22">
      <c r="V52" s="14"/>
    </row>
  </sheetData>
  <mergeCells count="13">
    <mergeCell ref="E41:F42"/>
    <mergeCell ref="G41:H42"/>
    <mergeCell ref="E21:E22"/>
    <mergeCell ref="F21:H21"/>
    <mergeCell ref="I21:K21"/>
    <mergeCell ref="I22:K22"/>
    <mergeCell ref="I23:K23"/>
    <mergeCell ref="I24:K24"/>
    <mergeCell ref="I25:K25"/>
    <mergeCell ref="I26:K26"/>
    <mergeCell ref="I27:K27"/>
    <mergeCell ref="I28:K28"/>
    <mergeCell ref="I29:K29"/>
  </mergeCells>
  <pageMargins left="0.7" right="0.7" top="0.75" bottom="0.75" header="0.3" footer="0.3"/>
  <pageSetup scale="4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F16:AH37"/>
  <sheetViews>
    <sheetView zoomScale="50" zoomScaleNormal="50" workbookViewId="0"/>
  </sheetViews>
  <sheetFormatPr defaultColWidth="9.140625" defaultRowHeight="15"/>
  <cols>
    <col min="1" max="5" width="9.140625" style="1"/>
    <col min="6" max="7" width="17.140625" style="1" customWidth="1"/>
    <col min="8" max="8" width="20.28515625" style="1" customWidth="1"/>
    <col min="9" max="9" width="18.5703125" style="1" customWidth="1"/>
    <col min="10" max="10" width="10.140625" style="1" customWidth="1"/>
    <col min="11" max="11" width="15" style="1" customWidth="1"/>
    <col min="12" max="12" width="11.5703125" style="1" customWidth="1"/>
    <col min="13" max="14" width="9.140625" style="1"/>
    <col min="15" max="15" width="8" style="1" customWidth="1"/>
    <col min="16" max="16" width="8.85546875" style="1" customWidth="1"/>
    <col min="17" max="19" width="9.28515625" style="1" customWidth="1"/>
    <col min="20" max="20" width="10.28515625" style="1" customWidth="1"/>
    <col min="21" max="21" width="7.5703125" style="1" customWidth="1"/>
    <col min="22" max="22" width="7.28515625" style="1" customWidth="1"/>
    <col min="23" max="23" width="6.7109375" style="1" customWidth="1"/>
    <col min="24" max="16384" width="9.140625" style="1"/>
  </cols>
  <sheetData>
    <row r="16" spans="6:12" ht="24.75" customHeight="1">
      <c r="F16" s="3"/>
      <c r="G16" s="3"/>
      <c r="H16" s="3"/>
      <c r="I16" s="3"/>
      <c r="J16" s="3"/>
      <c r="K16" s="3"/>
      <c r="L16" s="3"/>
    </row>
    <row r="17" spans="6:30" ht="27.75" customHeight="1">
      <c r="F17" s="10"/>
      <c r="G17" s="10"/>
      <c r="H17" s="10"/>
      <c r="I17" s="10"/>
      <c r="K17" s="3"/>
      <c r="L17" s="3"/>
    </row>
    <row r="18" spans="6:30" ht="20.45" customHeight="1">
      <c r="F18" s="10"/>
      <c r="G18" s="10"/>
      <c r="H18" s="10"/>
      <c r="I18" s="10"/>
      <c r="K18" s="10"/>
      <c r="L18" s="10"/>
    </row>
    <row r="19" spans="6:30" ht="21" customHeight="1">
      <c r="F19" s="10"/>
      <c r="G19" s="10"/>
      <c r="H19" s="10"/>
      <c r="I19" s="10"/>
      <c r="K19" s="10"/>
      <c r="L19" s="10"/>
    </row>
    <row r="20" spans="6:30" ht="21" customHeight="1">
      <c r="F20" s="10"/>
      <c r="G20" s="10"/>
      <c r="H20" s="10"/>
      <c r="I20" s="10"/>
      <c r="K20" s="10"/>
      <c r="L20" s="10"/>
    </row>
    <row r="21" spans="6:30" ht="19.149999999999999" customHeight="1">
      <c r="F21" s="10"/>
      <c r="G21" s="10"/>
      <c r="H21" s="10"/>
      <c r="I21" s="10"/>
      <c r="K21" s="10"/>
      <c r="L21" s="10"/>
    </row>
    <row r="22" spans="6:30" ht="15" customHeight="1">
      <c r="F22" s="10"/>
      <c r="G22" s="10"/>
      <c r="H22" s="10"/>
      <c r="I22" s="10"/>
      <c r="K22" s="10"/>
      <c r="L22" s="10"/>
    </row>
    <row r="23" spans="6:30" ht="18" customHeight="1">
      <c r="F23" s="10"/>
      <c r="G23" s="10"/>
      <c r="H23" s="10"/>
      <c r="I23" s="10"/>
      <c r="K23" s="10"/>
      <c r="L23" s="10"/>
    </row>
    <row r="24" spans="6:30" ht="15.75" customHeight="1">
      <c r="F24" s="10"/>
      <c r="G24" s="10"/>
      <c r="H24" s="10"/>
      <c r="I24" s="10"/>
      <c r="K24" s="10"/>
      <c r="L24" s="10"/>
    </row>
    <row r="25" spans="6:30" ht="19.5" customHeight="1">
      <c r="F25" s="10"/>
      <c r="G25" s="10"/>
      <c r="H25" s="10"/>
      <c r="I25" s="10"/>
      <c r="K25" s="10"/>
      <c r="L25" s="10"/>
    </row>
    <row r="26" spans="6:30" ht="24" customHeight="1">
      <c r="F26" s="10"/>
      <c r="G26" s="10"/>
      <c r="H26" s="10"/>
      <c r="I26" s="10"/>
      <c r="K26" s="10"/>
      <c r="L26" s="10"/>
    </row>
    <row r="27" spans="6:30" ht="15" customHeight="1">
      <c r="F27" s="10"/>
      <c r="G27" s="10"/>
      <c r="H27" s="10"/>
      <c r="I27" s="10"/>
      <c r="K27" s="10"/>
      <c r="L27" s="10"/>
      <c r="AB27" s="174">
        <f>50000+125000+600000+60000</f>
        <v>835000</v>
      </c>
      <c r="AC27" s="174"/>
      <c r="AD27" s="174"/>
    </row>
    <row r="28" spans="6:30">
      <c r="AB28" s="174"/>
      <c r="AC28" s="174"/>
      <c r="AD28" s="174"/>
    </row>
    <row r="29" spans="6:30">
      <c r="AB29" s="174"/>
      <c r="AC29" s="174"/>
      <c r="AD29" s="174"/>
    </row>
    <row r="30" spans="6:30" ht="15" customHeight="1"/>
    <row r="31" spans="6:30" ht="15" customHeight="1"/>
    <row r="32" spans="6:30" ht="15" customHeight="1"/>
    <row r="34" spans="28:34">
      <c r="AB34" s="175">
        <f>(50000+125000+600000+60000)/100000</f>
        <v>8.35</v>
      </c>
      <c r="AC34" s="175"/>
      <c r="AD34" s="175"/>
      <c r="AE34" s="176" t="s">
        <v>99</v>
      </c>
      <c r="AF34" s="175">
        <v>8.25</v>
      </c>
      <c r="AG34" s="175"/>
      <c r="AH34" s="175"/>
    </row>
    <row r="35" spans="28:34" ht="15" customHeight="1">
      <c r="AB35" s="175"/>
      <c r="AC35" s="175"/>
      <c r="AD35" s="175"/>
      <c r="AE35" s="176"/>
      <c r="AF35" s="175"/>
      <c r="AG35" s="175"/>
      <c r="AH35" s="175"/>
    </row>
    <row r="36" spans="28:34" ht="15" customHeight="1">
      <c r="AB36" s="175"/>
      <c r="AC36" s="175"/>
      <c r="AD36" s="175"/>
      <c r="AE36" s="176"/>
      <c r="AF36" s="175"/>
      <c r="AG36" s="175"/>
      <c r="AH36" s="175"/>
    </row>
    <row r="37" spans="28:34" ht="15" customHeight="1"/>
  </sheetData>
  <mergeCells count="4">
    <mergeCell ref="AB27:AD29"/>
    <mergeCell ref="AB34:AD36"/>
    <mergeCell ref="AF34:AH36"/>
    <mergeCell ref="AE34:AE36"/>
  </mergeCells>
  <pageMargins left="0.7" right="0.7" top="0.75" bottom="0.75" header="0.3" footer="0.3"/>
  <pageSetup scale="3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F16:L37"/>
  <sheetViews>
    <sheetView zoomScale="60" zoomScaleNormal="60" workbookViewId="0"/>
  </sheetViews>
  <sheetFormatPr defaultColWidth="9.140625" defaultRowHeight="15"/>
  <cols>
    <col min="1" max="5" width="9.140625" style="1"/>
    <col min="6" max="7" width="17.140625" style="1" customWidth="1"/>
    <col min="8" max="8" width="20.28515625" style="1" customWidth="1"/>
    <col min="9" max="9" width="18.5703125" style="1" customWidth="1"/>
    <col min="10" max="10" width="10.140625" style="1" customWidth="1"/>
    <col min="11" max="11" width="15" style="1" customWidth="1"/>
    <col min="12" max="12" width="11.5703125" style="1" customWidth="1"/>
    <col min="13" max="14" width="9.140625" style="1"/>
    <col min="15" max="15" width="8" style="1" customWidth="1"/>
    <col min="16" max="16" width="8.85546875" style="1" customWidth="1"/>
    <col min="17" max="19" width="9.28515625" style="1" customWidth="1"/>
    <col min="20" max="20" width="10.28515625" style="1" customWidth="1"/>
    <col min="21" max="21" width="7.5703125" style="1" customWidth="1"/>
    <col min="22" max="22" width="7.28515625" style="1" customWidth="1"/>
    <col min="23" max="23" width="6.7109375" style="1" customWidth="1"/>
    <col min="24" max="16384" width="9.140625" style="1"/>
  </cols>
  <sheetData>
    <row r="16" spans="6:12" ht="24.75" customHeight="1">
      <c r="F16" s="3"/>
      <c r="G16" s="3"/>
      <c r="H16" s="3"/>
      <c r="I16" s="3"/>
      <c r="J16" s="3"/>
      <c r="K16" s="3"/>
      <c r="L16" s="3"/>
    </row>
    <row r="17" spans="6:12" ht="27.75" customHeight="1">
      <c r="F17" s="10"/>
      <c r="G17" s="10"/>
      <c r="H17" s="10"/>
      <c r="I17" s="10"/>
      <c r="K17" s="3"/>
      <c r="L17" s="3"/>
    </row>
    <row r="18" spans="6:12" ht="20.45" customHeight="1">
      <c r="F18" s="10"/>
      <c r="G18" s="10"/>
      <c r="H18" s="10"/>
      <c r="I18" s="10"/>
      <c r="K18" s="10"/>
      <c r="L18" s="10"/>
    </row>
    <row r="19" spans="6:12" ht="21" customHeight="1">
      <c r="F19" s="10"/>
      <c r="G19" s="10"/>
      <c r="H19" s="10"/>
      <c r="I19" s="10"/>
      <c r="K19" s="10"/>
      <c r="L19" s="10"/>
    </row>
    <row r="20" spans="6:12" ht="21" customHeight="1">
      <c r="F20" s="10"/>
      <c r="G20" s="10"/>
      <c r="H20" s="10"/>
      <c r="I20" s="10"/>
      <c r="K20" s="10"/>
      <c r="L20" s="10"/>
    </row>
    <row r="21" spans="6:12" ht="19.149999999999999" customHeight="1">
      <c r="F21" s="10"/>
      <c r="G21" s="10"/>
      <c r="H21" s="10"/>
      <c r="I21" s="10"/>
      <c r="K21" s="10"/>
      <c r="L21" s="10"/>
    </row>
    <row r="22" spans="6:12" ht="15" customHeight="1">
      <c r="F22" s="10"/>
      <c r="G22" s="10"/>
      <c r="H22" s="10"/>
      <c r="I22" s="10"/>
      <c r="K22" s="10"/>
      <c r="L22" s="10"/>
    </row>
    <row r="23" spans="6:12" ht="18" customHeight="1">
      <c r="F23" s="10"/>
      <c r="G23" s="10"/>
      <c r="H23" s="10"/>
      <c r="I23" s="10"/>
      <c r="K23" s="10"/>
      <c r="L23" s="10"/>
    </row>
    <row r="24" spans="6:12" ht="15.75" customHeight="1">
      <c r="F24" s="10"/>
      <c r="G24" s="10"/>
      <c r="H24" s="10"/>
      <c r="I24" s="10"/>
      <c r="K24" s="10"/>
      <c r="L24" s="10"/>
    </row>
    <row r="25" spans="6:12" ht="19.5" customHeight="1">
      <c r="F25" s="10"/>
      <c r="G25" s="10"/>
      <c r="H25" s="10"/>
      <c r="I25" s="10"/>
      <c r="K25" s="10"/>
      <c r="L25" s="10"/>
    </row>
    <row r="26" spans="6:12" ht="24" customHeight="1">
      <c r="F26" s="10"/>
      <c r="G26" s="10"/>
      <c r="H26" s="10"/>
      <c r="I26" s="10"/>
      <c r="K26" s="10"/>
      <c r="L26" s="10"/>
    </row>
    <row r="27" spans="6:12" ht="15" customHeight="1">
      <c r="F27" s="10"/>
      <c r="G27" s="10"/>
      <c r="H27" s="10"/>
      <c r="I27" s="10"/>
      <c r="K27" s="10"/>
      <c r="L27" s="10"/>
    </row>
    <row r="30" spans="6:12" ht="15" customHeight="1"/>
    <row r="31" spans="6:12" ht="15" customHeight="1"/>
    <row r="32" spans="6:12" ht="15" customHeight="1"/>
    <row r="35" ht="15" customHeight="1"/>
    <row r="36" ht="15" customHeight="1"/>
    <row r="37" ht="15" customHeight="1"/>
  </sheetData>
  <pageMargins left="0.7" right="0.7" top="0.75" bottom="0.75" header="0.3" footer="0.3"/>
  <pageSetup scale="4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0:W52"/>
  <sheetViews>
    <sheetView zoomScale="70" zoomScaleNormal="70" workbookViewId="0">
      <selection activeCell="O23" sqref="O23"/>
    </sheetView>
  </sheetViews>
  <sheetFormatPr defaultColWidth="9.140625" defaultRowHeight="15"/>
  <cols>
    <col min="1" max="3" width="9.140625" style="1"/>
    <col min="4" max="4" width="24.5703125" style="1" customWidth="1"/>
    <col min="5" max="5" width="22.5703125" style="1" customWidth="1"/>
    <col min="6" max="6" width="23.140625" style="1" customWidth="1"/>
    <col min="7" max="7" width="21" style="1" customWidth="1"/>
    <col min="8" max="8" width="16.85546875" style="1" customWidth="1"/>
    <col min="9" max="9" width="9.140625" style="1"/>
    <col min="10" max="10" width="7.28515625" style="1" customWidth="1"/>
    <col min="11" max="11" width="8" style="1" customWidth="1"/>
    <col min="12" max="12" width="8.140625" style="1" customWidth="1"/>
    <col min="13" max="13" width="8.7109375" style="1" customWidth="1"/>
    <col min="14" max="14" width="7.42578125" style="1" customWidth="1"/>
    <col min="15" max="15" width="7.85546875" style="1" customWidth="1"/>
    <col min="16" max="16" width="8" style="1" customWidth="1"/>
    <col min="17" max="17" width="8.7109375" style="1" customWidth="1"/>
    <col min="18" max="18" width="7.7109375" style="1" customWidth="1"/>
    <col min="19" max="19" width="6.7109375" style="1" customWidth="1"/>
    <col min="20" max="20" width="7.85546875" style="1" customWidth="1"/>
    <col min="21" max="21" width="10.42578125" style="1" customWidth="1"/>
    <col min="22" max="22" width="13.7109375" style="1" customWidth="1"/>
    <col min="23" max="23" width="27.28515625" style="1" customWidth="1"/>
    <col min="24" max="24" width="13.42578125" style="1" customWidth="1"/>
    <col min="25" max="260" width="9.140625" style="1"/>
    <col min="261" max="261" width="21.7109375" style="1" customWidth="1"/>
    <col min="262" max="262" width="23.42578125" style="1" customWidth="1"/>
    <col min="263" max="263" width="27.7109375" style="1" customWidth="1"/>
    <col min="264" max="266" width="9.140625" style="1"/>
    <col min="267" max="267" width="13.7109375" style="1" customWidth="1"/>
    <col min="268" max="268" width="12.42578125" style="1" customWidth="1"/>
    <col min="269" max="271" width="11.140625" style="1" customWidth="1"/>
    <col min="272" max="272" width="12.28515625" style="1" customWidth="1"/>
    <col min="273" max="273" width="13" style="1" customWidth="1"/>
    <col min="274" max="274" width="11.42578125" style="1" customWidth="1"/>
    <col min="275" max="275" width="11.140625" style="1" customWidth="1"/>
    <col min="276" max="276" width="12.28515625" style="1" customWidth="1"/>
    <col min="277" max="277" width="10.42578125" style="1" customWidth="1"/>
    <col min="278" max="278" width="13.7109375" style="1" customWidth="1"/>
    <col min="279" max="279" width="27.28515625" style="1" customWidth="1"/>
    <col min="280" max="280" width="13.42578125" style="1" customWidth="1"/>
    <col min="281" max="516" width="9.140625" style="1"/>
    <col min="517" max="517" width="21.7109375" style="1" customWidth="1"/>
    <col min="518" max="518" width="23.42578125" style="1" customWidth="1"/>
    <col min="519" max="519" width="27.7109375" style="1" customWidth="1"/>
    <col min="520" max="522" width="9.140625" style="1"/>
    <col min="523" max="523" width="13.7109375" style="1" customWidth="1"/>
    <col min="524" max="524" width="12.42578125" style="1" customWidth="1"/>
    <col min="525" max="527" width="11.140625" style="1" customWidth="1"/>
    <col min="528" max="528" width="12.28515625" style="1" customWidth="1"/>
    <col min="529" max="529" width="13" style="1" customWidth="1"/>
    <col min="530" max="530" width="11.42578125" style="1" customWidth="1"/>
    <col min="531" max="531" width="11.140625" style="1" customWidth="1"/>
    <col min="532" max="532" width="12.28515625" style="1" customWidth="1"/>
    <col min="533" max="533" width="10.42578125" style="1" customWidth="1"/>
    <col min="534" max="534" width="13.7109375" style="1" customWidth="1"/>
    <col min="535" max="535" width="27.28515625" style="1" customWidth="1"/>
    <col min="536" max="536" width="13.42578125" style="1" customWidth="1"/>
    <col min="537" max="772" width="9.140625" style="1"/>
    <col min="773" max="773" width="21.7109375" style="1" customWidth="1"/>
    <col min="774" max="774" width="23.42578125" style="1" customWidth="1"/>
    <col min="775" max="775" width="27.7109375" style="1" customWidth="1"/>
    <col min="776" max="778" width="9.140625" style="1"/>
    <col min="779" max="779" width="13.7109375" style="1" customWidth="1"/>
    <col min="780" max="780" width="12.42578125" style="1" customWidth="1"/>
    <col min="781" max="783" width="11.140625" style="1" customWidth="1"/>
    <col min="784" max="784" width="12.28515625" style="1" customWidth="1"/>
    <col min="785" max="785" width="13" style="1" customWidth="1"/>
    <col min="786" max="786" width="11.42578125" style="1" customWidth="1"/>
    <col min="787" max="787" width="11.140625" style="1" customWidth="1"/>
    <col min="788" max="788" width="12.28515625" style="1" customWidth="1"/>
    <col min="789" max="789" width="10.42578125" style="1" customWidth="1"/>
    <col min="790" max="790" width="13.7109375" style="1" customWidth="1"/>
    <col min="791" max="791" width="27.28515625" style="1" customWidth="1"/>
    <col min="792" max="792" width="13.42578125" style="1" customWidth="1"/>
    <col min="793" max="1028" width="9.140625" style="1"/>
    <col min="1029" max="1029" width="21.7109375" style="1" customWidth="1"/>
    <col min="1030" max="1030" width="23.42578125" style="1" customWidth="1"/>
    <col min="1031" max="1031" width="27.7109375" style="1" customWidth="1"/>
    <col min="1032" max="1034" width="9.140625" style="1"/>
    <col min="1035" max="1035" width="13.7109375" style="1" customWidth="1"/>
    <col min="1036" max="1036" width="12.42578125" style="1" customWidth="1"/>
    <col min="1037" max="1039" width="11.140625" style="1" customWidth="1"/>
    <col min="1040" max="1040" width="12.28515625" style="1" customWidth="1"/>
    <col min="1041" max="1041" width="13" style="1" customWidth="1"/>
    <col min="1042" max="1042" width="11.42578125" style="1" customWidth="1"/>
    <col min="1043" max="1043" width="11.140625" style="1" customWidth="1"/>
    <col min="1044" max="1044" width="12.28515625" style="1" customWidth="1"/>
    <col min="1045" max="1045" width="10.42578125" style="1" customWidth="1"/>
    <col min="1046" max="1046" width="13.7109375" style="1" customWidth="1"/>
    <col min="1047" max="1047" width="27.28515625" style="1" customWidth="1"/>
    <col min="1048" max="1048" width="13.42578125" style="1" customWidth="1"/>
    <col min="1049" max="1284" width="9.140625" style="1"/>
    <col min="1285" max="1285" width="21.7109375" style="1" customWidth="1"/>
    <col min="1286" max="1286" width="23.42578125" style="1" customWidth="1"/>
    <col min="1287" max="1287" width="27.7109375" style="1" customWidth="1"/>
    <col min="1288" max="1290" width="9.140625" style="1"/>
    <col min="1291" max="1291" width="13.7109375" style="1" customWidth="1"/>
    <col min="1292" max="1292" width="12.42578125" style="1" customWidth="1"/>
    <col min="1293" max="1295" width="11.140625" style="1" customWidth="1"/>
    <col min="1296" max="1296" width="12.28515625" style="1" customWidth="1"/>
    <col min="1297" max="1297" width="13" style="1" customWidth="1"/>
    <col min="1298" max="1298" width="11.42578125" style="1" customWidth="1"/>
    <col min="1299" max="1299" width="11.140625" style="1" customWidth="1"/>
    <col min="1300" max="1300" width="12.28515625" style="1" customWidth="1"/>
    <col min="1301" max="1301" width="10.42578125" style="1" customWidth="1"/>
    <col min="1302" max="1302" width="13.7109375" style="1" customWidth="1"/>
    <col min="1303" max="1303" width="27.28515625" style="1" customWidth="1"/>
    <col min="1304" max="1304" width="13.42578125" style="1" customWidth="1"/>
    <col min="1305" max="1540" width="9.140625" style="1"/>
    <col min="1541" max="1541" width="21.7109375" style="1" customWidth="1"/>
    <col min="1542" max="1542" width="23.42578125" style="1" customWidth="1"/>
    <col min="1543" max="1543" width="27.7109375" style="1" customWidth="1"/>
    <col min="1544" max="1546" width="9.140625" style="1"/>
    <col min="1547" max="1547" width="13.7109375" style="1" customWidth="1"/>
    <col min="1548" max="1548" width="12.42578125" style="1" customWidth="1"/>
    <col min="1549" max="1551" width="11.140625" style="1" customWidth="1"/>
    <col min="1552" max="1552" width="12.28515625" style="1" customWidth="1"/>
    <col min="1553" max="1553" width="13" style="1" customWidth="1"/>
    <col min="1554" max="1554" width="11.42578125" style="1" customWidth="1"/>
    <col min="1555" max="1555" width="11.140625" style="1" customWidth="1"/>
    <col min="1556" max="1556" width="12.28515625" style="1" customWidth="1"/>
    <col min="1557" max="1557" width="10.42578125" style="1" customWidth="1"/>
    <col min="1558" max="1558" width="13.7109375" style="1" customWidth="1"/>
    <col min="1559" max="1559" width="27.28515625" style="1" customWidth="1"/>
    <col min="1560" max="1560" width="13.42578125" style="1" customWidth="1"/>
    <col min="1561" max="1796" width="9.140625" style="1"/>
    <col min="1797" max="1797" width="21.7109375" style="1" customWidth="1"/>
    <col min="1798" max="1798" width="23.42578125" style="1" customWidth="1"/>
    <col min="1799" max="1799" width="27.7109375" style="1" customWidth="1"/>
    <col min="1800" max="1802" width="9.140625" style="1"/>
    <col min="1803" max="1803" width="13.7109375" style="1" customWidth="1"/>
    <col min="1804" max="1804" width="12.42578125" style="1" customWidth="1"/>
    <col min="1805" max="1807" width="11.140625" style="1" customWidth="1"/>
    <col min="1808" max="1808" width="12.28515625" style="1" customWidth="1"/>
    <col min="1809" max="1809" width="13" style="1" customWidth="1"/>
    <col min="1810" max="1810" width="11.42578125" style="1" customWidth="1"/>
    <col min="1811" max="1811" width="11.140625" style="1" customWidth="1"/>
    <col min="1812" max="1812" width="12.28515625" style="1" customWidth="1"/>
    <col min="1813" max="1813" width="10.42578125" style="1" customWidth="1"/>
    <col min="1814" max="1814" width="13.7109375" style="1" customWidth="1"/>
    <col min="1815" max="1815" width="27.28515625" style="1" customWidth="1"/>
    <col min="1816" max="1816" width="13.42578125" style="1" customWidth="1"/>
    <col min="1817" max="2052" width="9.140625" style="1"/>
    <col min="2053" max="2053" width="21.7109375" style="1" customWidth="1"/>
    <col min="2054" max="2054" width="23.42578125" style="1" customWidth="1"/>
    <col min="2055" max="2055" width="27.7109375" style="1" customWidth="1"/>
    <col min="2056" max="2058" width="9.140625" style="1"/>
    <col min="2059" max="2059" width="13.7109375" style="1" customWidth="1"/>
    <col min="2060" max="2060" width="12.42578125" style="1" customWidth="1"/>
    <col min="2061" max="2063" width="11.140625" style="1" customWidth="1"/>
    <col min="2064" max="2064" width="12.28515625" style="1" customWidth="1"/>
    <col min="2065" max="2065" width="13" style="1" customWidth="1"/>
    <col min="2066" max="2066" width="11.42578125" style="1" customWidth="1"/>
    <col min="2067" max="2067" width="11.140625" style="1" customWidth="1"/>
    <col min="2068" max="2068" width="12.28515625" style="1" customWidth="1"/>
    <col min="2069" max="2069" width="10.42578125" style="1" customWidth="1"/>
    <col min="2070" max="2070" width="13.7109375" style="1" customWidth="1"/>
    <col min="2071" max="2071" width="27.28515625" style="1" customWidth="1"/>
    <col min="2072" max="2072" width="13.42578125" style="1" customWidth="1"/>
    <col min="2073" max="2308" width="9.140625" style="1"/>
    <col min="2309" max="2309" width="21.7109375" style="1" customWidth="1"/>
    <col min="2310" max="2310" width="23.42578125" style="1" customWidth="1"/>
    <col min="2311" max="2311" width="27.7109375" style="1" customWidth="1"/>
    <col min="2312" max="2314" width="9.140625" style="1"/>
    <col min="2315" max="2315" width="13.7109375" style="1" customWidth="1"/>
    <col min="2316" max="2316" width="12.42578125" style="1" customWidth="1"/>
    <col min="2317" max="2319" width="11.140625" style="1" customWidth="1"/>
    <col min="2320" max="2320" width="12.28515625" style="1" customWidth="1"/>
    <col min="2321" max="2321" width="13" style="1" customWidth="1"/>
    <col min="2322" max="2322" width="11.42578125" style="1" customWidth="1"/>
    <col min="2323" max="2323" width="11.140625" style="1" customWidth="1"/>
    <col min="2324" max="2324" width="12.28515625" style="1" customWidth="1"/>
    <col min="2325" max="2325" width="10.42578125" style="1" customWidth="1"/>
    <col min="2326" max="2326" width="13.7109375" style="1" customWidth="1"/>
    <col min="2327" max="2327" width="27.28515625" style="1" customWidth="1"/>
    <col min="2328" max="2328" width="13.42578125" style="1" customWidth="1"/>
    <col min="2329" max="2564" width="9.140625" style="1"/>
    <col min="2565" max="2565" width="21.7109375" style="1" customWidth="1"/>
    <col min="2566" max="2566" width="23.42578125" style="1" customWidth="1"/>
    <col min="2567" max="2567" width="27.7109375" style="1" customWidth="1"/>
    <col min="2568" max="2570" width="9.140625" style="1"/>
    <col min="2571" max="2571" width="13.7109375" style="1" customWidth="1"/>
    <col min="2572" max="2572" width="12.42578125" style="1" customWidth="1"/>
    <col min="2573" max="2575" width="11.140625" style="1" customWidth="1"/>
    <col min="2576" max="2576" width="12.28515625" style="1" customWidth="1"/>
    <col min="2577" max="2577" width="13" style="1" customWidth="1"/>
    <col min="2578" max="2578" width="11.42578125" style="1" customWidth="1"/>
    <col min="2579" max="2579" width="11.140625" style="1" customWidth="1"/>
    <col min="2580" max="2580" width="12.28515625" style="1" customWidth="1"/>
    <col min="2581" max="2581" width="10.42578125" style="1" customWidth="1"/>
    <col min="2582" max="2582" width="13.7109375" style="1" customWidth="1"/>
    <col min="2583" max="2583" width="27.28515625" style="1" customWidth="1"/>
    <col min="2584" max="2584" width="13.42578125" style="1" customWidth="1"/>
    <col min="2585" max="2820" width="9.140625" style="1"/>
    <col min="2821" max="2821" width="21.7109375" style="1" customWidth="1"/>
    <col min="2822" max="2822" width="23.42578125" style="1" customWidth="1"/>
    <col min="2823" max="2823" width="27.7109375" style="1" customWidth="1"/>
    <col min="2824" max="2826" width="9.140625" style="1"/>
    <col min="2827" max="2827" width="13.7109375" style="1" customWidth="1"/>
    <col min="2828" max="2828" width="12.42578125" style="1" customWidth="1"/>
    <col min="2829" max="2831" width="11.140625" style="1" customWidth="1"/>
    <col min="2832" max="2832" width="12.28515625" style="1" customWidth="1"/>
    <col min="2833" max="2833" width="13" style="1" customWidth="1"/>
    <col min="2834" max="2834" width="11.42578125" style="1" customWidth="1"/>
    <col min="2835" max="2835" width="11.140625" style="1" customWidth="1"/>
    <col min="2836" max="2836" width="12.28515625" style="1" customWidth="1"/>
    <col min="2837" max="2837" width="10.42578125" style="1" customWidth="1"/>
    <col min="2838" max="2838" width="13.7109375" style="1" customWidth="1"/>
    <col min="2839" max="2839" width="27.28515625" style="1" customWidth="1"/>
    <col min="2840" max="2840" width="13.42578125" style="1" customWidth="1"/>
    <col min="2841" max="3076" width="9.140625" style="1"/>
    <col min="3077" max="3077" width="21.7109375" style="1" customWidth="1"/>
    <col min="3078" max="3078" width="23.42578125" style="1" customWidth="1"/>
    <col min="3079" max="3079" width="27.7109375" style="1" customWidth="1"/>
    <col min="3080" max="3082" width="9.140625" style="1"/>
    <col min="3083" max="3083" width="13.7109375" style="1" customWidth="1"/>
    <col min="3084" max="3084" width="12.42578125" style="1" customWidth="1"/>
    <col min="3085" max="3087" width="11.140625" style="1" customWidth="1"/>
    <col min="3088" max="3088" width="12.28515625" style="1" customWidth="1"/>
    <col min="3089" max="3089" width="13" style="1" customWidth="1"/>
    <col min="3090" max="3090" width="11.42578125" style="1" customWidth="1"/>
    <col min="3091" max="3091" width="11.140625" style="1" customWidth="1"/>
    <col min="3092" max="3092" width="12.28515625" style="1" customWidth="1"/>
    <col min="3093" max="3093" width="10.42578125" style="1" customWidth="1"/>
    <col min="3094" max="3094" width="13.7109375" style="1" customWidth="1"/>
    <col min="3095" max="3095" width="27.28515625" style="1" customWidth="1"/>
    <col min="3096" max="3096" width="13.42578125" style="1" customWidth="1"/>
    <col min="3097" max="3332" width="9.140625" style="1"/>
    <col min="3333" max="3333" width="21.7109375" style="1" customWidth="1"/>
    <col min="3334" max="3334" width="23.42578125" style="1" customWidth="1"/>
    <col min="3335" max="3335" width="27.7109375" style="1" customWidth="1"/>
    <col min="3336" max="3338" width="9.140625" style="1"/>
    <col min="3339" max="3339" width="13.7109375" style="1" customWidth="1"/>
    <col min="3340" max="3340" width="12.42578125" style="1" customWidth="1"/>
    <col min="3341" max="3343" width="11.140625" style="1" customWidth="1"/>
    <col min="3344" max="3344" width="12.28515625" style="1" customWidth="1"/>
    <col min="3345" max="3345" width="13" style="1" customWidth="1"/>
    <col min="3346" max="3346" width="11.42578125" style="1" customWidth="1"/>
    <col min="3347" max="3347" width="11.140625" style="1" customWidth="1"/>
    <col min="3348" max="3348" width="12.28515625" style="1" customWidth="1"/>
    <col min="3349" max="3349" width="10.42578125" style="1" customWidth="1"/>
    <col min="3350" max="3350" width="13.7109375" style="1" customWidth="1"/>
    <col min="3351" max="3351" width="27.28515625" style="1" customWidth="1"/>
    <col min="3352" max="3352" width="13.42578125" style="1" customWidth="1"/>
    <col min="3353" max="3588" width="9.140625" style="1"/>
    <col min="3589" max="3589" width="21.7109375" style="1" customWidth="1"/>
    <col min="3590" max="3590" width="23.42578125" style="1" customWidth="1"/>
    <col min="3591" max="3591" width="27.7109375" style="1" customWidth="1"/>
    <col min="3592" max="3594" width="9.140625" style="1"/>
    <col min="3595" max="3595" width="13.7109375" style="1" customWidth="1"/>
    <col min="3596" max="3596" width="12.42578125" style="1" customWidth="1"/>
    <col min="3597" max="3599" width="11.140625" style="1" customWidth="1"/>
    <col min="3600" max="3600" width="12.28515625" style="1" customWidth="1"/>
    <col min="3601" max="3601" width="13" style="1" customWidth="1"/>
    <col min="3602" max="3602" width="11.42578125" style="1" customWidth="1"/>
    <col min="3603" max="3603" width="11.140625" style="1" customWidth="1"/>
    <col min="3604" max="3604" width="12.28515625" style="1" customWidth="1"/>
    <col min="3605" max="3605" width="10.42578125" style="1" customWidth="1"/>
    <col min="3606" max="3606" width="13.7109375" style="1" customWidth="1"/>
    <col min="3607" max="3607" width="27.28515625" style="1" customWidth="1"/>
    <col min="3608" max="3608" width="13.42578125" style="1" customWidth="1"/>
    <col min="3609" max="3844" width="9.140625" style="1"/>
    <col min="3845" max="3845" width="21.7109375" style="1" customWidth="1"/>
    <col min="3846" max="3846" width="23.42578125" style="1" customWidth="1"/>
    <col min="3847" max="3847" width="27.7109375" style="1" customWidth="1"/>
    <col min="3848" max="3850" width="9.140625" style="1"/>
    <col min="3851" max="3851" width="13.7109375" style="1" customWidth="1"/>
    <col min="3852" max="3852" width="12.42578125" style="1" customWidth="1"/>
    <col min="3853" max="3855" width="11.140625" style="1" customWidth="1"/>
    <col min="3856" max="3856" width="12.28515625" style="1" customWidth="1"/>
    <col min="3857" max="3857" width="13" style="1" customWidth="1"/>
    <col min="3858" max="3858" width="11.42578125" style="1" customWidth="1"/>
    <col min="3859" max="3859" width="11.140625" style="1" customWidth="1"/>
    <col min="3860" max="3860" width="12.28515625" style="1" customWidth="1"/>
    <col min="3861" max="3861" width="10.42578125" style="1" customWidth="1"/>
    <col min="3862" max="3862" width="13.7109375" style="1" customWidth="1"/>
    <col min="3863" max="3863" width="27.28515625" style="1" customWidth="1"/>
    <col min="3864" max="3864" width="13.42578125" style="1" customWidth="1"/>
    <col min="3865" max="4100" width="9.140625" style="1"/>
    <col min="4101" max="4101" width="21.7109375" style="1" customWidth="1"/>
    <col min="4102" max="4102" width="23.42578125" style="1" customWidth="1"/>
    <col min="4103" max="4103" width="27.7109375" style="1" customWidth="1"/>
    <col min="4104" max="4106" width="9.140625" style="1"/>
    <col min="4107" max="4107" width="13.7109375" style="1" customWidth="1"/>
    <col min="4108" max="4108" width="12.42578125" style="1" customWidth="1"/>
    <col min="4109" max="4111" width="11.140625" style="1" customWidth="1"/>
    <col min="4112" max="4112" width="12.28515625" style="1" customWidth="1"/>
    <col min="4113" max="4113" width="13" style="1" customWidth="1"/>
    <col min="4114" max="4114" width="11.42578125" style="1" customWidth="1"/>
    <col min="4115" max="4115" width="11.140625" style="1" customWidth="1"/>
    <col min="4116" max="4116" width="12.28515625" style="1" customWidth="1"/>
    <col min="4117" max="4117" width="10.42578125" style="1" customWidth="1"/>
    <col min="4118" max="4118" width="13.7109375" style="1" customWidth="1"/>
    <col min="4119" max="4119" width="27.28515625" style="1" customWidth="1"/>
    <col min="4120" max="4120" width="13.42578125" style="1" customWidth="1"/>
    <col min="4121" max="4356" width="9.140625" style="1"/>
    <col min="4357" max="4357" width="21.7109375" style="1" customWidth="1"/>
    <col min="4358" max="4358" width="23.42578125" style="1" customWidth="1"/>
    <col min="4359" max="4359" width="27.7109375" style="1" customWidth="1"/>
    <col min="4360" max="4362" width="9.140625" style="1"/>
    <col min="4363" max="4363" width="13.7109375" style="1" customWidth="1"/>
    <col min="4364" max="4364" width="12.42578125" style="1" customWidth="1"/>
    <col min="4365" max="4367" width="11.140625" style="1" customWidth="1"/>
    <col min="4368" max="4368" width="12.28515625" style="1" customWidth="1"/>
    <col min="4369" max="4369" width="13" style="1" customWidth="1"/>
    <col min="4370" max="4370" width="11.42578125" style="1" customWidth="1"/>
    <col min="4371" max="4371" width="11.140625" style="1" customWidth="1"/>
    <col min="4372" max="4372" width="12.28515625" style="1" customWidth="1"/>
    <col min="4373" max="4373" width="10.42578125" style="1" customWidth="1"/>
    <col min="4374" max="4374" width="13.7109375" style="1" customWidth="1"/>
    <col min="4375" max="4375" width="27.28515625" style="1" customWidth="1"/>
    <col min="4376" max="4376" width="13.42578125" style="1" customWidth="1"/>
    <col min="4377" max="4612" width="9.140625" style="1"/>
    <col min="4613" max="4613" width="21.7109375" style="1" customWidth="1"/>
    <col min="4614" max="4614" width="23.42578125" style="1" customWidth="1"/>
    <col min="4615" max="4615" width="27.7109375" style="1" customWidth="1"/>
    <col min="4616" max="4618" width="9.140625" style="1"/>
    <col min="4619" max="4619" width="13.7109375" style="1" customWidth="1"/>
    <col min="4620" max="4620" width="12.42578125" style="1" customWidth="1"/>
    <col min="4621" max="4623" width="11.140625" style="1" customWidth="1"/>
    <col min="4624" max="4624" width="12.28515625" style="1" customWidth="1"/>
    <col min="4625" max="4625" width="13" style="1" customWidth="1"/>
    <col min="4626" max="4626" width="11.42578125" style="1" customWidth="1"/>
    <col min="4627" max="4627" width="11.140625" style="1" customWidth="1"/>
    <col min="4628" max="4628" width="12.28515625" style="1" customWidth="1"/>
    <col min="4629" max="4629" width="10.42578125" style="1" customWidth="1"/>
    <col min="4630" max="4630" width="13.7109375" style="1" customWidth="1"/>
    <col min="4631" max="4631" width="27.28515625" style="1" customWidth="1"/>
    <col min="4632" max="4632" width="13.42578125" style="1" customWidth="1"/>
    <col min="4633" max="4868" width="9.140625" style="1"/>
    <col min="4869" max="4869" width="21.7109375" style="1" customWidth="1"/>
    <col min="4870" max="4870" width="23.42578125" style="1" customWidth="1"/>
    <col min="4871" max="4871" width="27.7109375" style="1" customWidth="1"/>
    <col min="4872" max="4874" width="9.140625" style="1"/>
    <col min="4875" max="4875" width="13.7109375" style="1" customWidth="1"/>
    <col min="4876" max="4876" width="12.42578125" style="1" customWidth="1"/>
    <col min="4877" max="4879" width="11.140625" style="1" customWidth="1"/>
    <col min="4880" max="4880" width="12.28515625" style="1" customWidth="1"/>
    <col min="4881" max="4881" width="13" style="1" customWidth="1"/>
    <col min="4882" max="4882" width="11.42578125" style="1" customWidth="1"/>
    <col min="4883" max="4883" width="11.140625" style="1" customWidth="1"/>
    <col min="4884" max="4884" width="12.28515625" style="1" customWidth="1"/>
    <col min="4885" max="4885" width="10.42578125" style="1" customWidth="1"/>
    <col min="4886" max="4886" width="13.7109375" style="1" customWidth="1"/>
    <col min="4887" max="4887" width="27.28515625" style="1" customWidth="1"/>
    <col min="4888" max="4888" width="13.42578125" style="1" customWidth="1"/>
    <col min="4889" max="5124" width="9.140625" style="1"/>
    <col min="5125" max="5125" width="21.7109375" style="1" customWidth="1"/>
    <col min="5126" max="5126" width="23.42578125" style="1" customWidth="1"/>
    <col min="5127" max="5127" width="27.7109375" style="1" customWidth="1"/>
    <col min="5128" max="5130" width="9.140625" style="1"/>
    <col min="5131" max="5131" width="13.7109375" style="1" customWidth="1"/>
    <col min="5132" max="5132" width="12.42578125" style="1" customWidth="1"/>
    <col min="5133" max="5135" width="11.140625" style="1" customWidth="1"/>
    <col min="5136" max="5136" width="12.28515625" style="1" customWidth="1"/>
    <col min="5137" max="5137" width="13" style="1" customWidth="1"/>
    <col min="5138" max="5138" width="11.42578125" style="1" customWidth="1"/>
    <col min="5139" max="5139" width="11.140625" style="1" customWidth="1"/>
    <col min="5140" max="5140" width="12.28515625" style="1" customWidth="1"/>
    <col min="5141" max="5141" width="10.42578125" style="1" customWidth="1"/>
    <col min="5142" max="5142" width="13.7109375" style="1" customWidth="1"/>
    <col min="5143" max="5143" width="27.28515625" style="1" customWidth="1"/>
    <col min="5144" max="5144" width="13.42578125" style="1" customWidth="1"/>
    <col min="5145" max="5380" width="9.140625" style="1"/>
    <col min="5381" max="5381" width="21.7109375" style="1" customWidth="1"/>
    <col min="5382" max="5382" width="23.42578125" style="1" customWidth="1"/>
    <col min="5383" max="5383" width="27.7109375" style="1" customWidth="1"/>
    <col min="5384" max="5386" width="9.140625" style="1"/>
    <col min="5387" max="5387" width="13.7109375" style="1" customWidth="1"/>
    <col min="5388" max="5388" width="12.42578125" style="1" customWidth="1"/>
    <col min="5389" max="5391" width="11.140625" style="1" customWidth="1"/>
    <col min="5392" max="5392" width="12.28515625" style="1" customWidth="1"/>
    <col min="5393" max="5393" width="13" style="1" customWidth="1"/>
    <col min="5394" max="5394" width="11.42578125" style="1" customWidth="1"/>
    <col min="5395" max="5395" width="11.140625" style="1" customWidth="1"/>
    <col min="5396" max="5396" width="12.28515625" style="1" customWidth="1"/>
    <col min="5397" max="5397" width="10.42578125" style="1" customWidth="1"/>
    <col min="5398" max="5398" width="13.7109375" style="1" customWidth="1"/>
    <col min="5399" max="5399" width="27.28515625" style="1" customWidth="1"/>
    <col min="5400" max="5400" width="13.42578125" style="1" customWidth="1"/>
    <col min="5401" max="5636" width="9.140625" style="1"/>
    <col min="5637" max="5637" width="21.7109375" style="1" customWidth="1"/>
    <col min="5638" max="5638" width="23.42578125" style="1" customWidth="1"/>
    <col min="5639" max="5639" width="27.7109375" style="1" customWidth="1"/>
    <col min="5640" max="5642" width="9.140625" style="1"/>
    <col min="5643" max="5643" width="13.7109375" style="1" customWidth="1"/>
    <col min="5644" max="5644" width="12.42578125" style="1" customWidth="1"/>
    <col min="5645" max="5647" width="11.140625" style="1" customWidth="1"/>
    <col min="5648" max="5648" width="12.28515625" style="1" customWidth="1"/>
    <col min="5649" max="5649" width="13" style="1" customWidth="1"/>
    <col min="5650" max="5650" width="11.42578125" style="1" customWidth="1"/>
    <col min="5651" max="5651" width="11.140625" style="1" customWidth="1"/>
    <col min="5652" max="5652" width="12.28515625" style="1" customWidth="1"/>
    <col min="5653" max="5653" width="10.42578125" style="1" customWidth="1"/>
    <col min="5654" max="5654" width="13.7109375" style="1" customWidth="1"/>
    <col min="5655" max="5655" width="27.28515625" style="1" customWidth="1"/>
    <col min="5656" max="5656" width="13.42578125" style="1" customWidth="1"/>
    <col min="5657" max="5892" width="9.140625" style="1"/>
    <col min="5893" max="5893" width="21.7109375" style="1" customWidth="1"/>
    <col min="5894" max="5894" width="23.42578125" style="1" customWidth="1"/>
    <col min="5895" max="5895" width="27.7109375" style="1" customWidth="1"/>
    <col min="5896" max="5898" width="9.140625" style="1"/>
    <col min="5899" max="5899" width="13.7109375" style="1" customWidth="1"/>
    <col min="5900" max="5900" width="12.42578125" style="1" customWidth="1"/>
    <col min="5901" max="5903" width="11.140625" style="1" customWidth="1"/>
    <col min="5904" max="5904" width="12.28515625" style="1" customWidth="1"/>
    <col min="5905" max="5905" width="13" style="1" customWidth="1"/>
    <col min="5906" max="5906" width="11.42578125" style="1" customWidth="1"/>
    <col min="5907" max="5907" width="11.140625" style="1" customWidth="1"/>
    <col min="5908" max="5908" width="12.28515625" style="1" customWidth="1"/>
    <col min="5909" max="5909" width="10.42578125" style="1" customWidth="1"/>
    <col min="5910" max="5910" width="13.7109375" style="1" customWidth="1"/>
    <col min="5911" max="5911" width="27.28515625" style="1" customWidth="1"/>
    <col min="5912" max="5912" width="13.42578125" style="1" customWidth="1"/>
    <col min="5913" max="6148" width="9.140625" style="1"/>
    <col min="6149" max="6149" width="21.7109375" style="1" customWidth="1"/>
    <col min="6150" max="6150" width="23.42578125" style="1" customWidth="1"/>
    <col min="6151" max="6151" width="27.7109375" style="1" customWidth="1"/>
    <col min="6152" max="6154" width="9.140625" style="1"/>
    <col min="6155" max="6155" width="13.7109375" style="1" customWidth="1"/>
    <col min="6156" max="6156" width="12.42578125" style="1" customWidth="1"/>
    <col min="6157" max="6159" width="11.140625" style="1" customWidth="1"/>
    <col min="6160" max="6160" width="12.28515625" style="1" customWidth="1"/>
    <col min="6161" max="6161" width="13" style="1" customWidth="1"/>
    <col min="6162" max="6162" width="11.42578125" style="1" customWidth="1"/>
    <col min="6163" max="6163" width="11.140625" style="1" customWidth="1"/>
    <col min="6164" max="6164" width="12.28515625" style="1" customWidth="1"/>
    <col min="6165" max="6165" width="10.42578125" style="1" customWidth="1"/>
    <col min="6166" max="6166" width="13.7109375" style="1" customWidth="1"/>
    <col min="6167" max="6167" width="27.28515625" style="1" customWidth="1"/>
    <col min="6168" max="6168" width="13.42578125" style="1" customWidth="1"/>
    <col min="6169" max="6404" width="9.140625" style="1"/>
    <col min="6405" max="6405" width="21.7109375" style="1" customWidth="1"/>
    <col min="6406" max="6406" width="23.42578125" style="1" customWidth="1"/>
    <col min="6407" max="6407" width="27.7109375" style="1" customWidth="1"/>
    <col min="6408" max="6410" width="9.140625" style="1"/>
    <col min="6411" max="6411" width="13.7109375" style="1" customWidth="1"/>
    <col min="6412" max="6412" width="12.42578125" style="1" customWidth="1"/>
    <col min="6413" max="6415" width="11.140625" style="1" customWidth="1"/>
    <col min="6416" max="6416" width="12.28515625" style="1" customWidth="1"/>
    <col min="6417" max="6417" width="13" style="1" customWidth="1"/>
    <col min="6418" max="6418" width="11.42578125" style="1" customWidth="1"/>
    <col min="6419" max="6419" width="11.140625" style="1" customWidth="1"/>
    <col min="6420" max="6420" width="12.28515625" style="1" customWidth="1"/>
    <col min="6421" max="6421" width="10.42578125" style="1" customWidth="1"/>
    <col min="6422" max="6422" width="13.7109375" style="1" customWidth="1"/>
    <col min="6423" max="6423" width="27.28515625" style="1" customWidth="1"/>
    <col min="6424" max="6424" width="13.42578125" style="1" customWidth="1"/>
    <col min="6425" max="6660" width="9.140625" style="1"/>
    <col min="6661" max="6661" width="21.7109375" style="1" customWidth="1"/>
    <col min="6662" max="6662" width="23.42578125" style="1" customWidth="1"/>
    <col min="6663" max="6663" width="27.7109375" style="1" customWidth="1"/>
    <col min="6664" max="6666" width="9.140625" style="1"/>
    <col min="6667" max="6667" width="13.7109375" style="1" customWidth="1"/>
    <col min="6668" max="6668" width="12.42578125" style="1" customWidth="1"/>
    <col min="6669" max="6671" width="11.140625" style="1" customWidth="1"/>
    <col min="6672" max="6672" width="12.28515625" style="1" customWidth="1"/>
    <col min="6673" max="6673" width="13" style="1" customWidth="1"/>
    <col min="6674" max="6674" width="11.42578125" style="1" customWidth="1"/>
    <col min="6675" max="6675" width="11.140625" style="1" customWidth="1"/>
    <col min="6676" max="6676" width="12.28515625" style="1" customWidth="1"/>
    <col min="6677" max="6677" width="10.42578125" style="1" customWidth="1"/>
    <col min="6678" max="6678" width="13.7109375" style="1" customWidth="1"/>
    <col min="6679" max="6679" width="27.28515625" style="1" customWidth="1"/>
    <col min="6680" max="6680" width="13.42578125" style="1" customWidth="1"/>
    <col min="6681" max="6916" width="9.140625" style="1"/>
    <col min="6917" max="6917" width="21.7109375" style="1" customWidth="1"/>
    <col min="6918" max="6918" width="23.42578125" style="1" customWidth="1"/>
    <col min="6919" max="6919" width="27.7109375" style="1" customWidth="1"/>
    <col min="6920" max="6922" width="9.140625" style="1"/>
    <col min="6923" max="6923" width="13.7109375" style="1" customWidth="1"/>
    <col min="6924" max="6924" width="12.42578125" style="1" customWidth="1"/>
    <col min="6925" max="6927" width="11.140625" style="1" customWidth="1"/>
    <col min="6928" max="6928" width="12.28515625" style="1" customWidth="1"/>
    <col min="6929" max="6929" width="13" style="1" customWidth="1"/>
    <col min="6930" max="6930" width="11.42578125" style="1" customWidth="1"/>
    <col min="6931" max="6931" width="11.140625" style="1" customWidth="1"/>
    <col min="6932" max="6932" width="12.28515625" style="1" customWidth="1"/>
    <col min="6933" max="6933" width="10.42578125" style="1" customWidth="1"/>
    <col min="6934" max="6934" width="13.7109375" style="1" customWidth="1"/>
    <col min="6935" max="6935" width="27.28515625" style="1" customWidth="1"/>
    <col min="6936" max="6936" width="13.42578125" style="1" customWidth="1"/>
    <col min="6937" max="7172" width="9.140625" style="1"/>
    <col min="7173" max="7173" width="21.7109375" style="1" customWidth="1"/>
    <col min="7174" max="7174" width="23.42578125" style="1" customWidth="1"/>
    <col min="7175" max="7175" width="27.7109375" style="1" customWidth="1"/>
    <col min="7176" max="7178" width="9.140625" style="1"/>
    <col min="7179" max="7179" width="13.7109375" style="1" customWidth="1"/>
    <col min="7180" max="7180" width="12.42578125" style="1" customWidth="1"/>
    <col min="7181" max="7183" width="11.140625" style="1" customWidth="1"/>
    <col min="7184" max="7184" width="12.28515625" style="1" customWidth="1"/>
    <col min="7185" max="7185" width="13" style="1" customWidth="1"/>
    <col min="7186" max="7186" width="11.42578125" style="1" customWidth="1"/>
    <col min="7187" max="7187" width="11.140625" style="1" customWidth="1"/>
    <col min="7188" max="7188" width="12.28515625" style="1" customWidth="1"/>
    <col min="7189" max="7189" width="10.42578125" style="1" customWidth="1"/>
    <col min="7190" max="7190" width="13.7109375" style="1" customWidth="1"/>
    <col min="7191" max="7191" width="27.28515625" style="1" customWidth="1"/>
    <col min="7192" max="7192" width="13.42578125" style="1" customWidth="1"/>
    <col min="7193" max="7428" width="9.140625" style="1"/>
    <col min="7429" max="7429" width="21.7109375" style="1" customWidth="1"/>
    <col min="7430" max="7430" width="23.42578125" style="1" customWidth="1"/>
    <col min="7431" max="7431" width="27.7109375" style="1" customWidth="1"/>
    <col min="7432" max="7434" width="9.140625" style="1"/>
    <col min="7435" max="7435" width="13.7109375" style="1" customWidth="1"/>
    <col min="7436" max="7436" width="12.42578125" style="1" customWidth="1"/>
    <col min="7437" max="7439" width="11.140625" style="1" customWidth="1"/>
    <col min="7440" max="7440" width="12.28515625" style="1" customWidth="1"/>
    <col min="7441" max="7441" width="13" style="1" customWidth="1"/>
    <col min="7442" max="7442" width="11.42578125" style="1" customWidth="1"/>
    <col min="7443" max="7443" width="11.140625" style="1" customWidth="1"/>
    <col min="7444" max="7444" width="12.28515625" style="1" customWidth="1"/>
    <col min="7445" max="7445" width="10.42578125" style="1" customWidth="1"/>
    <col min="7446" max="7446" width="13.7109375" style="1" customWidth="1"/>
    <col min="7447" max="7447" width="27.28515625" style="1" customWidth="1"/>
    <col min="7448" max="7448" width="13.42578125" style="1" customWidth="1"/>
    <col min="7449" max="7684" width="9.140625" style="1"/>
    <col min="7685" max="7685" width="21.7109375" style="1" customWidth="1"/>
    <col min="7686" max="7686" width="23.42578125" style="1" customWidth="1"/>
    <col min="7687" max="7687" width="27.7109375" style="1" customWidth="1"/>
    <col min="7688" max="7690" width="9.140625" style="1"/>
    <col min="7691" max="7691" width="13.7109375" style="1" customWidth="1"/>
    <col min="7692" max="7692" width="12.42578125" style="1" customWidth="1"/>
    <col min="7693" max="7695" width="11.140625" style="1" customWidth="1"/>
    <col min="7696" max="7696" width="12.28515625" style="1" customWidth="1"/>
    <col min="7697" max="7697" width="13" style="1" customWidth="1"/>
    <col min="7698" max="7698" width="11.42578125" style="1" customWidth="1"/>
    <col min="7699" max="7699" width="11.140625" style="1" customWidth="1"/>
    <col min="7700" max="7700" width="12.28515625" style="1" customWidth="1"/>
    <col min="7701" max="7701" width="10.42578125" style="1" customWidth="1"/>
    <col min="7702" max="7702" width="13.7109375" style="1" customWidth="1"/>
    <col min="7703" max="7703" width="27.28515625" style="1" customWidth="1"/>
    <col min="7704" max="7704" width="13.42578125" style="1" customWidth="1"/>
    <col min="7705" max="7940" width="9.140625" style="1"/>
    <col min="7941" max="7941" width="21.7109375" style="1" customWidth="1"/>
    <col min="7942" max="7942" width="23.42578125" style="1" customWidth="1"/>
    <col min="7943" max="7943" width="27.7109375" style="1" customWidth="1"/>
    <col min="7944" max="7946" width="9.140625" style="1"/>
    <col min="7947" max="7947" width="13.7109375" style="1" customWidth="1"/>
    <col min="7948" max="7948" width="12.42578125" style="1" customWidth="1"/>
    <col min="7949" max="7951" width="11.140625" style="1" customWidth="1"/>
    <col min="7952" max="7952" width="12.28515625" style="1" customWidth="1"/>
    <col min="7953" max="7953" width="13" style="1" customWidth="1"/>
    <col min="7954" max="7954" width="11.42578125" style="1" customWidth="1"/>
    <col min="7955" max="7955" width="11.140625" style="1" customWidth="1"/>
    <col min="7956" max="7956" width="12.28515625" style="1" customWidth="1"/>
    <col min="7957" max="7957" width="10.42578125" style="1" customWidth="1"/>
    <col min="7958" max="7958" width="13.7109375" style="1" customWidth="1"/>
    <col min="7959" max="7959" width="27.28515625" style="1" customWidth="1"/>
    <col min="7960" max="7960" width="13.42578125" style="1" customWidth="1"/>
    <col min="7961" max="8196" width="9.140625" style="1"/>
    <col min="8197" max="8197" width="21.7109375" style="1" customWidth="1"/>
    <col min="8198" max="8198" width="23.42578125" style="1" customWidth="1"/>
    <col min="8199" max="8199" width="27.7109375" style="1" customWidth="1"/>
    <col min="8200" max="8202" width="9.140625" style="1"/>
    <col min="8203" max="8203" width="13.7109375" style="1" customWidth="1"/>
    <col min="8204" max="8204" width="12.42578125" style="1" customWidth="1"/>
    <col min="8205" max="8207" width="11.140625" style="1" customWidth="1"/>
    <col min="8208" max="8208" width="12.28515625" style="1" customWidth="1"/>
    <col min="8209" max="8209" width="13" style="1" customWidth="1"/>
    <col min="8210" max="8210" width="11.42578125" style="1" customWidth="1"/>
    <col min="8211" max="8211" width="11.140625" style="1" customWidth="1"/>
    <col min="8212" max="8212" width="12.28515625" style="1" customWidth="1"/>
    <col min="8213" max="8213" width="10.42578125" style="1" customWidth="1"/>
    <col min="8214" max="8214" width="13.7109375" style="1" customWidth="1"/>
    <col min="8215" max="8215" width="27.28515625" style="1" customWidth="1"/>
    <col min="8216" max="8216" width="13.42578125" style="1" customWidth="1"/>
    <col min="8217" max="8452" width="9.140625" style="1"/>
    <col min="8453" max="8453" width="21.7109375" style="1" customWidth="1"/>
    <col min="8454" max="8454" width="23.42578125" style="1" customWidth="1"/>
    <col min="8455" max="8455" width="27.7109375" style="1" customWidth="1"/>
    <col min="8456" max="8458" width="9.140625" style="1"/>
    <col min="8459" max="8459" width="13.7109375" style="1" customWidth="1"/>
    <col min="8460" max="8460" width="12.42578125" style="1" customWidth="1"/>
    <col min="8461" max="8463" width="11.140625" style="1" customWidth="1"/>
    <col min="8464" max="8464" width="12.28515625" style="1" customWidth="1"/>
    <col min="8465" max="8465" width="13" style="1" customWidth="1"/>
    <col min="8466" max="8466" width="11.42578125" style="1" customWidth="1"/>
    <col min="8467" max="8467" width="11.140625" style="1" customWidth="1"/>
    <col min="8468" max="8468" width="12.28515625" style="1" customWidth="1"/>
    <col min="8469" max="8469" width="10.42578125" style="1" customWidth="1"/>
    <col min="8470" max="8470" width="13.7109375" style="1" customWidth="1"/>
    <col min="8471" max="8471" width="27.28515625" style="1" customWidth="1"/>
    <col min="8472" max="8472" width="13.42578125" style="1" customWidth="1"/>
    <col min="8473" max="8708" width="9.140625" style="1"/>
    <col min="8709" max="8709" width="21.7109375" style="1" customWidth="1"/>
    <col min="8710" max="8710" width="23.42578125" style="1" customWidth="1"/>
    <col min="8711" max="8711" width="27.7109375" style="1" customWidth="1"/>
    <col min="8712" max="8714" width="9.140625" style="1"/>
    <col min="8715" max="8715" width="13.7109375" style="1" customWidth="1"/>
    <col min="8716" max="8716" width="12.42578125" style="1" customWidth="1"/>
    <col min="8717" max="8719" width="11.140625" style="1" customWidth="1"/>
    <col min="8720" max="8720" width="12.28515625" style="1" customWidth="1"/>
    <col min="8721" max="8721" width="13" style="1" customWidth="1"/>
    <col min="8722" max="8722" width="11.42578125" style="1" customWidth="1"/>
    <col min="8723" max="8723" width="11.140625" style="1" customWidth="1"/>
    <col min="8724" max="8724" width="12.28515625" style="1" customWidth="1"/>
    <col min="8725" max="8725" width="10.42578125" style="1" customWidth="1"/>
    <col min="8726" max="8726" width="13.7109375" style="1" customWidth="1"/>
    <col min="8727" max="8727" width="27.28515625" style="1" customWidth="1"/>
    <col min="8728" max="8728" width="13.42578125" style="1" customWidth="1"/>
    <col min="8729" max="8964" width="9.140625" style="1"/>
    <col min="8965" max="8965" width="21.7109375" style="1" customWidth="1"/>
    <col min="8966" max="8966" width="23.42578125" style="1" customWidth="1"/>
    <col min="8967" max="8967" width="27.7109375" style="1" customWidth="1"/>
    <col min="8968" max="8970" width="9.140625" style="1"/>
    <col min="8971" max="8971" width="13.7109375" style="1" customWidth="1"/>
    <col min="8972" max="8972" width="12.42578125" style="1" customWidth="1"/>
    <col min="8973" max="8975" width="11.140625" style="1" customWidth="1"/>
    <col min="8976" max="8976" width="12.28515625" style="1" customWidth="1"/>
    <col min="8977" max="8977" width="13" style="1" customWidth="1"/>
    <col min="8978" max="8978" width="11.42578125" style="1" customWidth="1"/>
    <col min="8979" max="8979" width="11.140625" style="1" customWidth="1"/>
    <col min="8980" max="8980" width="12.28515625" style="1" customWidth="1"/>
    <col min="8981" max="8981" width="10.42578125" style="1" customWidth="1"/>
    <col min="8982" max="8982" width="13.7109375" style="1" customWidth="1"/>
    <col min="8983" max="8983" width="27.28515625" style="1" customWidth="1"/>
    <col min="8984" max="8984" width="13.42578125" style="1" customWidth="1"/>
    <col min="8985" max="9220" width="9.140625" style="1"/>
    <col min="9221" max="9221" width="21.7109375" style="1" customWidth="1"/>
    <col min="9222" max="9222" width="23.42578125" style="1" customWidth="1"/>
    <col min="9223" max="9223" width="27.7109375" style="1" customWidth="1"/>
    <col min="9224" max="9226" width="9.140625" style="1"/>
    <col min="9227" max="9227" width="13.7109375" style="1" customWidth="1"/>
    <col min="9228" max="9228" width="12.42578125" style="1" customWidth="1"/>
    <col min="9229" max="9231" width="11.140625" style="1" customWidth="1"/>
    <col min="9232" max="9232" width="12.28515625" style="1" customWidth="1"/>
    <col min="9233" max="9233" width="13" style="1" customWidth="1"/>
    <col min="9234" max="9234" width="11.42578125" style="1" customWidth="1"/>
    <col min="9235" max="9235" width="11.140625" style="1" customWidth="1"/>
    <col min="9236" max="9236" width="12.28515625" style="1" customWidth="1"/>
    <col min="9237" max="9237" width="10.42578125" style="1" customWidth="1"/>
    <col min="9238" max="9238" width="13.7109375" style="1" customWidth="1"/>
    <col min="9239" max="9239" width="27.28515625" style="1" customWidth="1"/>
    <col min="9240" max="9240" width="13.42578125" style="1" customWidth="1"/>
    <col min="9241" max="9476" width="9.140625" style="1"/>
    <col min="9477" max="9477" width="21.7109375" style="1" customWidth="1"/>
    <col min="9478" max="9478" width="23.42578125" style="1" customWidth="1"/>
    <col min="9479" max="9479" width="27.7109375" style="1" customWidth="1"/>
    <col min="9480" max="9482" width="9.140625" style="1"/>
    <col min="9483" max="9483" width="13.7109375" style="1" customWidth="1"/>
    <col min="9484" max="9484" width="12.42578125" style="1" customWidth="1"/>
    <col min="9485" max="9487" width="11.140625" style="1" customWidth="1"/>
    <col min="9488" max="9488" width="12.28515625" style="1" customWidth="1"/>
    <col min="9489" max="9489" width="13" style="1" customWidth="1"/>
    <col min="9490" max="9490" width="11.42578125" style="1" customWidth="1"/>
    <col min="9491" max="9491" width="11.140625" style="1" customWidth="1"/>
    <col min="9492" max="9492" width="12.28515625" style="1" customWidth="1"/>
    <col min="9493" max="9493" width="10.42578125" style="1" customWidth="1"/>
    <col min="9494" max="9494" width="13.7109375" style="1" customWidth="1"/>
    <col min="9495" max="9495" width="27.28515625" style="1" customWidth="1"/>
    <col min="9496" max="9496" width="13.42578125" style="1" customWidth="1"/>
    <col min="9497" max="9732" width="9.140625" style="1"/>
    <col min="9733" max="9733" width="21.7109375" style="1" customWidth="1"/>
    <col min="9734" max="9734" width="23.42578125" style="1" customWidth="1"/>
    <col min="9735" max="9735" width="27.7109375" style="1" customWidth="1"/>
    <col min="9736" max="9738" width="9.140625" style="1"/>
    <col min="9739" max="9739" width="13.7109375" style="1" customWidth="1"/>
    <col min="9740" max="9740" width="12.42578125" style="1" customWidth="1"/>
    <col min="9741" max="9743" width="11.140625" style="1" customWidth="1"/>
    <col min="9744" max="9744" width="12.28515625" style="1" customWidth="1"/>
    <col min="9745" max="9745" width="13" style="1" customWidth="1"/>
    <col min="9746" max="9746" width="11.42578125" style="1" customWidth="1"/>
    <col min="9747" max="9747" width="11.140625" style="1" customWidth="1"/>
    <col min="9748" max="9748" width="12.28515625" style="1" customWidth="1"/>
    <col min="9749" max="9749" width="10.42578125" style="1" customWidth="1"/>
    <col min="9750" max="9750" width="13.7109375" style="1" customWidth="1"/>
    <col min="9751" max="9751" width="27.28515625" style="1" customWidth="1"/>
    <col min="9752" max="9752" width="13.42578125" style="1" customWidth="1"/>
    <col min="9753" max="9988" width="9.140625" style="1"/>
    <col min="9989" max="9989" width="21.7109375" style="1" customWidth="1"/>
    <col min="9990" max="9990" width="23.42578125" style="1" customWidth="1"/>
    <col min="9991" max="9991" width="27.7109375" style="1" customWidth="1"/>
    <col min="9992" max="9994" width="9.140625" style="1"/>
    <col min="9995" max="9995" width="13.7109375" style="1" customWidth="1"/>
    <col min="9996" max="9996" width="12.42578125" style="1" customWidth="1"/>
    <col min="9997" max="9999" width="11.140625" style="1" customWidth="1"/>
    <col min="10000" max="10000" width="12.28515625" style="1" customWidth="1"/>
    <col min="10001" max="10001" width="13" style="1" customWidth="1"/>
    <col min="10002" max="10002" width="11.42578125" style="1" customWidth="1"/>
    <col min="10003" max="10003" width="11.140625" style="1" customWidth="1"/>
    <col min="10004" max="10004" width="12.28515625" style="1" customWidth="1"/>
    <col min="10005" max="10005" width="10.42578125" style="1" customWidth="1"/>
    <col min="10006" max="10006" width="13.7109375" style="1" customWidth="1"/>
    <col min="10007" max="10007" width="27.28515625" style="1" customWidth="1"/>
    <col min="10008" max="10008" width="13.42578125" style="1" customWidth="1"/>
    <col min="10009" max="10244" width="9.140625" style="1"/>
    <col min="10245" max="10245" width="21.7109375" style="1" customWidth="1"/>
    <col min="10246" max="10246" width="23.42578125" style="1" customWidth="1"/>
    <col min="10247" max="10247" width="27.7109375" style="1" customWidth="1"/>
    <col min="10248" max="10250" width="9.140625" style="1"/>
    <col min="10251" max="10251" width="13.7109375" style="1" customWidth="1"/>
    <col min="10252" max="10252" width="12.42578125" style="1" customWidth="1"/>
    <col min="10253" max="10255" width="11.140625" style="1" customWidth="1"/>
    <col min="10256" max="10256" width="12.28515625" style="1" customWidth="1"/>
    <col min="10257" max="10257" width="13" style="1" customWidth="1"/>
    <col min="10258" max="10258" width="11.42578125" style="1" customWidth="1"/>
    <col min="10259" max="10259" width="11.140625" style="1" customWidth="1"/>
    <col min="10260" max="10260" width="12.28515625" style="1" customWidth="1"/>
    <col min="10261" max="10261" width="10.42578125" style="1" customWidth="1"/>
    <col min="10262" max="10262" width="13.7109375" style="1" customWidth="1"/>
    <col min="10263" max="10263" width="27.28515625" style="1" customWidth="1"/>
    <col min="10264" max="10264" width="13.42578125" style="1" customWidth="1"/>
    <col min="10265" max="10500" width="9.140625" style="1"/>
    <col min="10501" max="10501" width="21.7109375" style="1" customWidth="1"/>
    <col min="10502" max="10502" width="23.42578125" style="1" customWidth="1"/>
    <col min="10503" max="10503" width="27.7109375" style="1" customWidth="1"/>
    <col min="10504" max="10506" width="9.140625" style="1"/>
    <col min="10507" max="10507" width="13.7109375" style="1" customWidth="1"/>
    <col min="10508" max="10508" width="12.42578125" style="1" customWidth="1"/>
    <col min="10509" max="10511" width="11.140625" style="1" customWidth="1"/>
    <col min="10512" max="10512" width="12.28515625" style="1" customWidth="1"/>
    <col min="10513" max="10513" width="13" style="1" customWidth="1"/>
    <col min="10514" max="10514" width="11.42578125" style="1" customWidth="1"/>
    <col min="10515" max="10515" width="11.140625" style="1" customWidth="1"/>
    <col min="10516" max="10516" width="12.28515625" style="1" customWidth="1"/>
    <col min="10517" max="10517" width="10.42578125" style="1" customWidth="1"/>
    <col min="10518" max="10518" width="13.7109375" style="1" customWidth="1"/>
    <col min="10519" max="10519" width="27.28515625" style="1" customWidth="1"/>
    <col min="10520" max="10520" width="13.42578125" style="1" customWidth="1"/>
    <col min="10521" max="10756" width="9.140625" style="1"/>
    <col min="10757" max="10757" width="21.7109375" style="1" customWidth="1"/>
    <col min="10758" max="10758" width="23.42578125" style="1" customWidth="1"/>
    <col min="10759" max="10759" width="27.7109375" style="1" customWidth="1"/>
    <col min="10760" max="10762" width="9.140625" style="1"/>
    <col min="10763" max="10763" width="13.7109375" style="1" customWidth="1"/>
    <col min="10764" max="10764" width="12.42578125" style="1" customWidth="1"/>
    <col min="10765" max="10767" width="11.140625" style="1" customWidth="1"/>
    <col min="10768" max="10768" width="12.28515625" style="1" customWidth="1"/>
    <col min="10769" max="10769" width="13" style="1" customWidth="1"/>
    <col min="10770" max="10770" width="11.42578125" style="1" customWidth="1"/>
    <col min="10771" max="10771" width="11.140625" style="1" customWidth="1"/>
    <col min="10772" max="10772" width="12.28515625" style="1" customWidth="1"/>
    <col min="10773" max="10773" width="10.42578125" style="1" customWidth="1"/>
    <col min="10774" max="10774" width="13.7109375" style="1" customWidth="1"/>
    <col min="10775" max="10775" width="27.28515625" style="1" customWidth="1"/>
    <col min="10776" max="10776" width="13.42578125" style="1" customWidth="1"/>
    <col min="10777" max="11012" width="9.140625" style="1"/>
    <col min="11013" max="11013" width="21.7109375" style="1" customWidth="1"/>
    <col min="11014" max="11014" width="23.42578125" style="1" customWidth="1"/>
    <col min="11015" max="11015" width="27.7109375" style="1" customWidth="1"/>
    <col min="11016" max="11018" width="9.140625" style="1"/>
    <col min="11019" max="11019" width="13.7109375" style="1" customWidth="1"/>
    <col min="11020" max="11020" width="12.42578125" style="1" customWidth="1"/>
    <col min="11021" max="11023" width="11.140625" style="1" customWidth="1"/>
    <col min="11024" max="11024" width="12.28515625" style="1" customWidth="1"/>
    <col min="11025" max="11025" width="13" style="1" customWidth="1"/>
    <col min="11026" max="11026" width="11.42578125" style="1" customWidth="1"/>
    <col min="11027" max="11027" width="11.140625" style="1" customWidth="1"/>
    <col min="11028" max="11028" width="12.28515625" style="1" customWidth="1"/>
    <col min="11029" max="11029" width="10.42578125" style="1" customWidth="1"/>
    <col min="11030" max="11030" width="13.7109375" style="1" customWidth="1"/>
    <col min="11031" max="11031" width="27.28515625" style="1" customWidth="1"/>
    <col min="11032" max="11032" width="13.42578125" style="1" customWidth="1"/>
    <col min="11033" max="11268" width="9.140625" style="1"/>
    <col min="11269" max="11269" width="21.7109375" style="1" customWidth="1"/>
    <col min="11270" max="11270" width="23.42578125" style="1" customWidth="1"/>
    <col min="11271" max="11271" width="27.7109375" style="1" customWidth="1"/>
    <col min="11272" max="11274" width="9.140625" style="1"/>
    <col min="11275" max="11275" width="13.7109375" style="1" customWidth="1"/>
    <col min="11276" max="11276" width="12.42578125" style="1" customWidth="1"/>
    <col min="11277" max="11279" width="11.140625" style="1" customWidth="1"/>
    <col min="11280" max="11280" width="12.28515625" style="1" customWidth="1"/>
    <col min="11281" max="11281" width="13" style="1" customWidth="1"/>
    <col min="11282" max="11282" width="11.42578125" style="1" customWidth="1"/>
    <col min="11283" max="11283" width="11.140625" style="1" customWidth="1"/>
    <col min="11284" max="11284" width="12.28515625" style="1" customWidth="1"/>
    <col min="11285" max="11285" width="10.42578125" style="1" customWidth="1"/>
    <col min="11286" max="11286" width="13.7109375" style="1" customWidth="1"/>
    <col min="11287" max="11287" width="27.28515625" style="1" customWidth="1"/>
    <col min="11288" max="11288" width="13.42578125" style="1" customWidth="1"/>
    <col min="11289" max="11524" width="9.140625" style="1"/>
    <col min="11525" max="11525" width="21.7109375" style="1" customWidth="1"/>
    <col min="11526" max="11526" width="23.42578125" style="1" customWidth="1"/>
    <col min="11527" max="11527" width="27.7109375" style="1" customWidth="1"/>
    <col min="11528" max="11530" width="9.140625" style="1"/>
    <col min="11531" max="11531" width="13.7109375" style="1" customWidth="1"/>
    <col min="11532" max="11532" width="12.42578125" style="1" customWidth="1"/>
    <col min="11533" max="11535" width="11.140625" style="1" customWidth="1"/>
    <col min="11536" max="11536" width="12.28515625" style="1" customWidth="1"/>
    <col min="11537" max="11537" width="13" style="1" customWidth="1"/>
    <col min="11538" max="11538" width="11.42578125" style="1" customWidth="1"/>
    <col min="11539" max="11539" width="11.140625" style="1" customWidth="1"/>
    <col min="11540" max="11540" width="12.28515625" style="1" customWidth="1"/>
    <col min="11541" max="11541" width="10.42578125" style="1" customWidth="1"/>
    <col min="11542" max="11542" width="13.7109375" style="1" customWidth="1"/>
    <col min="11543" max="11543" width="27.28515625" style="1" customWidth="1"/>
    <col min="11544" max="11544" width="13.42578125" style="1" customWidth="1"/>
    <col min="11545" max="11780" width="9.140625" style="1"/>
    <col min="11781" max="11781" width="21.7109375" style="1" customWidth="1"/>
    <col min="11782" max="11782" width="23.42578125" style="1" customWidth="1"/>
    <col min="11783" max="11783" width="27.7109375" style="1" customWidth="1"/>
    <col min="11784" max="11786" width="9.140625" style="1"/>
    <col min="11787" max="11787" width="13.7109375" style="1" customWidth="1"/>
    <col min="11788" max="11788" width="12.42578125" style="1" customWidth="1"/>
    <col min="11789" max="11791" width="11.140625" style="1" customWidth="1"/>
    <col min="11792" max="11792" width="12.28515625" style="1" customWidth="1"/>
    <col min="11793" max="11793" width="13" style="1" customWidth="1"/>
    <col min="11794" max="11794" width="11.42578125" style="1" customWidth="1"/>
    <col min="11795" max="11795" width="11.140625" style="1" customWidth="1"/>
    <col min="11796" max="11796" width="12.28515625" style="1" customWidth="1"/>
    <col min="11797" max="11797" width="10.42578125" style="1" customWidth="1"/>
    <col min="11798" max="11798" width="13.7109375" style="1" customWidth="1"/>
    <col min="11799" max="11799" width="27.28515625" style="1" customWidth="1"/>
    <col min="11800" max="11800" width="13.42578125" style="1" customWidth="1"/>
    <col min="11801" max="12036" width="9.140625" style="1"/>
    <col min="12037" max="12037" width="21.7109375" style="1" customWidth="1"/>
    <col min="12038" max="12038" width="23.42578125" style="1" customWidth="1"/>
    <col min="12039" max="12039" width="27.7109375" style="1" customWidth="1"/>
    <col min="12040" max="12042" width="9.140625" style="1"/>
    <col min="12043" max="12043" width="13.7109375" style="1" customWidth="1"/>
    <col min="12044" max="12044" width="12.42578125" style="1" customWidth="1"/>
    <col min="12045" max="12047" width="11.140625" style="1" customWidth="1"/>
    <col min="12048" max="12048" width="12.28515625" style="1" customWidth="1"/>
    <col min="12049" max="12049" width="13" style="1" customWidth="1"/>
    <col min="12050" max="12050" width="11.42578125" style="1" customWidth="1"/>
    <col min="12051" max="12051" width="11.140625" style="1" customWidth="1"/>
    <col min="12052" max="12052" width="12.28515625" style="1" customWidth="1"/>
    <col min="12053" max="12053" width="10.42578125" style="1" customWidth="1"/>
    <col min="12054" max="12054" width="13.7109375" style="1" customWidth="1"/>
    <col min="12055" max="12055" width="27.28515625" style="1" customWidth="1"/>
    <col min="12056" max="12056" width="13.42578125" style="1" customWidth="1"/>
    <col min="12057" max="12292" width="9.140625" style="1"/>
    <col min="12293" max="12293" width="21.7109375" style="1" customWidth="1"/>
    <col min="12294" max="12294" width="23.42578125" style="1" customWidth="1"/>
    <col min="12295" max="12295" width="27.7109375" style="1" customWidth="1"/>
    <col min="12296" max="12298" width="9.140625" style="1"/>
    <col min="12299" max="12299" width="13.7109375" style="1" customWidth="1"/>
    <col min="12300" max="12300" width="12.42578125" style="1" customWidth="1"/>
    <col min="12301" max="12303" width="11.140625" style="1" customWidth="1"/>
    <col min="12304" max="12304" width="12.28515625" style="1" customWidth="1"/>
    <col min="12305" max="12305" width="13" style="1" customWidth="1"/>
    <col min="12306" max="12306" width="11.42578125" style="1" customWidth="1"/>
    <col min="12307" max="12307" width="11.140625" style="1" customWidth="1"/>
    <col min="12308" max="12308" width="12.28515625" style="1" customWidth="1"/>
    <col min="12309" max="12309" width="10.42578125" style="1" customWidth="1"/>
    <col min="12310" max="12310" width="13.7109375" style="1" customWidth="1"/>
    <col min="12311" max="12311" width="27.28515625" style="1" customWidth="1"/>
    <col min="12312" max="12312" width="13.42578125" style="1" customWidth="1"/>
    <col min="12313" max="12548" width="9.140625" style="1"/>
    <col min="12549" max="12549" width="21.7109375" style="1" customWidth="1"/>
    <col min="12550" max="12550" width="23.42578125" style="1" customWidth="1"/>
    <col min="12551" max="12551" width="27.7109375" style="1" customWidth="1"/>
    <col min="12552" max="12554" width="9.140625" style="1"/>
    <col min="12555" max="12555" width="13.7109375" style="1" customWidth="1"/>
    <col min="12556" max="12556" width="12.42578125" style="1" customWidth="1"/>
    <col min="12557" max="12559" width="11.140625" style="1" customWidth="1"/>
    <col min="12560" max="12560" width="12.28515625" style="1" customWidth="1"/>
    <col min="12561" max="12561" width="13" style="1" customWidth="1"/>
    <col min="12562" max="12562" width="11.42578125" style="1" customWidth="1"/>
    <col min="12563" max="12563" width="11.140625" style="1" customWidth="1"/>
    <col min="12564" max="12564" width="12.28515625" style="1" customWidth="1"/>
    <col min="12565" max="12565" width="10.42578125" style="1" customWidth="1"/>
    <col min="12566" max="12566" width="13.7109375" style="1" customWidth="1"/>
    <col min="12567" max="12567" width="27.28515625" style="1" customWidth="1"/>
    <col min="12568" max="12568" width="13.42578125" style="1" customWidth="1"/>
    <col min="12569" max="12804" width="9.140625" style="1"/>
    <col min="12805" max="12805" width="21.7109375" style="1" customWidth="1"/>
    <col min="12806" max="12806" width="23.42578125" style="1" customWidth="1"/>
    <col min="12807" max="12807" width="27.7109375" style="1" customWidth="1"/>
    <col min="12808" max="12810" width="9.140625" style="1"/>
    <col min="12811" max="12811" width="13.7109375" style="1" customWidth="1"/>
    <col min="12812" max="12812" width="12.42578125" style="1" customWidth="1"/>
    <col min="12813" max="12815" width="11.140625" style="1" customWidth="1"/>
    <col min="12816" max="12816" width="12.28515625" style="1" customWidth="1"/>
    <col min="12817" max="12817" width="13" style="1" customWidth="1"/>
    <col min="12818" max="12818" width="11.42578125" style="1" customWidth="1"/>
    <col min="12819" max="12819" width="11.140625" style="1" customWidth="1"/>
    <col min="12820" max="12820" width="12.28515625" style="1" customWidth="1"/>
    <col min="12821" max="12821" width="10.42578125" style="1" customWidth="1"/>
    <col min="12822" max="12822" width="13.7109375" style="1" customWidth="1"/>
    <col min="12823" max="12823" width="27.28515625" style="1" customWidth="1"/>
    <col min="12824" max="12824" width="13.42578125" style="1" customWidth="1"/>
    <col min="12825" max="13060" width="9.140625" style="1"/>
    <col min="13061" max="13061" width="21.7109375" style="1" customWidth="1"/>
    <col min="13062" max="13062" width="23.42578125" style="1" customWidth="1"/>
    <col min="13063" max="13063" width="27.7109375" style="1" customWidth="1"/>
    <col min="13064" max="13066" width="9.140625" style="1"/>
    <col min="13067" max="13067" width="13.7109375" style="1" customWidth="1"/>
    <col min="13068" max="13068" width="12.42578125" style="1" customWidth="1"/>
    <col min="13069" max="13071" width="11.140625" style="1" customWidth="1"/>
    <col min="13072" max="13072" width="12.28515625" style="1" customWidth="1"/>
    <col min="13073" max="13073" width="13" style="1" customWidth="1"/>
    <col min="13074" max="13074" width="11.42578125" style="1" customWidth="1"/>
    <col min="13075" max="13075" width="11.140625" style="1" customWidth="1"/>
    <col min="13076" max="13076" width="12.28515625" style="1" customWidth="1"/>
    <col min="13077" max="13077" width="10.42578125" style="1" customWidth="1"/>
    <col min="13078" max="13078" width="13.7109375" style="1" customWidth="1"/>
    <col min="13079" max="13079" width="27.28515625" style="1" customWidth="1"/>
    <col min="13080" max="13080" width="13.42578125" style="1" customWidth="1"/>
    <col min="13081" max="13316" width="9.140625" style="1"/>
    <col min="13317" max="13317" width="21.7109375" style="1" customWidth="1"/>
    <col min="13318" max="13318" width="23.42578125" style="1" customWidth="1"/>
    <col min="13319" max="13319" width="27.7109375" style="1" customWidth="1"/>
    <col min="13320" max="13322" width="9.140625" style="1"/>
    <col min="13323" max="13323" width="13.7109375" style="1" customWidth="1"/>
    <col min="13324" max="13324" width="12.42578125" style="1" customWidth="1"/>
    <col min="13325" max="13327" width="11.140625" style="1" customWidth="1"/>
    <col min="13328" max="13328" width="12.28515625" style="1" customWidth="1"/>
    <col min="13329" max="13329" width="13" style="1" customWidth="1"/>
    <col min="13330" max="13330" width="11.42578125" style="1" customWidth="1"/>
    <col min="13331" max="13331" width="11.140625" style="1" customWidth="1"/>
    <col min="13332" max="13332" width="12.28515625" style="1" customWidth="1"/>
    <col min="13333" max="13333" width="10.42578125" style="1" customWidth="1"/>
    <col min="13334" max="13334" width="13.7109375" style="1" customWidth="1"/>
    <col min="13335" max="13335" width="27.28515625" style="1" customWidth="1"/>
    <col min="13336" max="13336" width="13.42578125" style="1" customWidth="1"/>
    <col min="13337" max="13572" width="9.140625" style="1"/>
    <col min="13573" max="13573" width="21.7109375" style="1" customWidth="1"/>
    <col min="13574" max="13574" width="23.42578125" style="1" customWidth="1"/>
    <col min="13575" max="13575" width="27.7109375" style="1" customWidth="1"/>
    <col min="13576" max="13578" width="9.140625" style="1"/>
    <col min="13579" max="13579" width="13.7109375" style="1" customWidth="1"/>
    <col min="13580" max="13580" width="12.42578125" style="1" customWidth="1"/>
    <col min="13581" max="13583" width="11.140625" style="1" customWidth="1"/>
    <col min="13584" max="13584" width="12.28515625" style="1" customWidth="1"/>
    <col min="13585" max="13585" width="13" style="1" customWidth="1"/>
    <col min="13586" max="13586" width="11.42578125" style="1" customWidth="1"/>
    <col min="13587" max="13587" width="11.140625" style="1" customWidth="1"/>
    <col min="13588" max="13588" width="12.28515625" style="1" customWidth="1"/>
    <col min="13589" max="13589" width="10.42578125" style="1" customWidth="1"/>
    <col min="13590" max="13590" width="13.7109375" style="1" customWidth="1"/>
    <col min="13591" max="13591" width="27.28515625" style="1" customWidth="1"/>
    <col min="13592" max="13592" width="13.42578125" style="1" customWidth="1"/>
    <col min="13593" max="13828" width="9.140625" style="1"/>
    <col min="13829" max="13829" width="21.7109375" style="1" customWidth="1"/>
    <col min="13830" max="13830" width="23.42578125" style="1" customWidth="1"/>
    <col min="13831" max="13831" width="27.7109375" style="1" customWidth="1"/>
    <col min="13832" max="13834" width="9.140625" style="1"/>
    <col min="13835" max="13835" width="13.7109375" style="1" customWidth="1"/>
    <col min="13836" max="13836" width="12.42578125" style="1" customWidth="1"/>
    <col min="13837" max="13839" width="11.140625" style="1" customWidth="1"/>
    <col min="13840" max="13840" width="12.28515625" style="1" customWidth="1"/>
    <col min="13841" max="13841" width="13" style="1" customWidth="1"/>
    <col min="13842" max="13842" width="11.42578125" style="1" customWidth="1"/>
    <col min="13843" max="13843" width="11.140625" style="1" customWidth="1"/>
    <col min="13844" max="13844" width="12.28515625" style="1" customWidth="1"/>
    <col min="13845" max="13845" width="10.42578125" style="1" customWidth="1"/>
    <col min="13846" max="13846" width="13.7109375" style="1" customWidth="1"/>
    <col min="13847" max="13847" width="27.28515625" style="1" customWidth="1"/>
    <col min="13848" max="13848" width="13.42578125" style="1" customWidth="1"/>
    <col min="13849" max="14084" width="9.140625" style="1"/>
    <col min="14085" max="14085" width="21.7109375" style="1" customWidth="1"/>
    <col min="14086" max="14086" width="23.42578125" style="1" customWidth="1"/>
    <col min="14087" max="14087" width="27.7109375" style="1" customWidth="1"/>
    <col min="14088" max="14090" width="9.140625" style="1"/>
    <col min="14091" max="14091" width="13.7109375" style="1" customWidth="1"/>
    <col min="14092" max="14092" width="12.42578125" style="1" customWidth="1"/>
    <col min="14093" max="14095" width="11.140625" style="1" customWidth="1"/>
    <col min="14096" max="14096" width="12.28515625" style="1" customWidth="1"/>
    <col min="14097" max="14097" width="13" style="1" customWidth="1"/>
    <col min="14098" max="14098" width="11.42578125" style="1" customWidth="1"/>
    <col min="14099" max="14099" width="11.140625" style="1" customWidth="1"/>
    <col min="14100" max="14100" width="12.28515625" style="1" customWidth="1"/>
    <col min="14101" max="14101" width="10.42578125" style="1" customWidth="1"/>
    <col min="14102" max="14102" width="13.7109375" style="1" customWidth="1"/>
    <col min="14103" max="14103" width="27.28515625" style="1" customWidth="1"/>
    <col min="14104" max="14104" width="13.42578125" style="1" customWidth="1"/>
    <col min="14105" max="14340" width="9.140625" style="1"/>
    <col min="14341" max="14341" width="21.7109375" style="1" customWidth="1"/>
    <col min="14342" max="14342" width="23.42578125" style="1" customWidth="1"/>
    <col min="14343" max="14343" width="27.7109375" style="1" customWidth="1"/>
    <col min="14344" max="14346" width="9.140625" style="1"/>
    <col min="14347" max="14347" width="13.7109375" style="1" customWidth="1"/>
    <col min="14348" max="14348" width="12.42578125" style="1" customWidth="1"/>
    <col min="14349" max="14351" width="11.140625" style="1" customWidth="1"/>
    <col min="14352" max="14352" width="12.28515625" style="1" customWidth="1"/>
    <col min="14353" max="14353" width="13" style="1" customWidth="1"/>
    <col min="14354" max="14354" width="11.42578125" style="1" customWidth="1"/>
    <col min="14355" max="14355" width="11.140625" style="1" customWidth="1"/>
    <col min="14356" max="14356" width="12.28515625" style="1" customWidth="1"/>
    <col min="14357" max="14357" width="10.42578125" style="1" customWidth="1"/>
    <col min="14358" max="14358" width="13.7109375" style="1" customWidth="1"/>
    <col min="14359" max="14359" width="27.28515625" style="1" customWidth="1"/>
    <col min="14360" max="14360" width="13.42578125" style="1" customWidth="1"/>
    <col min="14361" max="14596" width="9.140625" style="1"/>
    <col min="14597" max="14597" width="21.7109375" style="1" customWidth="1"/>
    <col min="14598" max="14598" width="23.42578125" style="1" customWidth="1"/>
    <col min="14599" max="14599" width="27.7109375" style="1" customWidth="1"/>
    <col min="14600" max="14602" width="9.140625" style="1"/>
    <col min="14603" max="14603" width="13.7109375" style="1" customWidth="1"/>
    <col min="14604" max="14604" width="12.42578125" style="1" customWidth="1"/>
    <col min="14605" max="14607" width="11.140625" style="1" customWidth="1"/>
    <col min="14608" max="14608" width="12.28515625" style="1" customWidth="1"/>
    <col min="14609" max="14609" width="13" style="1" customWidth="1"/>
    <col min="14610" max="14610" width="11.42578125" style="1" customWidth="1"/>
    <col min="14611" max="14611" width="11.140625" style="1" customWidth="1"/>
    <col min="14612" max="14612" width="12.28515625" style="1" customWidth="1"/>
    <col min="14613" max="14613" width="10.42578125" style="1" customWidth="1"/>
    <col min="14614" max="14614" width="13.7109375" style="1" customWidth="1"/>
    <col min="14615" max="14615" width="27.28515625" style="1" customWidth="1"/>
    <col min="14616" max="14616" width="13.42578125" style="1" customWidth="1"/>
    <col min="14617" max="14852" width="9.140625" style="1"/>
    <col min="14853" max="14853" width="21.7109375" style="1" customWidth="1"/>
    <col min="14854" max="14854" width="23.42578125" style="1" customWidth="1"/>
    <col min="14855" max="14855" width="27.7109375" style="1" customWidth="1"/>
    <col min="14856" max="14858" width="9.140625" style="1"/>
    <col min="14859" max="14859" width="13.7109375" style="1" customWidth="1"/>
    <col min="14860" max="14860" width="12.42578125" style="1" customWidth="1"/>
    <col min="14861" max="14863" width="11.140625" style="1" customWidth="1"/>
    <col min="14864" max="14864" width="12.28515625" style="1" customWidth="1"/>
    <col min="14865" max="14865" width="13" style="1" customWidth="1"/>
    <col min="14866" max="14866" width="11.42578125" style="1" customWidth="1"/>
    <col min="14867" max="14867" width="11.140625" style="1" customWidth="1"/>
    <col min="14868" max="14868" width="12.28515625" style="1" customWidth="1"/>
    <col min="14869" max="14869" width="10.42578125" style="1" customWidth="1"/>
    <col min="14870" max="14870" width="13.7109375" style="1" customWidth="1"/>
    <col min="14871" max="14871" width="27.28515625" style="1" customWidth="1"/>
    <col min="14872" max="14872" width="13.42578125" style="1" customWidth="1"/>
    <col min="14873" max="15108" width="9.140625" style="1"/>
    <col min="15109" max="15109" width="21.7109375" style="1" customWidth="1"/>
    <col min="15110" max="15110" width="23.42578125" style="1" customWidth="1"/>
    <col min="15111" max="15111" width="27.7109375" style="1" customWidth="1"/>
    <col min="15112" max="15114" width="9.140625" style="1"/>
    <col min="15115" max="15115" width="13.7109375" style="1" customWidth="1"/>
    <col min="15116" max="15116" width="12.42578125" style="1" customWidth="1"/>
    <col min="15117" max="15119" width="11.140625" style="1" customWidth="1"/>
    <col min="15120" max="15120" width="12.28515625" style="1" customWidth="1"/>
    <col min="15121" max="15121" width="13" style="1" customWidth="1"/>
    <col min="15122" max="15122" width="11.42578125" style="1" customWidth="1"/>
    <col min="15123" max="15123" width="11.140625" style="1" customWidth="1"/>
    <col min="15124" max="15124" width="12.28515625" style="1" customWidth="1"/>
    <col min="15125" max="15125" width="10.42578125" style="1" customWidth="1"/>
    <col min="15126" max="15126" width="13.7109375" style="1" customWidth="1"/>
    <col min="15127" max="15127" width="27.28515625" style="1" customWidth="1"/>
    <col min="15128" max="15128" width="13.42578125" style="1" customWidth="1"/>
    <col min="15129" max="15364" width="9.140625" style="1"/>
    <col min="15365" max="15365" width="21.7109375" style="1" customWidth="1"/>
    <col min="15366" max="15366" width="23.42578125" style="1" customWidth="1"/>
    <col min="15367" max="15367" width="27.7109375" style="1" customWidth="1"/>
    <col min="15368" max="15370" width="9.140625" style="1"/>
    <col min="15371" max="15371" width="13.7109375" style="1" customWidth="1"/>
    <col min="15372" max="15372" width="12.42578125" style="1" customWidth="1"/>
    <col min="15373" max="15375" width="11.140625" style="1" customWidth="1"/>
    <col min="15376" max="15376" width="12.28515625" style="1" customWidth="1"/>
    <col min="15377" max="15377" width="13" style="1" customWidth="1"/>
    <col min="15378" max="15378" width="11.42578125" style="1" customWidth="1"/>
    <col min="15379" max="15379" width="11.140625" style="1" customWidth="1"/>
    <col min="15380" max="15380" width="12.28515625" style="1" customWidth="1"/>
    <col min="15381" max="15381" width="10.42578125" style="1" customWidth="1"/>
    <col min="15382" max="15382" width="13.7109375" style="1" customWidth="1"/>
    <col min="15383" max="15383" width="27.28515625" style="1" customWidth="1"/>
    <col min="15384" max="15384" width="13.42578125" style="1" customWidth="1"/>
    <col min="15385" max="15620" width="9.140625" style="1"/>
    <col min="15621" max="15621" width="21.7109375" style="1" customWidth="1"/>
    <col min="15622" max="15622" width="23.42578125" style="1" customWidth="1"/>
    <col min="15623" max="15623" width="27.7109375" style="1" customWidth="1"/>
    <col min="15624" max="15626" width="9.140625" style="1"/>
    <col min="15627" max="15627" width="13.7109375" style="1" customWidth="1"/>
    <col min="15628" max="15628" width="12.42578125" style="1" customWidth="1"/>
    <col min="15629" max="15631" width="11.140625" style="1" customWidth="1"/>
    <col min="15632" max="15632" width="12.28515625" style="1" customWidth="1"/>
    <col min="15633" max="15633" width="13" style="1" customWidth="1"/>
    <col min="15634" max="15634" width="11.42578125" style="1" customWidth="1"/>
    <col min="15635" max="15635" width="11.140625" style="1" customWidth="1"/>
    <col min="15636" max="15636" width="12.28515625" style="1" customWidth="1"/>
    <col min="15637" max="15637" width="10.42578125" style="1" customWidth="1"/>
    <col min="15638" max="15638" width="13.7109375" style="1" customWidth="1"/>
    <col min="15639" max="15639" width="27.28515625" style="1" customWidth="1"/>
    <col min="15640" max="15640" width="13.42578125" style="1" customWidth="1"/>
    <col min="15641" max="15876" width="9.140625" style="1"/>
    <col min="15877" max="15877" width="21.7109375" style="1" customWidth="1"/>
    <col min="15878" max="15878" width="23.42578125" style="1" customWidth="1"/>
    <col min="15879" max="15879" width="27.7109375" style="1" customWidth="1"/>
    <col min="15880" max="15882" width="9.140625" style="1"/>
    <col min="15883" max="15883" width="13.7109375" style="1" customWidth="1"/>
    <col min="15884" max="15884" width="12.42578125" style="1" customWidth="1"/>
    <col min="15885" max="15887" width="11.140625" style="1" customWidth="1"/>
    <col min="15888" max="15888" width="12.28515625" style="1" customWidth="1"/>
    <col min="15889" max="15889" width="13" style="1" customWidth="1"/>
    <col min="15890" max="15890" width="11.42578125" style="1" customWidth="1"/>
    <col min="15891" max="15891" width="11.140625" style="1" customWidth="1"/>
    <col min="15892" max="15892" width="12.28515625" style="1" customWidth="1"/>
    <col min="15893" max="15893" width="10.42578125" style="1" customWidth="1"/>
    <col min="15894" max="15894" width="13.7109375" style="1" customWidth="1"/>
    <col min="15895" max="15895" width="27.28515625" style="1" customWidth="1"/>
    <col min="15896" max="15896" width="13.42578125" style="1" customWidth="1"/>
    <col min="15897" max="16132" width="9.140625" style="1"/>
    <col min="16133" max="16133" width="21.7109375" style="1" customWidth="1"/>
    <col min="16134" max="16134" width="23.42578125" style="1" customWidth="1"/>
    <col min="16135" max="16135" width="27.7109375" style="1" customWidth="1"/>
    <col min="16136" max="16138" width="9.140625" style="1"/>
    <col min="16139" max="16139" width="13.7109375" style="1" customWidth="1"/>
    <col min="16140" max="16140" width="12.42578125" style="1" customWidth="1"/>
    <col min="16141" max="16143" width="11.140625" style="1" customWidth="1"/>
    <col min="16144" max="16144" width="12.28515625" style="1" customWidth="1"/>
    <col min="16145" max="16145" width="13" style="1" customWidth="1"/>
    <col min="16146" max="16146" width="11.42578125" style="1" customWidth="1"/>
    <col min="16147" max="16147" width="11.140625" style="1" customWidth="1"/>
    <col min="16148" max="16148" width="12.28515625" style="1" customWidth="1"/>
    <col min="16149" max="16149" width="10.42578125" style="1" customWidth="1"/>
    <col min="16150" max="16150" width="13.7109375" style="1" customWidth="1"/>
    <col min="16151" max="16151" width="27.28515625" style="1" customWidth="1"/>
    <col min="16152" max="16152" width="13.42578125" style="1" customWidth="1"/>
    <col min="16153" max="16384" width="9.140625" style="1"/>
  </cols>
  <sheetData>
    <row r="10" spans="5:5" ht="23.25">
      <c r="E10" s="56"/>
    </row>
    <row r="13" spans="5:5" ht="15" customHeight="1"/>
    <row r="14" spans="5:5" ht="15" customHeight="1"/>
    <row r="17" spans="1:9" ht="15" customHeight="1"/>
    <row r="18" spans="1:9" ht="15" customHeight="1"/>
    <row r="19" spans="1:9" ht="14.45" customHeight="1"/>
    <row r="20" spans="1:9" ht="14.45" customHeight="1"/>
    <row r="21" spans="1:9" ht="14.45" customHeight="1"/>
    <row r="22" spans="1:9" ht="17.25" customHeight="1"/>
    <row r="23" spans="1:9" ht="15" customHeight="1">
      <c r="A23" s="3"/>
      <c r="B23" s="3"/>
      <c r="C23" s="3"/>
      <c r="D23" s="3"/>
      <c r="E23" s="3"/>
      <c r="H23" s="3"/>
      <c r="I23" s="3"/>
    </row>
    <row r="24" spans="1:9" ht="16.5" customHeight="1">
      <c r="A24" s="3"/>
      <c r="B24" s="3"/>
      <c r="C24" s="3"/>
      <c r="D24" s="3"/>
      <c r="E24" s="3"/>
      <c r="F24" s="3"/>
      <c r="G24" s="3"/>
      <c r="H24" s="3"/>
      <c r="I24" s="3"/>
    </row>
    <row r="25" spans="1:9" ht="15" customHeight="1">
      <c r="A25" s="3"/>
      <c r="B25" s="3"/>
      <c r="C25" s="3"/>
      <c r="D25" s="3"/>
      <c r="E25" s="3"/>
      <c r="F25" s="3"/>
      <c r="G25" s="3"/>
      <c r="H25" s="3"/>
      <c r="I25" s="3"/>
    </row>
    <row r="26" spans="1:9" ht="20.25" customHeight="1">
      <c r="A26" s="3"/>
      <c r="B26" s="3"/>
      <c r="C26" s="3"/>
      <c r="D26" s="3"/>
      <c r="E26" s="3"/>
      <c r="F26" s="12">
        <v>121</v>
      </c>
      <c r="G26" s="13"/>
      <c r="H26" s="3"/>
      <c r="I26" s="3"/>
    </row>
    <row r="27" spans="1:9" ht="18" customHeight="1">
      <c r="A27" s="3"/>
      <c r="B27" s="3"/>
      <c r="C27" s="3"/>
      <c r="D27" s="3"/>
      <c r="E27" s="3"/>
      <c r="H27" s="3"/>
      <c r="I27" s="3"/>
    </row>
    <row r="28" spans="1:9" ht="20.25" customHeight="1">
      <c r="B28" s="8"/>
      <c r="C28" s="8"/>
      <c r="D28" s="8"/>
      <c r="E28" s="8"/>
      <c r="F28" s="3"/>
      <c r="G28" s="3"/>
      <c r="H28" s="3">
        <v>2000</v>
      </c>
      <c r="I28" s="2"/>
    </row>
    <row r="29" spans="1:9" ht="21.75" customHeight="1">
      <c r="B29" s="3"/>
      <c r="C29" s="3"/>
      <c r="D29" s="3"/>
      <c r="E29" s="3"/>
      <c r="F29" s="3"/>
      <c r="G29" s="3">
        <v>1</v>
      </c>
      <c r="H29" s="3"/>
      <c r="I29" s="3"/>
    </row>
    <row r="30" spans="1:9" ht="66.75" customHeight="1">
      <c r="B30" s="3"/>
      <c r="C30" s="3"/>
      <c r="D30" s="44" t="s">
        <v>34</v>
      </c>
      <c r="E30" s="44" t="s">
        <v>35</v>
      </c>
      <c r="F30" s="45" t="s">
        <v>36</v>
      </c>
      <c r="G30" s="45" t="s">
        <v>70</v>
      </c>
      <c r="H30" s="45" t="s">
        <v>37</v>
      </c>
      <c r="I30" s="3"/>
    </row>
    <row r="31" spans="1:9" ht="15" customHeight="1" thickBot="1">
      <c r="B31" s="3"/>
      <c r="C31" s="3"/>
      <c r="D31" s="179"/>
      <c r="E31" s="180"/>
      <c r="F31" s="180"/>
      <c r="G31" s="180"/>
      <c r="H31" s="181"/>
      <c r="I31" s="3"/>
    </row>
    <row r="32" spans="1:9" ht="30.75" customHeight="1" thickTop="1">
      <c r="B32" s="3"/>
      <c r="C32" s="3"/>
      <c r="D32" s="71" t="s">
        <v>102</v>
      </c>
      <c r="E32" s="71" t="s">
        <v>42</v>
      </c>
      <c r="F32" s="71">
        <v>400</v>
      </c>
      <c r="G32" s="71">
        <v>150</v>
      </c>
      <c r="H32" s="102">
        <v>250</v>
      </c>
      <c r="I32" s="3"/>
    </row>
    <row r="33" spans="2:23" ht="35.25" customHeight="1">
      <c r="B33" s="3"/>
      <c r="C33" s="3"/>
      <c r="D33" s="44" t="s">
        <v>103</v>
      </c>
      <c r="E33" s="44" t="s">
        <v>42</v>
      </c>
      <c r="F33" s="44">
        <v>450</v>
      </c>
      <c r="G33" s="44">
        <v>350</v>
      </c>
      <c r="H33" s="98">
        <v>450</v>
      </c>
      <c r="I33" s="3"/>
    </row>
    <row r="34" spans="2:23" ht="30" customHeight="1">
      <c r="B34" s="3"/>
      <c r="C34" s="3"/>
      <c r="D34" s="44" t="s">
        <v>104</v>
      </c>
      <c r="E34" s="44" t="s">
        <v>42</v>
      </c>
      <c r="F34" s="44">
        <v>350</v>
      </c>
      <c r="G34" s="44">
        <v>400</v>
      </c>
      <c r="H34" s="98">
        <v>350</v>
      </c>
      <c r="I34" s="3"/>
      <c r="J34" s="177">
        <f>250+450+350+450</f>
        <v>1500</v>
      </c>
      <c r="K34" s="178"/>
      <c r="L34" s="3"/>
      <c r="M34" s="3"/>
      <c r="N34" s="3"/>
      <c r="O34" s="3"/>
    </row>
    <row r="35" spans="2:23" ht="47.25" customHeight="1">
      <c r="B35" s="3"/>
      <c r="C35" s="3"/>
      <c r="D35" s="45" t="s">
        <v>105</v>
      </c>
      <c r="E35" s="44" t="s">
        <v>42</v>
      </c>
      <c r="F35" s="44">
        <v>25</v>
      </c>
      <c r="G35" s="44">
        <v>450</v>
      </c>
      <c r="H35" s="98">
        <v>450</v>
      </c>
      <c r="I35" s="3"/>
      <c r="J35" s="3"/>
      <c r="K35" s="3"/>
      <c r="L35" s="4"/>
      <c r="M35" s="6">
        <v>75</v>
      </c>
      <c r="N35" s="6"/>
      <c r="O35" s="6"/>
    </row>
    <row r="36" spans="2:23" ht="27" customHeight="1">
      <c r="D36" s="3"/>
      <c r="E36" s="3"/>
      <c r="F36" s="3"/>
      <c r="G36" s="3"/>
      <c r="H36" s="3"/>
      <c r="L36" s="4"/>
      <c r="M36" s="6">
        <v>45</v>
      </c>
      <c r="N36" s="6"/>
      <c r="O36" s="6"/>
      <c r="P36" s="6"/>
      <c r="Q36" s="6">
        <v>37</v>
      </c>
      <c r="R36" s="4"/>
      <c r="S36" s="4"/>
    </row>
    <row r="37" spans="2:23" ht="30" customHeight="1">
      <c r="D37" s="3"/>
      <c r="E37" s="3"/>
      <c r="F37" s="3"/>
      <c r="G37" s="3"/>
      <c r="H37" s="3"/>
      <c r="L37" s="4"/>
      <c r="M37" s="6">
        <v>25</v>
      </c>
      <c r="N37" s="6"/>
      <c r="O37" s="6"/>
      <c r="P37" s="6"/>
      <c r="Q37" s="6">
        <v>43</v>
      </c>
      <c r="R37" s="4"/>
      <c r="S37" s="4"/>
    </row>
    <row r="38" spans="2:23" ht="33" customHeight="1">
      <c r="D38" s="3"/>
      <c r="E38" s="3"/>
      <c r="F38" s="3"/>
      <c r="G38" s="3"/>
      <c r="H38" s="3"/>
      <c r="L38" s="4"/>
      <c r="M38" s="6">
        <v>100</v>
      </c>
      <c r="N38" s="6"/>
      <c r="O38" s="6"/>
      <c r="P38" s="6"/>
      <c r="Q38" s="6">
        <v>61</v>
      </c>
      <c r="R38" s="4"/>
      <c r="S38" s="4"/>
    </row>
    <row r="39" spans="2:23" ht="34.5" customHeight="1">
      <c r="D39" s="44" t="s">
        <v>100</v>
      </c>
      <c r="E39" s="100">
        <f>(400*250+450*450+350*350+25*450)/1500</f>
        <v>290.83333333333331</v>
      </c>
      <c r="F39" s="3"/>
      <c r="G39" s="3"/>
      <c r="H39" s="3"/>
      <c r="L39" s="4"/>
      <c r="M39" s="6">
        <v>100</v>
      </c>
      <c r="N39" s="6"/>
      <c r="O39" s="6"/>
      <c r="P39" s="6"/>
      <c r="Q39" s="6">
        <v>30</v>
      </c>
      <c r="R39" s="4"/>
      <c r="S39" s="4"/>
    </row>
    <row r="40" spans="2:23" ht="34.5" customHeight="1">
      <c r="F40" s="3"/>
      <c r="G40" s="3"/>
      <c r="H40" s="3"/>
      <c r="L40" s="4"/>
      <c r="M40" s="6"/>
      <c r="N40" s="6"/>
      <c r="O40" s="6"/>
      <c r="P40" s="6"/>
      <c r="Q40" s="6"/>
      <c r="R40" s="4"/>
      <c r="S40" s="4"/>
    </row>
    <row r="41" spans="2:23">
      <c r="L41" s="4"/>
      <c r="M41" s="5"/>
      <c r="N41" s="5"/>
      <c r="O41" s="5"/>
      <c r="P41" s="5"/>
      <c r="Q41" s="4"/>
      <c r="R41" s="4"/>
      <c r="S41" s="4"/>
    </row>
    <row r="42" spans="2:23" ht="33" customHeight="1">
      <c r="D42" s="44" t="s">
        <v>101</v>
      </c>
      <c r="E42" s="100">
        <f>(150*250+350*450+400*350+450*450)/1500</f>
        <v>358.33333333333331</v>
      </c>
    </row>
    <row r="43" spans="2:23" ht="15" customHeight="1"/>
    <row r="44" spans="2:23" ht="15" customHeight="1"/>
    <row r="45" spans="2:23" ht="15" customHeight="1"/>
    <row r="46" spans="2:23" ht="15" customHeight="1"/>
    <row r="48" spans="2:23">
      <c r="W48" s="15"/>
    </row>
    <row r="49" spans="23:23">
      <c r="W49" s="15"/>
    </row>
    <row r="50" spans="23:23">
      <c r="W50" s="15"/>
    </row>
    <row r="51" spans="23:23">
      <c r="W51" s="15"/>
    </row>
    <row r="52" spans="23:23">
      <c r="W52" s="15"/>
    </row>
  </sheetData>
  <mergeCells count="2">
    <mergeCell ref="J34:K34"/>
    <mergeCell ref="D31:H31"/>
  </mergeCells>
  <pageMargins left="0.7" right="0.7" top="0.75" bottom="0.75" header="0.3" footer="0.3"/>
  <pageSetup scale="4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3:W52"/>
  <sheetViews>
    <sheetView zoomScale="70" zoomScaleNormal="70" workbookViewId="0"/>
  </sheetViews>
  <sheetFormatPr defaultColWidth="9.140625" defaultRowHeight="15"/>
  <cols>
    <col min="1" max="3" width="9.140625" style="1"/>
    <col min="4" max="4" width="24.5703125" style="1" customWidth="1"/>
    <col min="5" max="5" width="22.5703125" style="1" customWidth="1"/>
    <col min="6" max="6" width="23.140625" style="1" customWidth="1"/>
    <col min="7" max="7" width="21" style="1" customWidth="1"/>
    <col min="8" max="8" width="16.85546875" style="1" customWidth="1"/>
    <col min="9" max="9" width="9.140625" style="1"/>
    <col min="10" max="10" width="7.28515625" style="1" customWidth="1"/>
    <col min="11" max="11" width="8" style="1" customWidth="1"/>
    <col min="12" max="12" width="8.140625" style="1" customWidth="1"/>
    <col min="13" max="13" width="8.7109375" style="1" customWidth="1"/>
    <col min="14" max="14" width="7.42578125" style="1" customWidth="1"/>
    <col min="15" max="15" width="7.85546875" style="1" customWidth="1"/>
    <col min="16" max="16" width="8" style="1" customWidth="1"/>
    <col min="17" max="17" width="8.7109375" style="1" customWidth="1"/>
    <col min="18" max="18" width="7.7109375" style="1" customWidth="1"/>
    <col min="19" max="19" width="6.7109375" style="1" customWidth="1"/>
    <col min="20" max="20" width="7.85546875" style="1" customWidth="1"/>
    <col min="21" max="21" width="10.42578125" style="1" customWidth="1"/>
    <col min="22" max="22" width="13.7109375" style="1" customWidth="1"/>
    <col min="23" max="23" width="27.28515625" style="1" customWidth="1"/>
    <col min="24" max="24" width="13.42578125" style="1" customWidth="1"/>
    <col min="25" max="260" width="9.140625" style="1"/>
    <col min="261" max="261" width="21.7109375" style="1" customWidth="1"/>
    <col min="262" max="262" width="23.42578125" style="1" customWidth="1"/>
    <col min="263" max="263" width="27.7109375" style="1" customWidth="1"/>
    <col min="264" max="266" width="9.140625" style="1"/>
    <col min="267" max="267" width="13.7109375" style="1" customWidth="1"/>
    <col min="268" max="268" width="12.42578125" style="1" customWidth="1"/>
    <col min="269" max="271" width="11.140625" style="1" customWidth="1"/>
    <col min="272" max="272" width="12.28515625" style="1" customWidth="1"/>
    <col min="273" max="273" width="13" style="1" customWidth="1"/>
    <col min="274" max="274" width="11.42578125" style="1" customWidth="1"/>
    <col min="275" max="275" width="11.140625" style="1" customWidth="1"/>
    <col min="276" max="276" width="12.28515625" style="1" customWidth="1"/>
    <col min="277" max="277" width="10.42578125" style="1" customWidth="1"/>
    <col min="278" max="278" width="13.7109375" style="1" customWidth="1"/>
    <col min="279" max="279" width="27.28515625" style="1" customWidth="1"/>
    <col min="280" max="280" width="13.42578125" style="1" customWidth="1"/>
    <col min="281" max="516" width="9.140625" style="1"/>
    <col min="517" max="517" width="21.7109375" style="1" customWidth="1"/>
    <col min="518" max="518" width="23.42578125" style="1" customWidth="1"/>
    <col min="519" max="519" width="27.7109375" style="1" customWidth="1"/>
    <col min="520" max="522" width="9.140625" style="1"/>
    <col min="523" max="523" width="13.7109375" style="1" customWidth="1"/>
    <col min="524" max="524" width="12.42578125" style="1" customWidth="1"/>
    <col min="525" max="527" width="11.140625" style="1" customWidth="1"/>
    <col min="528" max="528" width="12.28515625" style="1" customWidth="1"/>
    <col min="529" max="529" width="13" style="1" customWidth="1"/>
    <col min="530" max="530" width="11.42578125" style="1" customWidth="1"/>
    <col min="531" max="531" width="11.140625" style="1" customWidth="1"/>
    <col min="532" max="532" width="12.28515625" style="1" customWidth="1"/>
    <col min="533" max="533" width="10.42578125" style="1" customWidth="1"/>
    <col min="534" max="534" width="13.7109375" style="1" customWidth="1"/>
    <col min="535" max="535" width="27.28515625" style="1" customWidth="1"/>
    <col min="536" max="536" width="13.42578125" style="1" customWidth="1"/>
    <col min="537" max="772" width="9.140625" style="1"/>
    <col min="773" max="773" width="21.7109375" style="1" customWidth="1"/>
    <col min="774" max="774" width="23.42578125" style="1" customWidth="1"/>
    <col min="775" max="775" width="27.7109375" style="1" customWidth="1"/>
    <col min="776" max="778" width="9.140625" style="1"/>
    <col min="779" max="779" width="13.7109375" style="1" customWidth="1"/>
    <col min="780" max="780" width="12.42578125" style="1" customWidth="1"/>
    <col min="781" max="783" width="11.140625" style="1" customWidth="1"/>
    <col min="784" max="784" width="12.28515625" style="1" customWidth="1"/>
    <col min="785" max="785" width="13" style="1" customWidth="1"/>
    <col min="786" max="786" width="11.42578125" style="1" customWidth="1"/>
    <col min="787" max="787" width="11.140625" style="1" customWidth="1"/>
    <col min="788" max="788" width="12.28515625" style="1" customWidth="1"/>
    <col min="789" max="789" width="10.42578125" style="1" customWidth="1"/>
    <col min="790" max="790" width="13.7109375" style="1" customWidth="1"/>
    <col min="791" max="791" width="27.28515625" style="1" customWidth="1"/>
    <col min="792" max="792" width="13.42578125" style="1" customWidth="1"/>
    <col min="793" max="1028" width="9.140625" style="1"/>
    <col min="1029" max="1029" width="21.7109375" style="1" customWidth="1"/>
    <col min="1030" max="1030" width="23.42578125" style="1" customWidth="1"/>
    <col min="1031" max="1031" width="27.7109375" style="1" customWidth="1"/>
    <col min="1032" max="1034" width="9.140625" style="1"/>
    <col min="1035" max="1035" width="13.7109375" style="1" customWidth="1"/>
    <col min="1036" max="1036" width="12.42578125" style="1" customWidth="1"/>
    <col min="1037" max="1039" width="11.140625" style="1" customWidth="1"/>
    <col min="1040" max="1040" width="12.28515625" style="1" customWidth="1"/>
    <col min="1041" max="1041" width="13" style="1" customWidth="1"/>
    <col min="1042" max="1042" width="11.42578125" style="1" customWidth="1"/>
    <col min="1043" max="1043" width="11.140625" style="1" customWidth="1"/>
    <col min="1044" max="1044" width="12.28515625" style="1" customWidth="1"/>
    <col min="1045" max="1045" width="10.42578125" style="1" customWidth="1"/>
    <col min="1046" max="1046" width="13.7109375" style="1" customWidth="1"/>
    <col min="1047" max="1047" width="27.28515625" style="1" customWidth="1"/>
    <col min="1048" max="1048" width="13.42578125" style="1" customWidth="1"/>
    <col min="1049" max="1284" width="9.140625" style="1"/>
    <col min="1285" max="1285" width="21.7109375" style="1" customWidth="1"/>
    <col min="1286" max="1286" width="23.42578125" style="1" customWidth="1"/>
    <col min="1287" max="1287" width="27.7109375" style="1" customWidth="1"/>
    <col min="1288" max="1290" width="9.140625" style="1"/>
    <col min="1291" max="1291" width="13.7109375" style="1" customWidth="1"/>
    <col min="1292" max="1292" width="12.42578125" style="1" customWidth="1"/>
    <col min="1293" max="1295" width="11.140625" style="1" customWidth="1"/>
    <col min="1296" max="1296" width="12.28515625" style="1" customWidth="1"/>
    <col min="1297" max="1297" width="13" style="1" customWidth="1"/>
    <col min="1298" max="1298" width="11.42578125" style="1" customWidth="1"/>
    <col min="1299" max="1299" width="11.140625" style="1" customWidth="1"/>
    <col min="1300" max="1300" width="12.28515625" style="1" customWidth="1"/>
    <col min="1301" max="1301" width="10.42578125" style="1" customWidth="1"/>
    <col min="1302" max="1302" width="13.7109375" style="1" customWidth="1"/>
    <col min="1303" max="1303" width="27.28515625" style="1" customWidth="1"/>
    <col min="1304" max="1304" width="13.42578125" style="1" customWidth="1"/>
    <col min="1305" max="1540" width="9.140625" style="1"/>
    <col min="1541" max="1541" width="21.7109375" style="1" customWidth="1"/>
    <col min="1542" max="1542" width="23.42578125" style="1" customWidth="1"/>
    <col min="1543" max="1543" width="27.7109375" style="1" customWidth="1"/>
    <col min="1544" max="1546" width="9.140625" style="1"/>
    <col min="1547" max="1547" width="13.7109375" style="1" customWidth="1"/>
    <col min="1548" max="1548" width="12.42578125" style="1" customWidth="1"/>
    <col min="1549" max="1551" width="11.140625" style="1" customWidth="1"/>
    <col min="1552" max="1552" width="12.28515625" style="1" customWidth="1"/>
    <col min="1553" max="1553" width="13" style="1" customWidth="1"/>
    <col min="1554" max="1554" width="11.42578125" style="1" customWidth="1"/>
    <col min="1555" max="1555" width="11.140625" style="1" customWidth="1"/>
    <col min="1556" max="1556" width="12.28515625" style="1" customWidth="1"/>
    <col min="1557" max="1557" width="10.42578125" style="1" customWidth="1"/>
    <col min="1558" max="1558" width="13.7109375" style="1" customWidth="1"/>
    <col min="1559" max="1559" width="27.28515625" style="1" customWidth="1"/>
    <col min="1560" max="1560" width="13.42578125" style="1" customWidth="1"/>
    <col min="1561" max="1796" width="9.140625" style="1"/>
    <col min="1797" max="1797" width="21.7109375" style="1" customWidth="1"/>
    <col min="1798" max="1798" width="23.42578125" style="1" customWidth="1"/>
    <col min="1799" max="1799" width="27.7109375" style="1" customWidth="1"/>
    <col min="1800" max="1802" width="9.140625" style="1"/>
    <col min="1803" max="1803" width="13.7109375" style="1" customWidth="1"/>
    <col min="1804" max="1804" width="12.42578125" style="1" customWidth="1"/>
    <col min="1805" max="1807" width="11.140625" style="1" customWidth="1"/>
    <col min="1808" max="1808" width="12.28515625" style="1" customWidth="1"/>
    <col min="1809" max="1809" width="13" style="1" customWidth="1"/>
    <col min="1810" max="1810" width="11.42578125" style="1" customWidth="1"/>
    <col min="1811" max="1811" width="11.140625" style="1" customWidth="1"/>
    <col min="1812" max="1812" width="12.28515625" style="1" customWidth="1"/>
    <col min="1813" max="1813" width="10.42578125" style="1" customWidth="1"/>
    <col min="1814" max="1814" width="13.7109375" style="1" customWidth="1"/>
    <col min="1815" max="1815" width="27.28515625" style="1" customWidth="1"/>
    <col min="1816" max="1816" width="13.42578125" style="1" customWidth="1"/>
    <col min="1817" max="2052" width="9.140625" style="1"/>
    <col min="2053" max="2053" width="21.7109375" style="1" customWidth="1"/>
    <col min="2054" max="2054" width="23.42578125" style="1" customWidth="1"/>
    <col min="2055" max="2055" width="27.7109375" style="1" customWidth="1"/>
    <col min="2056" max="2058" width="9.140625" style="1"/>
    <col min="2059" max="2059" width="13.7109375" style="1" customWidth="1"/>
    <col min="2060" max="2060" width="12.42578125" style="1" customWidth="1"/>
    <col min="2061" max="2063" width="11.140625" style="1" customWidth="1"/>
    <col min="2064" max="2064" width="12.28515625" style="1" customWidth="1"/>
    <col min="2065" max="2065" width="13" style="1" customWidth="1"/>
    <col min="2066" max="2066" width="11.42578125" style="1" customWidth="1"/>
    <col min="2067" max="2067" width="11.140625" style="1" customWidth="1"/>
    <col min="2068" max="2068" width="12.28515625" style="1" customWidth="1"/>
    <col min="2069" max="2069" width="10.42578125" style="1" customWidth="1"/>
    <col min="2070" max="2070" width="13.7109375" style="1" customWidth="1"/>
    <col min="2071" max="2071" width="27.28515625" style="1" customWidth="1"/>
    <col min="2072" max="2072" width="13.42578125" style="1" customWidth="1"/>
    <col min="2073" max="2308" width="9.140625" style="1"/>
    <col min="2309" max="2309" width="21.7109375" style="1" customWidth="1"/>
    <col min="2310" max="2310" width="23.42578125" style="1" customWidth="1"/>
    <col min="2311" max="2311" width="27.7109375" style="1" customWidth="1"/>
    <col min="2312" max="2314" width="9.140625" style="1"/>
    <col min="2315" max="2315" width="13.7109375" style="1" customWidth="1"/>
    <col min="2316" max="2316" width="12.42578125" style="1" customWidth="1"/>
    <col min="2317" max="2319" width="11.140625" style="1" customWidth="1"/>
    <col min="2320" max="2320" width="12.28515625" style="1" customWidth="1"/>
    <col min="2321" max="2321" width="13" style="1" customWidth="1"/>
    <col min="2322" max="2322" width="11.42578125" style="1" customWidth="1"/>
    <col min="2323" max="2323" width="11.140625" style="1" customWidth="1"/>
    <col min="2324" max="2324" width="12.28515625" style="1" customWidth="1"/>
    <col min="2325" max="2325" width="10.42578125" style="1" customWidth="1"/>
    <col min="2326" max="2326" width="13.7109375" style="1" customWidth="1"/>
    <col min="2327" max="2327" width="27.28515625" style="1" customWidth="1"/>
    <col min="2328" max="2328" width="13.42578125" style="1" customWidth="1"/>
    <col min="2329" max="2564" width="9.140625" style="1"/>
    <col min="2565" max="2565" width="21.7109375" style="1" customWidth="1"/>
    <col min="2566" max="2566" width="23.42578125" style="1" customWidth="1"/>
    <col min="2567" max="2567" width="27.7109375" style="1" customWidth="1"/>
    <col min="2568" max="2570" width="9.140625" style="1"/>
    <col min="2571" max="2571" width="13.7109375" style="1" customWidth="1"/>
    <col min="2572" max="2572" width="12.42578125" style="1" customWidth="1"/>
    <col min="2573" max="2575" width="11.140625" style="1" customWidth="1"/>
    <col min="2576" max="2576" width="12.28515625" style="1" customWidth="1"/>
    <col min="2577" max="2577" width="13" style="1" customWidth="1"/>
    <col min="2578" max="2578" width="11.42578125" style="1" customWidth="1"/>
    <col min="2579" max="2579" width="11.140625" style="1" customWidth="1"/>
    <col min="2580" max="2580" width="12.28515625" style="1" customWidth="1"/>
    <col min="2581" max="2581" width="10.42578125" style="1" customWidth="1"/>
    <col min="2582" max="2582" width="13.7109375" style="1" customWidth="1"/>
    <col min="2583" max="2583" width="27.28515625" style="1" customWidth="1"/>
    <col min="2584" max="2584" width="13.42578125" style="1" customWidth="1"/>
    <col min="2585" max="2820" width="9.140625" style="1"/>
    <col min="2821" max="2821" width="21.7109375" style="1" customWidth="1"/>
    <col min="2822" max="2822" width="23.42578125" style="1" customWidth="1"/>
    <col min="2823" max="2823" width="27.7109375" style="1" customWidth="1"/>
    <col min="2824" max="2826" width="9.140625" style="1"/>
    <col min="2827" max="2827" width="13.7109375" style="1" customWidth="1"/>
    <col min="2828" max="2828" width="12.42578125" style="1" customWidth="1"/>
    <col min="2829" max="2831" width="11.140625" style="1" customWidth="1"/>
    <col min="2832" max="2832" width="12.28515625" style="1" customWidth="1"/>
    <col min="2833" max="2833" width="13" style="1" customWidth="1"/>
    <col min="2834" max="2834" width="11.42578125" style="1" customWidth="1"/>
    <col min="2835" max="2835" width="11.140625" style="1" customWidth="1"/>
    <col min="2836" max="2836" width="12.28515625" style="1" customWidth="1"/>
    <col min="2837" max="2837" width="10.42578125" style="1" customWidth="1"/>
    <col min="2838" max="2838" width="13.7109375" style="1" customWidth="1"/>
    <col min="2839" max="2839" width="27.28515625" style="1" customWidth="1"/>
    <col min="2840" max="2840" width="13.42578125" style="1" customWidth="1"/>
    <col min="2841" max="3076" width="9.140625" style="1"/>
    <col min="3077" max="3077" width="21.7109375" style="1" customWidth="1"/>
    <col min="3078" max="3078" width="23.42578125" style="1" customWidth="1"/>
    <col min="3079" max="3079" width="27.7109375" style="1" customWidth="1"/>
    <col min="3080" max="3082" width="9.140625" style="1"/>
    <col min="3083" max="3083" width="13.7109375" style="1" customWidth="1"/>
    <col min="3084" max="3084" width="12.42578125" style="1" customWidth="1"/>
    <col min="3085" max="3087" width="11.140625" style="1" customWidth="1"/>
    <col min="3088" max="3088" width="12.28515625" style="1" customWidth="1"/>
    <col min="3089" max="3089" width="13" style="1" customWidth="1"/>
    <col min="3090" max="3090" width="11.42578125" style="1" customWidth="1"/>
    <col min="3091" max="3091" width="11.140625" style="1" customWidth="1"/>
    <col min="3092" max="3092" width="12.28515625" style="1" customWidth="1"/>
    <col min="3093" max="3093" width="10.42578125" style="1" customWidth="1"/>
    <col min="3094" max="3094" width="13.7109375" style="1" customWidth="1"/>
    <col min="3095" max="3095" width="27.28515625" style="1" customWidth="1"/>
    <col min="3096" max="3096" width="13.42578125" style="1" customWidth="1"/>
    <col min="3097" max="3332" width="9.140625" style="1"/>
    <col min="3333" max="3333" width="21.7109375" style="1" customWidth="1"/>
    <col min="3334" max="3334" width="23.42578125" style="1" customWidth="1"/>
    <col min="3335" max="3335" width="27.7109375" style="1" customWidth="1"/>
    <col min="3336" max="3338" width="9.140625" style="1"/>
    <col min="3339" max="3339" width="13.7109375" style="1" customWidth="1"/>
    <col min="3340" max="3340" width="12.42578125" style="1" customWidth="1"/>
    <col min="3341" max="3343" width="11.140625" style="1" customWidth="1"/>
    <col min="3344" max="3344" width="12.28515625" style="1" customWidth="1"/>
    <col min="3345" max="3345" width="13" style="1" customWidth="1"/>
    <col min="3346" max="3346" width="11.42578125" style="1" customWidth="1"/>
    <col min="3347" max="3347" width="11.140625" style="1" customWidth="1"/>
    <col min="3348" max="3348" width="12.28515625" style="1" customWidth="1"/>
    <col min="3349" max="3349" width="10.42578125" style="1" customWidth="1"/>
    <col min="3350" max="3350" width="13.7109375" style="1" customWidth="1"/>
    <col min="3351" max="3351" width="27.28515625" style="1" customWidth="1"/>
    <col min="3352" max="3352" width="13.42578125" style="1" customWidth="1"/>
    <col min="3353" max="3588" width="9.140625" style="1"/>
    <col min="3589" max="3589" width="21.7109375" style="1" customWidth="1"/>
    <col min="3590" max="3590" width="23.42578125" style="1" customWidth="1"/>
    <col min="3591" max="3591" width="27.7109375" style="1" customWidth="1"/>
    <col min="3592" max="3594" width="9.140625" style="1"/>
    <col min="3595" max="3595" width="13.7109375" style="1" customWidth="1"/>
    <col min="3596" max="3596" width="12.42578125" style="1" customWidth="1"/>
    <col min="3597" max="3599" width="11.140625" style="1" customWidth="1"/>
    <col min="3600" max="3600" width="12.28515625" style="1" customWidth="1"/>
    <col min="3601" max="3601" width="13" style="1" customWidth="1"/>
    <col min="3602" max="3602" width="11.42578125" style="1" customWidth="1"/>
    <col min="3603" max="3603" width="11.140625" style="1" customWidth="1"/>
    <col min="3604" max="3604" width="12.28515625" style="1" customWidth="1"/>
    <col min="3605" max="3605" width="10.42578125" style="1" customWidth="1"/>
    <col min="3606" max="3606" width="13.7109375" style="1" customWidth="1"/>
    <col min="3607" max="3607" width="27.28515625" style="1" customWidth="1"/>
    <col min="3608" max="3608" width="13.42578125" style="1" customWidth="1"/>
    <col min="3609" max="3844" width="9.140625" style="1"/>
    <col min="3845" max="3845" width="21.7109375" style="1" customWidth="1"/>
    <col min="3846" max="3846" width="23.42578125" style="1" customWidth="1"/>
    <col min="3847" max="3847" width="27.7109375" style="1" customWidth="1"/>
    <col min="3848" max="3850" width="9.140625" style="1"/>
    <col min="3851" max="3851" width="13.7109375" style="1" customWidth="1"/>
    <col min="3852" max="3852" width="12.42578125" style="1" customWidth="1"/>
    <col min="3853" max="3855" width="11.140625" style="1" customWidth="1"/>
    <col min="3856" max="3856" width="12.28515625" style="1" customWidth="1"/>
    <col min="3857" max="3857" width="13" style="1" customWidth="1"/>
    <col min="3858" max="3858" width="11.42578125" style="1" customWidth="1"/>
    <col min="3859" max="3859" width="11.140625" style="1" customWidth="1"/>
    <col min="3860" max="3860" width="12.28515625" style="1" customWidth="1"/>
    <col min="3861" max="3861" width="10.42578125" style="1" customWidth="1"/>
    <col min="3862" max="3862" width="13.7109375" style="1" customWidth="1"/>
    <col min="3863" max="3863" width="27.28515625" style="1" customWidth="1"/>
    <col min="3864" max="3864" width="13.42578125" style="1" customWidth="1"/>
    <col min="3865" max="4100" width="9.140625" style="1"/>
    <col min="4101" max="4101" width="21.7109375" style="1" customWidth="1"/>
    <col min="4102" max="4102" width="23.42578125" style="1" customWidth="1"/>
    <col min="4103" max="4103" width="27.7109375" style="1" customWidth="1"/>
    <col min="4104" max="4106" width="9.140625" style="1"/>
    <col min="4107" max="4107" width="13.7109375" style="1" customWidth="1"/>
    <col min="4108" max="4108" width="12.42578125" style="1" customWidth="1"/>
    <col min="4109" max="4111" width="11.140625" style="1" customWidth="1"/>
    <col min="4112" max="4112" width="12.28515625" style="1" customWidth="1"/>
    <col min="4113" max="4113" width="13" style="1" customWidth="1"/>
    <col min="4114" max="4114" width="11.42578125" style="1" customWidth="1"/>
    <col min="4115" max="4115" width="11.140625" style="1" customWidth="1"/>
    <col min="4116" max="4116" width="12.28515625" style="1" customWidth="1"/>
    <col min="4117" max="4117" width="10.42578125" style="1" customWidth="1"/>
    <col min="4118" max="4118" width="13.7109375" style="1" customWidth="1"/>
    <col min="4119" max="4119" width="27.28515625" style="1" customWidth="1"/>
    <col min="4120" max="4120" width="13.42578125" style="1" customWidth="1"/>
    <col min="4121" max="4356" width="9.140625" style="1"/>
    <col min="4357" max="4357" width="21.7109375" style="1" customWidth="1"/>
    <col min="4358" max="4358" width="23.42578125" style="1" customWidth="1"/>
    <col min="4359" max="4359" width="27.7109375" style="1" customWidth="1"/>
    <col min="4360" max="4362" width="9.140625" style="1"/>
    <col min="4363" max="4363" width="13.7109375" style="1" customWidth="1"/>
    <col min="4364" max="4364" width="12.42578125" style="1" customWidth="1"/>
    <col min="4365" max="4367" width="11.140625" style="1" customWidth="1"/>
    <col min="4368" max="4368" width="12.28515625" style="1" customWidth="1"/>
    <col min="4369" max="4369" width="13" style="1" customWidth="1"/>
    <col min="4370" max="4370" width="11.42578125" style="1" customWidth="1"/>
    <col min="4371" max="4371" width="11.140625" style="1" customWidth="1"/>
    <col min="4372" max="4372" width="12.28515625" style="1" customWidth="1"/>
    <col min="4373" max="4373" width="10.42578125" style="1" customWidth="1"/>
    <col min="4374" max="4374" width="13.7109375" style="1" customWidth="1"/>
    <col min="4375" max="4375" width="27.28515625" style="1" customWidth="1"/>
    <col min="4376" max="4376" width="13.42578125" style="1" customWidth="1"/>
    <col min="4377" max="4612" width="9.140625" style="1"/>
    <col min="4613" max="4613" width="21.7109375" style="1" customWidth="1"/>
    <col min="4614" max="4614" width="23.42578125" style="1" customWidth="1"/>
    <col min="4615" max="4615" width="27.7109375" style="1" customWidth="1"/>
    <col min="4616" max="4618" width="9.140625" style="1"/>
    <col min="4619" max="4619" width="13.7109375" style="1" customWidth="1"/>
    <col min="4620" max="4620" width="12.42578125" style="1" customWidth="1"/>
    <col min="4621" max="4623" width="11.140625" style="1" customWidth="1"/>
    <col min="4624" max="4624" width="12.28515625" style="1" customWidth="1"/>
    <col min="4625" max="4625" width="13" style="1" customWidth="1"/>
    <col min="4626" max="4626" width="11.42578125" style="1" customWidth="1"/>
    <col min="4627" max="4627" width="11.140625" style="1" customWidth="1"/>
    <col min="4628" max="4628" width="12.28515625" style="1" customWidth="1"/>
    <col min="4629" max="4629" width="10.42578125" style="1" customWidth="1"/>
    <col min="4630" max="4630" width="13.7109375" style="1" customWidth="1"/>
    <col min="4631" max="4631" width="27.28515625" style="1" customWidth="1"/>
    <col min="4632" max="4632" width="13.42578125" style="1" customWidth="1"/>
    <col min="4633" max="4868" width="9.140625" style="1"/>
    <col min="4869" max="4869" width="21.7109375" style="1" customWidth="1"/>
    <col min="4870" max="4870" width="23.42578125" style="1" customWidth="1"/>
    <col min="4871" max="4871" width="27.7109375" style="1" customWidth="1"/>
    <col min="4872" max="4874" width="9.140625" style="1"/>
    <col min="4875" max="4875" width="13.7109375" style="1" customWidth="1"/>
    <col min="4876" max="4876" width="12.42578125" style="1" customWidth="1"/>
    <col min="4877" max="4879" width="11.140625" style="1" customWidth="1"/>
    <col min="4880" max="4880" width="12.28515625" style="1" customWidth="1"/>
    <col min="4881" max="4881" width="13" style="1" customWidth="1"/>
    <col min="4882" max="4882" width="11.42578125" style="1" customWidth="1"/>
    <col min="4883" max="4883" width="11.140625" style="1" customWidth="1"/>
    <col min="4884" max="4884" width="12.28515625" style="1" customWidth="1"/>
    <col min="4885" max="4885" width="10.42578125" style="1" customWidth="1"/>
    <col min="4886" max="4886" width="13.7109375" style="1" customWidth="1"/>
    <col min="4887" max="4887" width="27.28515625" style="1" customWidth="1"/>
    <col min="4888" max="4888" width="13.42578125" style="1" customWidth="1"/>
    <col min="4889" max="5124" width="9.140625" style="1"/>
    <col min="5125" max="5125" width="21.7109375" style="1" customWidth="1"/>
    <col min="5126" max="5126" width="23.42578125" style="1" customWidth="1"/>
    <col min="5127" max="5127" width="27.7109375" style="1" customWidth="1"/>
    <col min="5128" max="5130" width="9.140625" style="1"/>
    <col min="5131" max="5131" width="13.7109375" style="1" customWidth="1"/>
    <col min="5132" max="5132" width="12.42578125" style="1" customWidth="1"/>
    <col min="5133" max="5135" width="11.140625" style="1" customWidth="1"/>
    <col min="5136" max="5136" width="12.28515625" style="1" customWidth="1"/>
    <col min="5137" max="5137" width="13" style="1" customWidth="1"/>
    <col min="5138" max="5138" width="11.42578125" style="1" customWidth="1"/>
    <col min="5139" max="5139" width="11.140625" style="1" customWidth="1"/>
    <col min="5140" max="5140" width="12.28515625" style="1" customWidth="1"/>
    <col min="5141" max="5141" width="10.42578125" style="1" customWidth="1"/>
    <col min="5142" max="5142" width="13.7109375" style="1" customWidth="1"/>
    <col min="5143" max="5143" width="27.28515625" style="1" customWidth="1"/>
    <col min="5144" max="5144" width="13.42578125" style="1" customWidth="1"/>
    <col min="5145" max="5380" width="9.140625" style="1"/>
    <col min="5381" max="5381" width="21.7109375" style="1" customWidth="1"/>
    <col min="5382" max="5382" width="23.42578125" style="1" customWidth="1"/>
    <col min="5383" max="5383" width="27.7109375" style="1" customWidth="1"/>
    <col min="5384" max="5386" width="9.140625" style="1"/>
    <col min="5387" max="5387" width="13.7109375" style="1" customWidth="1"/>
    <col min="5388" max="5388" width="12.42578125" style="1" customWidth="1"/>
    <col min="5389" max="5391" width="11.140625" style="1" customWidth="1"/>
    <col min="5392" max="5392" width="12.28515625" style="1" customWidth="1"/>
    <col min="5393" max="5393" width="13" style="1" customWidth="1"/>
    <col min="5394" max="5394" width="11.42578125" style="1" customWidth="1"/>
    <col min="5395" max="5395" width="11.140625" style="1" customWidth="1"/>
    <col min="5396" max="5396" width="12.28515625" style="1" customWidth="1"/>
    <col min="5397" max="5397" width="10.42578125" style="1" customWidth="1"/>
    <col min="5398" max="5398" width="13.7109375" style="1" customWidth="1"/>
    <col min="5399" max="5399" width="27.28515625" style="1" customWidth="1"/>
    <col min="5400" max="5400" width="13.42578125" style="1" customWidth="1"/>
    <col min="5401" max="5636" width="9.140625" style="1"/>
    <col min="5637" max="5637" width="21.7109375" style="1" customWidth="1"/>
    <col min="5638" max="5638" width="23.42578125" style="1" customWidth="1"/>
    <col min="5639" max="5639" width="27.7109375" style="1" customWidth="1"/>
    <col min="5640" max="5642" width="9.140625" style="1"/>
    <col min="5643" max="5643" width="13.7109375" style="1" customWidth="1"/>
    <col min="5644" max="5644" width="12.42578125" style="1" customWidth="1"/>
    <col min="5645" max="5647" width="11.140625" style="1" customWidth="1"/>
    <col min="5648" max="5648" width="12.28515625" style="1" customWidth="1"/>
    <col min="5649" max="5649" width="13" style="1" customWidth="1"/>
    <col min="5650" max="5650" width="11.42578125" style="1" customWidth="1"/>
    <col min="5651" max="5651" width="11.140625" style="1" customWidth="1"/>
    <col min="5652" max="5652" width="12.28515625" style="1" customWidth="1"/>
    <col min="5653" max="5653" width="10.42578125" style="1" customWidth="1"/>
    <col min="5654" max="5654" width="13.7109375" style="1" customWidth="1"/>
    <col min="5655" max="5655" width="27.28515625" style="1" customWidth="1"/>
    <col min="5656" max="5656" width="13.42578125" style="1" customWidth="1"/>
    <col min="5657" max="5892" width="9.140625" style="1"/>
    <col min="5893" max="5893" width="21.7109375" style="1" customWidth="1"/>
    <col min="5894" max="5894" width="23.42578125" style="1" customWidth="1"/>
    <col min="5895" max="5895" width="27.7109375" style="1" customWidth="1"/>
    <col min="5896" max="5898" width="9.140625" style="1"/>
    <col min="5899" max="5899" width="13.7109375" style="1" customWidth="1"/>
    <col min="5900" max="5900" width="12.42578125" style="1" customWidth="1"/>
    <col min="5901" max="5903" width="11.140625" style="1" customWidth="1"/>
    <col min="5904" max="5904" width="12.28515625" style="1" customWidth="1"/>
    <col min="5905" max="5905" width="13" style="1" customWidth="1"/>
    <col min="5906" max="5906" width="11.42578125" style="1" customWidth="1"/>
    <col min="5907" max="5907" width="11.140625" style="1" customWidth="1"/>
    <col min="5908" max="5908" width="12.28515625" style="1" customWidth="1"/>
    <col min="5909" max="5909" width="10.42578125" style="1" customWidth="1"/>
    <col min="5910" max="5910" width="13.7109375" style="1" customWidth="1"/>
    <col min="5911" max="5911" width="27.28515625" style="1" customWidth="1"/>
    <col min="5912" max="5912" width="13.42578125" style="1" customWidth="1"/>
    <col min="5913" max="6148" width="9.140625" style="1"/>
    <col min="6149" max="6149" width="21.7109375" style="1" customWidth="1"/>
    <col min="6150" max="6150" width="23.42578125" style="1" customWidth="1"/>
    <col min="6151" max="6151" width="27.7109375" style="1" customWidth="1"/>
    <col min="6152" max="6154" width="9.140625" style="1"/>
    <col min="6155" max="6155" width="13.7109375" style="1" customWidth="1"/>
    <col min="6156" max="6156" width="12.42578125" style="1" customWidth="1"/>
    <col min="6157" max="6159" width="11.140625" style="1" customWidth="1"/>
    <col min="6160" max="6160" width="12.28515625" style="1" customWidth="1"/>
    <col min="6161" max="6161" width="13" style="1" customWidth="1"/>
    <col min="6162" max="6162" width="11.42578125" style="1" customWidth="1"/>
    <col min="6163" max="6163" width="11.140625" style="1" customWidth="1"/>
    <col min="6164" max="6164" width="12.28515625" style="1" customWidth="1"/>
    <col min="6165" max="6165" width="10.42578125" style="1" customWidth="1"/>
    <col min="6166" max="6166" width="13.7109375" style="1" customWidth="1"/>
    <col min="6167" max="6167" width="27.28515625" style="1" customWidth="1"/>
    <col min="6168" max="6168" width="13.42578125" style="1" customWidth="1"/>
    <col min="6169" max="6404" width="9.140625" style="1"/>
    <col min="6405" max="6405" width="21.7109375" style="1" customWidth="1"/>
    <col min="6406" max="6406" width="23.42578125" style="1" customWidth="1"/>
    <col min="6407" max="6407" width="27.7109375" style="1" customWidth="1"/>
    <col min="6408" max="6410" width="9.140625" style="1"/>
    <col min="6411" max="6411" width="13.7109375" style="1" customWidth="1"/>
    <col min="6412" max="6412" width="12.42578125" style="1" customWidth="1"/>
    <col min="6413" max="6415" width="11.140625" style="1" customWidth="1"/>
    <col min="6416" max="6416" width="12.28515625" style="1" customWidth="1"/>
    <col min="6417" max="6417" width="13" style="1" customWidth="1"/>
    <col min="6418" max="6418" width="11.42578125" style="1" customWidth="1"/>
    <col min="6419" max="6419" width="11.140625" style="1" customWidth="1"/>
    <col min="6420" max="6420" width="12.28515625" style="1" customWidth="1"/>
    <col min="6421" max="6421" width="10.42578125" style="1" customWidth="1"/>
    <col min="6422" max="6422" width="13.7109375" style="1" customWidth="1"/>
    <col min="6423" max="6423" width="27.28515625" style="1" customWidth="1"/>
    <col min="6424" max="6424" width="13.42578125" style="1" customWidth="1"/>
    <col min="6425" max="6660" width="9.140625" style="1"/>
    <col min="6661" max="6661" width="21.7109375" style="1" customWidth="1"/>
    <col min="6662" max="6662" width="23.42578125" style="1" customWidth="1"/>
    <col min="6663" max="6663" width="27.7109375" style="1" customWidth="1"/>
    <col min="6664" max="6666" width="9.140625" style="1"/>
    <col min="6667" max="6667" width="13.7109375" style="1" customWidth="1"/>
    <col min="6668" max="6668" width="12.42578125" style="1" customWidth="1"/>
    <col min="6669" max="6671" width="11.140625" style="1" customWidth="1"/>
    <col min="6672" max="6672" width="12.28515625" style="1" customWidth="1"/>
    <col min="6673" max="6673" width="13" style="1" customWidth="1"/>
    <col min="6674" max="6674" width="11.42578125" style="1" customWidth="1"/>
    <col min="6675" max="6675" width="11.140625" style="1" customWidth="1"/>
    <col min="6676" max="6676" width="12.28515625" style="1" customWidth="1"/>
    <col min="6677" max="6677" width="10.42578125" style="1" customWidth="1"/>
    <col min="6678" max="6678" width="13.7109375" style="1" customWidth="1"/>
    <col min="6679" max="6679" width="27.28515625" style="1" customWidth="1"/>
    <col min="6680" max="6680" width="13.42578125" style="1" customWidth="1"/>
    <col min="6681" max="6916" width="9.140625" style="1"/>
    <col min="6917" max="6917" width="21.7109375" style="1" customWidth="1"/>
    <col min="6918" max="6918" width="23.42578125" style="1" customWidth="1"/>
    <col min="6919" max="6919" width="27.7109375" style="1" customWidth="1"/>
    <col min="6920" max="6922" width="9.140625" style="1"/>
    <col min="6923" max="6923" width="13.7109375" style="1" customWidth="1"/>
    <col min="6924" max="6924" width="12.42578125" style="1" customWidth="1"/>
    <col min="6925" max="6927" width="11.140625" style="1" customWidth="1"/>
    <col min="6928" max="6928" width="12.28515625" style="1" customWidth="1"/>
    <col min="6929" max="6929" width="13" style="1" customWidth="1"/>
    <col min="6930" max="6930" width="11.42578125" style="1" customWidth="1"/>
    <col min="6931" max="6931" width="11.140625" style="1" customWidth="1"/>
    <col min="6932" max="6932" width="12.28515625" style="1" customWidth="1"/>
    <col min="6933" max="6933" width="10.42578125" style="1" customWidth="1"/>
    <col min="6934" max="6934" width="13.7109375" style="1" customWidth="1"/>
    <col min="6935" max="6935" width="27.28515625" style="1" customWidth="1"/>
    <col min="6936" max="6936" width="13.42578125" style="1" customWidth="1"/>
    <col min="6937" max="7172" width="9.140625" style="1"/>
    <col min="7173" max="7173" width="21.7109375" style="1" customWidth="1"/>
    <col min="7174" max="7174" width="23.42578125" style="1" customWidth="1"/>
    <col min="7175" max="7175" width="27.7109375" style="1" customWidth="1"/>
    <col min="7176" max="7178" width="9.140625" style="1"/>
    <col min="7179" max="7179" width="13.7109375" style="1" customWidth="1"/>
    <col min="7180" max="7180" width="12.42578125" style="1" customWidth="1"/>
    <col min="7181" max="7183" width="11.140625" style="1" customWidth="1"/>
    <col min="7184" max="7184" width="12.28515625" style="1" customWidth="1"/>
    <col min="7185" max="7185" width="13" style="1" customWidth="1"/>
    <col min="7186" max="7186" width="11.42578125" style="1" customWidth="1"/>
    <col min="7187" max="7187" width="11.140625" style="1" customWidth="1"/>
    <col min="7188" max="7188" width="12.28515625" style="1" customWidth="1"/>
    <col min="7189" max="7189" width="10.42578125" style="1" customWidth="1"/>
    <col min="7190" max="7190" width="13.7109375" style="1" customWidth="1"/>
    <col min="7191" max="7191" width="27.28515625" style="1" customWidth="1"/>
    <col min="7192" max="7192" width="13.42578125" style="1" customWidth="1"/>
    <col min="7193" max="7428" width="9.140625" style="1"/>
    <col min="7429" max="7429" width="21.7109375" style="1" customWidth="1"/>
    <col min="7430" max="7430" width="23.42578125" style="1" customWidth="1"/>
    <col min="7431" max="7431" width="27.7109375" style="1" customWidth="1"/>
    <col min="7432" max="7434" width="9.140625" style="1"/>
    <col min="7435" max="7435" width="13.7109375" style="1" customWidth="1"/>
    <col min="7436" max="7436" width="12.42578125" style="1" customWidth="1"/>
    <col min="7437" max="7439" width="11.140625" style="1" customWidth="1"/>
    <col min="7440" max="7440" width="12.28515625" style="1" customWidth="1"/>
    <col min="7441" max="7441" width="13" style="1" customWidth="1"/>
    <col min="7442" max="7442" width="11.42578125" style="1" customWidth="1"/>
    <col min="7443" max="7443" width="11.140625" style="1" customWidth="1"/>
    <col min="7444" max="7444" width="12.28515625" style="1" customWidth="1"/>
    <col min="7445" max="7445" width="10.42578125" style="1" customWidth="1"/>
    <col min="7446" max="7446" width="13.7109375" style="1" customWidth="1"/>
    <col min="7447" max="7447" width="27.28515625" style="1" customWidth="1"/>
    <col min="7448" max="7448" width="13.42578125" style="1" customWidth="1"/>
    <col min="7449" max="7684" width="9.140625" style="1"/>
    <col min="7685" max="7685" width="21.7109375" style="1" customWidth="1"/>
    <col min="7686" max="7686" width="23.42578125" style="1" customWidth="1"/>
    <col min="7687" max="7687" width="27.7109375" style="1" customWidth="1"/>
    <col min="7688" max="7690" width="9.140625" style="1"/>
    <col min="7691" max="7691" width="13.7109375" style="1" customWidth="1"/>
    <col min="7692" max="7692" width="12.42578125" style="1" customWidth="1"/>
    <col min="7693" max="7695" width="11.140625" style="1" customWidth="1"/>
    <col min="7696" max="7696" width="12.28515625" style="1" customWidth="1"/>
    <col min="7697" max="7697" width="13" style="1" customWidth="1"/>
    <col min="7698" max="7698" width="11.42578125" style="1" customWidth="1"/>
    <col min="7699" max="7699" width="11.140625" style="1" customWidth="1"/>
    <col min="7700" max="7700" width="12.28515625" style="1" customWidth="1"/>
    <col min="7701" max="7701" width="10.42578125" style="1" customWidth="1"/>
    <col min="7702" max="7702" width="13.7109375" style="1" customWidth="1"/>
    <col min="7703" max="7703" width="27.28515625" style="1" customWidth="1"/>
    <col min="7704" max="7704" width="13.42578125" style="1" customWidth="1"/>
    <col min="7705" max="7940" width="9.140625" style="1"/>
    <col min="7941" max="7941" width="21.7109375" style="1" customWidth="1"/>
    <col min="7942" max="7942" width="23.42578125" style="1" customWidth="1"/>
    <col min="7943" max="7943" width="27.7109375" style="1" customWidth="1"/>
    <col min="7944" max="7946" width="9.140625" style="1"/>
    <col min="7947" max="7947" width="13.7109375" style="1" customWidth="1"/>
    <col min="7948" max="7948" width="12.42578125" style="1" customWidth="1"/>
    <col min="7949" max="7951" width="11.140625" style="1" customWidth="1"/>
    <col min="7952" max="7952" width="12.28515625" style="1" customWidth="1"/>
    <col min="7953" max="7953" width="13" style="1" customWidth="1"/>
    <col min="7954" max="7954" width="11.42578125" style="1" customWidth="1"/>
    <col min="7955" max="7955" width="11.140625" style="1" customWidth="1"/>
    <col min="7956" max="7956" width="12.28515625" style="1" customWidth="1"/>
    <col min="7957" max="7957" width="10.42578125" style="1" customWidth="1"/>
    <col min="7958" max="7958" width="13.7109375" style="1" customWidth="1"/>
    <col min="7959" max="7959" width="27.28515625" style="1" customWidth="1"/>
    <col min="7960" max="7960" width="13.42578125" style="1" customWidth="1"/>
    <col min="7961" max="8196" width="9.140625" style="1"/>
    <col min="8197" max="8197" width="21.7109375" style="1" customWidth="1"/>
    <col min="8198" max="8198" width="23.42578125" style="1" customWidth="1"/>
    <col min="8199" max="8199" width="27.7109375" style="1" customWidth="1"/>
    <col min="8200" max="8202" width="9.140625" style="1"/>
    <col min="8203" max="8203" width="13.7109375" style="1" customWidth="1"/>
    <col min="8204" max="8204" width="12.42578125" style="1" customWidth="1"/>
    <col min="8205" max="8207" width="11.140625" style="1" customWidth="1"/>
    <col min="8208" max="8208" width="12.28515625" style="1" customWidth="1"/>
    <col min="8209" max="8209" width="13" style="1" customWidth="1"/>
    <col min="8210" max="8210" width="11.42578125" style="1" customWidth="1"/>
    <col min="8211" max="8211" width="11.140625" style="1" customWidth="1"/>
    <col min="8212" max="8212" width="12.28515625" style="1" customWidth="1"/>
    <col min="8213" max="8213" width="10.42578125" style="1" customWidth="1"/>
    <col min="8214" max="8214" width="13.7109375" style="1" customWidth="1"/>
    <col min="8215" max="8215" width="27.28515625" style="1" customWidth="1"/>
    <col min="8216" max="8216" width="13.42578125" style="1" customWidth="1"/>
    <col min="8217" max="8452" width="9.140625" style="1"/>
    <col min="8453" max="8453" width="21.7109375" style="1" customWidth="1"/>
    <col min="8454" max="8454" width="23.42578125" style="1" customWidth="1"/>
    <col min="8455" max="8455" width="27.7109375" style="1" customWidth="1"/>
    <col min="8456" max="8458" width="9.140625" style="1"/>
    <col min="8459" max="8459" width="13.7109375" style="1" customWidth="1"/>
    <col min="8460" max="8460" width="12.42578125" style="1" customWidth="1"/>
    <col min="8461" max="8463" width="11.140625" style="1" customWidth="1"/>
    <col min="8464" max="8464" width="12.28515625" style="1" customWidth="1"/>
    <col min="8465" max="8465" width="13" style="1" customWidth="1"/>
    <col min="8466" max="8466" width="11.42578125" style="1" customWidth="1"/>
    <col min="8467" max="8467" width="11.140625" style="1" customWidth="1"/>
    <col min="8468" max="8468" width="12.28515625" style="1" customWidth="1"/>
    <col min="8469" max="8469" width="10.42578125" style="1" customWidth="1"/>
    <col min="8470" max="8470" width="13.7109375" style="1" customWidth="1"/>
    <col min="8471" max="8471" width="27.28515625" style="1" customWidth="1"/>
    <col min="8472" max="8472" width="13.42578125" style="1" customWidth="1"/>
    <col min="8473" max="8708" width="9.140625" style="1"/>
    <col min="8709" max="8709" width="21.7109375" style="1" customWidth="1"/>
    <col min="8710" max="8710" width="23.42578125" style="1" customWidth="1"/>
    <col min="8711" max="8711" width="27.7109375" style="1" customWidth="1"/>
    <col min="8712" max="8714" width="9.140625" style="1"/>
    <col min="8715" max="8715" width="13.7109375" style="1" customWidth="1"/>
    <col min="8716" max="8716" width="12.42578125" style="1" customWidth="1"/>
    <col min="8717" max="8719" width="11.140625" style="1" customWidth="1"/>
    <col min="8720" max="8720" width="12.28515625" style="1" customWidth="1"/>
    <col min="8721" max="8721" width="13" style="1" customWidth="1"/>
    <col min="8722" max="8722" width="11.42578125" style="1" customWidth="1"/>
    <col min="8723" max="8723" width="11.140625" style="1" customWidth="1"/>
    <col min="8724" max="8724" width="12.28515625" style="1" customWidth="1"/>
    <col min="8725" max="8725" width="10.42578125" style="1" customWidth="1"/>
    <col min="8726" max="8726" width="13.7109375" style="1" customWidth="1"/>
    <col min="8727" max="8727" width="27.28515625" style="1" customWidth="1"/>
    <col min="8728" max="8728" width="13.42578125" style="1" customWidth="1"/>
    <col min="8729" max="8964" width="9.140625" style="1"/>
    <col min="8965" max="8965" width="21.7109375" style="1" customWidth="1"/>
    <col min="8966" max="8966" width="23.42578125" style="1" customWidth="1"/>
    <col min="8967" max="8967" width="27.7109375" style="1" customWidth="1"/>
    <col min="8968" max="8970" width="9.140625" style="1"/>
    <col min="8971" max="8971" width="13.7109375" style="1" customWidth="1"/>
    <col min="8972" max="8972" width="12.42578125" style="1" customWidth="1"/>
    <col min="8973" max="8975" width="11.140625" style="1" customWidth="1"/>
    <col min="8976" max="8976" width="12.28515625" style="1" customWidth="1"/>
    <col min="8977" max="8977" width="13" style="1" customWidth="1"/>
    <col min="8978" max="8978" width="11.42578125" style="1" customWidth="1"/>
    <col min="8979" max="8979" width="11.140625" style="1" customWidth="1"/>
    <col min="8980" max="8980" width="12.28515625" style="1" customWidth="1"/>
    <col min="8981" max="8981" width="10.42578125" style="1" customWidth="1"/>
    <col min="8982" max="8982" width="13.7109375" style="1" customWidth="1"/>
    <col min="8983" max="8983" width="27.28515625" style="1" customWidth="1"/>
    <col min="8984" max="8984" width="13.42578125" style="1" customWidth="1"/>
    <col min="8985" max="9220" width="9.140625" style="1"/>
    <col min="9221" max="9221" width="21.7109375" style="1" customWidth="1"/>
    <col min="9222" max="9222" width="23.42578125" style="1" customWidth="1"/>
    <col min="9223" max="9223" width="27.7109375" style="1" customWidth="1"/>
    <col min="9224" max="9226" width="9.140625" style="1"/>
    <col min="9227" max="9227" width="13.7109375" style="1" customWidth="1"/>
    <col min="9228" max="9228" width="12.42578125" style="1" customWidth="1"/>
    <col min="9229" max="9231" width="11.140625" style="1" customWidth="1"/>
    <col min="9232" max="9232" width="12.28515625" style="1" customWidth="1"/>
    <col min="9233" max="9233" width="13" style="1" customWidth="1"/>
    <col min="9234" max="9234" width="11.42578125" style="1" customWidth="1"/>
    <col min="9235" max="9235" width="11.140625" style="1" customWidth="1"/>
    <col min="9236" max="9236" width="12.28515625" style="1" customWidth="1"/>
    <col min="9237" max="9237" width="10.42578125" style="1" customWidth="1"/>
    <col min="9238" max="9238" width="13.7109375" style="1" customWidth="1"/>
    <col min="9239" max="9239" width="27.28515625" style="1" customWidth="1"/>
    <col min="9240" max="9240" width="13.42578125" style="1" customWidth="1"/>
    <col min="9241" max="9476" width="9.140625" style="1"/>
    <col min="9477" max="9477" width="21.7109375" style="1" customWidth="1"/>
    <col min="9478" max="9478" width="23.42578125" style="1" customWidth="1"/>
    <col min="9479" max="9479" width="27.7109375" style="1" customWidth="1"/>
    <col min="9480" max="9482" width="9.140625" style="1"/>
    <col min="9483" max="9483" width="13.7109375" style="1" customWidth="1"/>
    <col min="9484" max="9484" width="12.42578125" style="1" customWidth="1"/>
    <col min="9485" max="9487" width="11.140625" style="1" customWidth="1"/>
    <col min="9488" max="9488" width="12.28515625" style="1" customWidth="1"/>
    <col min="9489" max="9489" width="13" style="1" customWidth="1"/>
    <col min="9490" max="9490" width="11.42578125" style="1" customWidth="1"/>
    <col min="9491" max="9491" width="11.140625" style="1" customWidth="1"/>
    <col min="9492" max="9492" width="12.28515625" style="1" customWidth="1"/>
    <col min="9493" max="9493" width="10.42578125" style="1" customWidth="1"/>
    <col min="9494" max="9494" width="13.7109375" style="1" customWidth="1"/>
    <col min="9495" max="9495" width="27.28515625" style="1" customWidth="1"/>
    <col min="9496" max="9496" width="13.42578125" style="1" customWidth="1"/>
    <col min="9497" max="9732" width="9.140625" style="1"/>
    <col min="9733" max="9733" width="21.7109375" style="1" customWidth="1"/>
    <col min="9734" max="9734" width="23.42578125" style="1" customWidth="1"/>
    <col min="9735" max="9735" width="27.7109375" style="1" customWidth="1"/>
    <col min="9736" max="9738" width="9.140625" style="1"/>
    <col min="9739" max="9739" width="13.7109375" style="1" customWidth="1"/>
    <col min="9740" max="9740" width="12.42578125" style="1" customWidth="1"/>
    <col min="9741" max="9743" width="11.140625" style="1" customWidth="1"/>
    <col min="9744" max="9744" width="12.28515625" style="1" customWidth="1"/>
    <col min="9745" max="9745" width="13" style="1" customWidth="1"/>
    <col min="9746" max="9746" width="11.42578125" style="1" customWidth="1"/>
    <col min="9747" max="9747" width="11.140625" style="1" customWidth="1"/>
    <col min="9748" max="9748" width="12.28515625" style="1" customWidth="1"/>
    <col min="9749" max="9749" width="10.42578125" style="1" customWidth="1"/>
    <col min="9750" max="9750" width="13.7109375" style="1" customWidth="1"/>
    <col min="9751" max="9751" width="27.28515625" style="1" customWidth="1"/>
    <col min="9752" max="9752" width="13.42578125" style="1" customWidth="1"/>
    <col min="9753" max="9988" width="9.140625" style="1"/>
    <col min="9989" max="9989" width="21.7109375" style="1" customWidth="1"/>
    <col min="9990" max="9990" width="23.42578125" style="1" customWidth="1"/>
    <col min="9991" max="9991" width="27.7109375" style="1" customWidth="1"/>
    <col min="9992" max="9994" width="9.140625" style="1"/>
    <col min="9995" max="9995" width="13.7109375" style="1" customWidth="1"/>
    <col min="9996" max="9996" width="12.42578125" style="1" customWidth="1"/>
    <col min="9997" max="9999" width="11.140625" style="1" customWidth="1"/>
    <col min="10000" max="10000" width="12.28515625" style="1" customWidth="1"/>
    <col min="10001" max="10001" width="13" style="1" customWidth="1"/>
    <col min="10002" max="10002" width="11.42578125" style="1" customWidth="1"/>
    <col min="10003" max="10003" width="11.140625" style="1" customWidth="1"/>
    <col min="10004" max="10004" width="12.28515625" style="1" customWidth="1"/>
    <col min="10005" max="10005" width="10.42578125" style="1" customWidth="1"/>
    <col min="10006" max="10006" width="13.7109375" style="1" customWidth="1"/>
    <col min="10007" max="10007" width="27.28515625" style="1" customWidth="1"/>
    <col min="10008" max="10008" width="13.42578125" style="1" customWidth="1"/>
    <col min="10009" max="10244" width="9.140625" style="1"/>
    <col min="10245" max="10245" width="21.7109375" style="1" customWidth="1"/>
    <col min="10246" max="10246" width="23.42578125" style="1" customWidth="1"/>
    <col min="10247" max="10247" width="27.7109375" style="1" customWidth="1"/>
    <col min="10248" max="10250" width="9.140625" style="1"/>
    <col min="10251" max="10251" width="13.7109375" style="1" customWidth="1"/>
    <col min="10252" max="10252" width="12.42578125" style="1" customWidth="1"/>
    <col min="10253" max="10255" width="11.140625" style="1" customWidth="1"/>
    <col min="10256" max="10256" width="12.28515625" style="1" customWidth="1"/>
    <col min="10257" max="10257" width="13" style="1" customWidth="1"/>
    <col min="10258" max="10258" width="11.42578125" style="1" customWidth="1"/>
    <col min="10259" max="10259" width="11.140625" style="1" customWidth="1"/>
    <col min="10260" max="10260" width="12.28515625" style="1" customWidth="1"/>
    <col min="10261" max="10261" width="10.42578125" style="1" customWidth="1"/>
    <col min="10262" max="10262" width="13.7109375" style="1" customWidth="1"/>
    <col min="10263" max="10263" width="27.28515625" style="1" customWidth="1"/>
    <col min="10264" max="10264" width="13.42578125" style="1" customWidth="1"/>
    <col min="10265" max="10500" width="9.140625" style="1"/>
    <col min="10501" max="10501" width="21.7109375" style="1" customWidth="1"/>
    <col min="10502" max="10502" width="23.42578125" style="1" customWidth="1"/>
    <col min="10503" max="10503" width="27.7109375" style="1" customWidth="1"/>
    <col min="10504" max="10506" width="9.140625" style="1"/>
    <col min="10507" max="10507" width="13.7109375" style="1" customWidth="1"/>
    <col min="10508" max="10508" width="12.42578125" style="1" customWidth="1"/>
    <col min="10509" max="10511" width="11.140625" style="1" customWidth="1"/>
    <col min="10512" max="10512" width="12.28515625" style="1" customWidth="1"/>
    <col min="10513" max="10513" width="13" style="1" customWidth="1"/>
    <col min="10514" max="10514" width="11.42578125" style="1" customWidth="1"/>
    <col min="10515" max="10515" width="11.140625" style="1" customWidth="1"/>
    <col min="10516" max="10516" width="12.28515625" style="1" customWidth="1"/>
    <col min="10517" max="10517" width="10.42578125" style="1" customWidth="1"/>
    <col min="10518" max="10518" width="13.7109375" style="1" customWidth="1"/>
    <col min="10519" max="10519" width="27.28515625" style="1" customWidth="1"/>
    <col min="10520" max="10520" width="13.42578125" style="1" customWidth="1"/>
    <col min="10521" max="10756" width="9.140625" style="1"/>
    <col min="10757" max="10757" width="21.7109375" style="1" customWidth="1"/>
    <col min="10758" max="10758" width="23.42578125" style="1" customWidth="1"/>
    <col min="10759" max="10759" width="27.7109375" style="1" customWidth="1"/>
    <col min="10760" max="10762" width="9.140625" style="1"/>
    <col min="10763" max="10763" width="13.7109375" style="1" customWidth="1"/>
    <col min="10764" max="10764" width="12.42578125" style="1" customWidth="1"/>
    <col min="10765" max="10767" width="11.140625" style="1" customWidth="1"/>
    <col min="10768" max="10768" width="12.28515625" style="1" customWidth="1"/>
    <col min="10769" max="10769" width="13" style="1" customWidth="1"/>
    <col min="10770" max="10770" width="11.42578125" style="1" customWidth="1"/>
    <col min="10771" max="10771" width="11.140625" style="1" customWidth="1"/>
    <col min="10772" max="10772" width="12.28515625" style="1" customWidth="1"/>
    <col min="10773" max="10773" width="10.42578125" style="1" customWidth="1"/>
    <col min="10774" max="10774" width="13.7109375" style="1" customWidth="1"/>
    <col min="10775" max="10775" width="27.28515625" style="1" customWidth="1"/>
    <col min="10776" max="10776" width="13.42578125" style="1" customWidth="1"/>
    <col min="10777" max="11012" width="9.140625" style="1"/>
    <col min="11013" max="11013" width="21.7109375" style="1" customWidth="1"/>
    <col min="11014" max="11014" width="23.42578125" style="1" customWidth="1"/>
    <col min="11015" max="11015" width="27.7109375" style="1" customWidth="1"/>
    <col min="11016" max="11018" width="9.140625" style="1"/>
    <col min="11019" max="11019" width="13.7109375" style="1" customWidth="1"/>
    <col min="11020" max="11020" width="12.42578125" style="1" customWidth="1"/>
    <col min="11021" max="11023" width="11.140625" style="1" customWidth="1"/>
    <col min="11024" max="11024" width="12.28515625" style="1" customWidth="1"/>
    <col min="11025" max="11025" width="13" style="1" customWidth="1"/>
    <col min="11026" max="11026" width="11.42578125" style="1" customWidth="1"/>
    <col min="11027" max="11027" width="11.140625" style="1" customWidth="1"/>
    <col min="11028" max="11028" width="12.28515625" style="1" customWidth="1"/>
    <col min="11029" max="11029" width="10.42578125" style="1" customWidth="1"/>
    <col min="11030" max="11030" width="13.7109375" style="1" customWidth="1"/>
    <col min="11031" max="11031" width="27.28515625" style="1" customWidth="1"/>
    <col min="11032" max="11032" width="13.42578125" style="1" customWidth="1"/>
    <col min="11033" max="11268" width="9.140625" style="1"/>
    <col min="11269" max="11269" width="21.7109375" style="1" customWidth="1"/>
    <col min="11270" max="11270" width="23.42578125" style="1" customWidth="1"/>
    <col min="11271" max="11271" width="27.7109375" style="1" customWidth="1"/>
    <col min="11272" max="11274" width="9.140625" style="1"/>
    <col min="11275" max="11275" width="13.7109375" style="1" customWidth="1"/>
    <col min="11276" max="11276" width="12.42578125" style="1" customWidth="1"/>
    <col min="11277" max="11279" width="11.140625" style="1" customWidth="1"/>
    <col min="11280" max="11280" width="12.28515625" style="1" customWidth="1"/>
    <col min="11281" max="11281" width="13" style="1" customWidth="1"/>
    <col min="11282" max="11282" width="11.42578125" style="1" customWidth="1"/>
    <col min="11283" max="11283" width="11.140625" style="1" customWidth="1"/>
    <col min="11284" max="11284" width="12.28515625" style="1" customWidth="1"/>
    <col min="11285" max="11285" width="10.42578125" style="1" customWidth="1"/>
    <col min="11286" max="11286" width="13.7109375" style="1" customWidth="1"/>
    <col min="11287" max="11287" width="27.28515625" style="1" customWidth="1"/>
    <col min="11288" max="11288" width="13.42578125" style="1" customWidth="1"/>
    <col min="11289" max="11524" width="9.140625" style="1"/>
    <col min="11525" max="11525" width="21.7109375" style="1" customWidth="1"/>
    <col min="11526" max="11526" width="23.42578125" style="1" customWidth="1"/>
    <col min="11527" max="11527" width="27.7109375" style="1" customWidth="1"/>
    <col min="11528" max="11530" width="9.140625" style="1"/>
    <col min="11531" max="11531" width="13.7109375" style="1" customWidth="1"/>
    <col min="11532" max="11532" width="12.42578125" style="1" customWidth="1"/>
    <col min="11533" max="11535" width="11.140625" style="1" customWidth="1"/>
    <col min="11536" max="11536" width="12.28515625" style="1" customWidth="1"/>
    <col min="11537" max="11537" width="13" style="1" customWidth="1"/>
    <col min="11538" max="11538" width="11.42578125" style="1" customWidth="1"/>
    <col min="11539" max="11539" width="11.140625" style="1" customWidth="1"/>
    <col min="11540" max="11540" width="12.28515625" style="1" customWidth="1"/>
    <col min="11541" max="11541" width="10.42578125" style="1" customWidth="1"/>
    <col min="11542" max="11542" width="13.7109375" style="1" customWidth="1"/>
    <col min="11543" max="11543" width="27.28515625" style="1" customWidth="1"/>
    <col min="11544" max="11544" width="13.42578125" style="1" customWidth="1"/>
    <col min="11545" max="11780" width="9.140625" style="1"/>
    <col min="11781" max="11781" width="21.7109375" style="1" customWidth="1"/>
    <col min="11782" max="11782" width="23.42578125" style="1" customWidth="1"/>
    <col min="11783" max="11783" width="27.7109375" style="1" customWidth="1"/>
    <col min="11784" max="11786" width="9.140625" style="1"/>
    <col min="11787" max="11787" width="13.7109375" style="1" customWidth="1"/>
    <col min="11788" max="11788" width="12.42578125" style="1" customWidth="1"/>
    <col min="11789" max="11791" width="11.140625" style="1" customWidth="1"/>
    <col min="11792" max="11792" width="12.28515625" style="1" customWidth="1"/>
    <col min="11793" max="11793" width="13" style="1" customWidth="1"/>
    <col min="11794" max="11794" width="11.42578125" style="1" customWidth="1"/>
    <col min="11795" max="11795" width="11.140625" style="1" customWidth="1"/>
    <col min="11796" max="11796" width="12.28515625" style="1" customWidth="1"/>
    <col min="11797" max="11797" width="10.42578125" style="1" customWidth="1"/>
    <col min="11798" max="11798" width="13.7109375" style="1" customWidth="1"/>
    <col min="11799" max="11799" width="27.28515625" style="1" customWidth="1"/>
    <col min="11800" max="11800" width="13.42578125" style="1" customWidth="1"/>
    <col min="11801" max="12036" width="9.140625" style="1"/>
    <col min="12037" max="12037" width="21.7109375" style="1" customWidth="1"/>
    <col min="12038" max="12038" width="23.42578125" style="1" customWidth="1"/>
    <col min="12039" max="12039" width="27.7109375" style="1" customWidth="1"/>
    <col min="12040" max="12042" width="9.140625" style="1"/>
    <col min="12043" max="12043" width="13.7109375" style="1" customWidth="1"/>
    <col min="12044" max="12044" width="12.42578125" style="1" customWidth="1"/>
    <col min="12045" max="12047" width="11.140625" style="1" customWidth="1"/>
    <col min="12048" max="12048" width="12.28515625" style="1" customWidth="1"/>
    <col min="12049" max="12049" width="13" style="1" customWidth="1"/>
    <col min="12050" max="12050" width="11.42578125" style="1" customWidth="1"/>
    <col min="12051" max="12051" width="11.140625" style="1" customWidth="1"/>
    <col min="12052" max="12052" width="12.28515625" style="1" customWidth="1"/>
    <col min="12053" max="12053" width="10.42578125" style="1" customWidth="1"/>
    <col min="12054" max="12054" width="13.7109375" style="1" customWidth="1"/>
    <col min="12055" max="12055" width="27.28515625" style="1" customWidth="1"/>
    <col min="12056" max="12056" width="13.42578125" style="1" customWidth="1"/>
    <col min="12057" max="12292" width="9.140625" style="1"/>
    <col min="12293" max="12293" width="21.7109375" style="1" customWidth="1"/>
    <col min="12294" max="12294" width="23.42578125" style="1" customWidth="1"/>
    <col min="12295" max="12295" width="27.7109375" style="1" customWidth="1"/>
    <col min="12296" max="12298" width="9.140625" style="1"/>
    <col min="12299" max="12299" width="13.7109375" style="1" customWidth="1"/>
    <col min="12300" max="12300" width="12.42578125" style="1" customWidth="1"/>
    <col min="12301" max="12303" width="11.140625" style="1" customWidth="1"/>
    <col min="12304" max="12304" width="12.28515625" style="1" customWidth="1"/>
    <col min="12305" max="12305" width="13" style="1" customWidth="1"/>
    <col min="12306" max="12306" width="11.42578125" style="1" customWidth="1"/>
    <col min="12307" max="12307" width="11.140625" style="1" customWidth="1"/>
    <col min="12308" max="12308" width="12.28515625" style="1" customWidth="1"/>
    <col min="12309" max="12309" width="10.42578125" style="1" customWidth="1"/>
    <col min="12310" max="12310" width="13.7109375" style="1" customWidth="1"/>
    <col min="12311" max="12311" width="27.28515625" style="1" customWidth="1"/>
    <col min="12312" max="12312" width="13.42578125" style="1" customWidth="1"/>
    <col min="12313" max="12548" width="9.140625" style="1"/>
    <col min="12549" max="12549" width="21.7109375" style="1" customWidth="1"/>
    <col min="12550" max="12550" width="23.42578125" style="1" customWidth="1"/>
    <col min="12551" max="12551" width="27.7109375" style="1" customWidth="1"/>
    <col min="12552" max="12554" width="9.140625" style="1"/>
    <col min="12555" max="12555" width="13.7109375" style="1" customWidth="1"/>
    <col min="12556" max="12556" width="12.42578125" style="1" customWidth="1"/>
    <col min="12557" max="12559" width="11.140625" style="1" customWidth="1"/>
    <col min="12560" max="12560" width="12.28515625" style="1" customWidth="1"/>
    <col min="12561" max="12561" width="13" style="1" customWidth="1"/>
    <col min="12562" max="12562" width="11.42578125" style="1" customWidth="1"/>
    <col min="12563" max="12563" width="11.140625" style="1" customWidth="1"/>
    <col min="12564" max="12564" width="12.28515625" style="1" customWidth="1"/>
    <col min="12565" max="12565" width="10.42578125" style="1" customWidth="1"/>
    <col min="12566" max="12566" width="13.7109375" style="1" customWidth="1"/>
    <col min="12567" max="12567" width="27.28515625" style="1" customWidth="1"/>
    <col min="12568" max="12568" width="13.42578125" style="1" customWidth="1"/>
    <col min="12569" max="12804" width="9.140625" style="1"/>
    <col min="12805" max="12805" width="21.7109375" style="1" customWidth="1"/>
    <col min="12806" max="12806" width="23.42578125" style="1" customWidth="1"/>
    <col min="12807" max="12807" width="27.7109375" style="1" customWidth="1"/>
    <col min="12808" max="12810" width="9.140625" style="1"/>
    <col min="12811" max="12811" width="13.7109375" style="1" customWidth="1"/>
    <col min="12812" max="12812" width="12.42578125" style="1" customWidth="1"/>
    <col min="12813" max="12815" width="11.140625" style="1" customWidth="1"/>
    <col min="12816" max="12816" width="12.28515625" style="1" customWidth="1"/>
    <col min="12817" max="12817" width="13" style="1" customWidth="1"/>
    <col min="12818" max="12818" width="11.42578125" style="1" customWidth="1"/>
    <col min="12819" max="12819" width="11.140625" style="1" customWidth="1"/>
    <col min="12820" max="12820" width="12.28515625" style="1" customWidth="1"/>
    <col min="12821" max="12821" width="10.42578125" style="1" customWidth="1"/>
    <col min="12822" max="12822" width="13.7109375" style="1" customWidth="1"/>
    <col min="12823" max="12823" width="27.28515625" style="1" customWidth="1"/>
    <col min="12824" max="12824" width="13.42578125" style="1" customWidth="1"/>
    <col min="12825" max="13060" width="9.140625" style="1"/>
    <col min="13061" max="13061" width="21.7109375" style="1" customWidth="1"/>
    <col min="13062" max="13062" width="23.42578125" style="1" customWidth="1"/>
    <col min="13063" max="13063" width="27.7109375" style="1" customWidth="1"/>
    <col min="13064" max="13066" width="9.140625" style="1"/>
    <col min="13067" max="13067" width="13.7109375" style="1" customWidth="1"/>
    <col min="13068" max="13068" width="12.42578125" style="1" customWidth="1"/>
    <col min="13069" max="13071" width="11.140625" style="1" customWidth="1"/>
    <col min="13072" max="13072" width="12.28515625" style="1" customWidth="1"/>
    <col min="13073" max="13073" width="13" style="1" customWidth="1"/>
    <col min="13074" max="13074" width="11.42578125" style="1" customWidth="1"/>
    <col min="13075" max="13075" width="11.140625" style="1" customWidth="1"/>
    <col min="13076" max="13076" width="12.28515625" style="1" customWidth="1"/>
    <col min="13077" max="13077" width="10.42578125" style="1" customWidth="1"/>
    <col min="13078" max="13078" width="13.7109375" style="1" customWidth="1"/>
    <col min="13079" max="13079" width="27.28515625" style="1" customWidth="1"/>
    <col min="13080" max="13080" width="13.42578125" style="1" customWidth="1"/>
    <col min="13081" max="13316" width="9.140625" style="1"/>
    <col min="13317" max="13317" width="21.7109375" style="1" customWidth="1"/>
    <col min="13318" max="13318" width="23.42578125" style="1" customWidth="1"/>
    <col min="13319" max="13319" width="27.7109375" style="1" customWidth="1"/>
    <col min="13320" max="13322" width="9.140625" style="1"/>
    <col min="13323" max="13323" width="13.7109375" style="1" customWidth="1"/>
    <col min="13324" max="13324" width="12.42578125" style="1" customWidth="1"/>
    <col min="13325" max="13327" width="11.140625" style="1" customWidth="1"/>
    <col min="13328" max="13328" width="12.28515625" style="1" customWidth="1"/>
    <col min="13329" max="13329" width="13" style="1" customWidth="1"/>
    <col min="13330" max="13330" width="11.42578125" style="1" customWidth="1"/>
    <col min="13331" max="13331" width="11.140625" style="1" customWidth="1"/>
    <col min="13332" max="13332" width="12.28515625" style="1" customWidth="1"/>
    <col min="13333" max="13333" width="10.42578125" style="1" customWidth="1"/>
    <col min="13334" max="13334" width="13.7109375" style="1" customWidth="1"/>
    <col min="13335" max="13335" width="27.28515625" style="1" customWidth="1"/>
    <col min="13336" max="13336" width="13.42578125" style="1" customWidth="1"/>
    <col min="13337" max="13572" width="9.140625" style="1"/>
    <col min="13573" max="13573" width="21.7109375" style="1" customWidth="1"/>
    <col min="13574" max="13574" width="23.42578125" style="1" customWidth="1"/>
    <col min="13575" max="13575" width="27.7109375" style="1" customWidth="1"/>
    <col min="13576" max="13578" width="9.140625" style="1"/>
    <col min="13579" max="13579" width="13.7109375" style="1" customWidth="1"/>
    <col min="13580" max="13580" width="12.42578125" style="1" customWidth="1"/>
    <col min="13581" max="13583" width="11.140625" style="1" customWidth="1"/>
    <col min="13584" max="13584" width="12.28515625" style="1" customWidth="1"/>
    <col min="13585" max="13585" width="13" style="1" customWidth="1"/>
    <col min="13586" max="13586" width="11.42578125" style="1" customWidth="1"/>
    <col min="13587" max="13587" width="11.140625" style="1" customWidth="1"/>
    <col min="13588" max="13588" width="12.28515625" style="1" customWidth="1"/>
    <col min="13589" max="13589" width="10.42578125" style="1" customWidth="1"/>
    <col min="13590" max="13590" width="13.7109375" style="1" customWidth="1"/>
    <col min="13591" max="13591" width="27.28515625" style="1" customWidth="1"/>
    <col min="13592" max="13592" width="13.42578125" style="1" customWidth="1"/>
    <col min="13593" max="13828" width="9.140625" style="1"/>
    <col min="13829" max="13829" width="21.7109375" style="1" customWidth="1"/>
    <col min="13830" max="13830" width="23.42578125" style="1" customWidth="1"/>
    <col min="13831" max="13831" width="27.7109375" style="1" customWidth="1"/>
    <col min="13832" max="13834" width="9.140625" style="1"/>
    <col min="13835" max="13835" width="13.7109375" style="1" customWidth="1"/>
    <col min="13836" max="13836" width="12.42578125" style="1" customWidth="1"/>
    <col min="13837" max="13839" width="11.140625" style="1" customWidth="1"/>
    <col min="13840" max="13840" width="12.28515625" style="1" customWidth="1"/>
    <col min="13841" max="13841" width="13" style="1" customWidth="1"/>
    <col min="13842" max="13842" width="11.42578125" style="1" customWidth="1"/>
    <col min="13843" max="13843" width="11.140625" style="1" customWidth="1"/>
    <col min="13844" max="13844" width="12.28515625" style="1" customWidth="1"/>
    <col min="13845" max="13845" width="10.42578125" style="1" customWidth="1"/>
    <col min="13846" max="13846" width="13.7109375" style="1" customWidth="1"/>
    <col min="13847" max="13847" width="27.28515625" style="1" customWidth="1"/>
    <col min="13848" max="13848" width="13.42578125" style="1" customWidth="1"/>
    <col min="13849" max="14084" width="9.140625" style="1"/>
    <col min="14085" max="14085" width="21.7109375" style="1" customWidth="1"/>
    <col min="14086" max="14086" width="23.42578125" style="1" customWidth="1"/>
    <col min="14087" max="14087" width="27.7109375" style="1" customWidth="1"/>
    <col min="14088" max="14090" width="9.140625" style="1"/>
    <col min="14091" max="14091" width="13.7109375" style="1" customWidth="1"/>
    <col min="14092" max="14092" width="12.42578125" style="1" customWidth="1"/>
    <col min="14093" max="14095" width="11.140625" style="1" customWidth="1"/>
    <col min="14096" max="14096" width="12.28515625" style="1" customWidth="1"/>
    <col min="14097" max="14097" width="13" style="1" customWidth="1"/>
    <col min="14098" max="14098" width="11.42578125" style="1" customWidth="1"/>
    <col min="14099" max="14099" width="11.140625" style="1" customWidth="1"/>
    <col min="14100" max="14100" width="12.28515625" style="1" customWidth="1"/>
    <col min="14101" max="14101" width="10.42578125" style="1" customWidth="1"/>
    <col min="14102" max="14102" width="13.7109375" style="1" customWidth="1"/>
    <col min="14103" max="14103" width="27.28515625" style="1" customWidth="1"/>
    <col min="14104" max="14104" width="13.42578125" style="1" customWidth="1"/>
    <col min="14105" max="14340" width="9.140625" style="1"/>
    <col min="14341" max="14341" width="21.7109375" style="1" customWidth="1"/>
    <col min="14342" max="14342" width="23.42578125" style="1" customWidth="1"/>
    <col min="14343" max="14343" width="27.7109375" style="1" customWidth="1"/>
    <col min="14344" max="14346" width="9.140625" style="1"/>
    <col min="14347" max="14347" width="13.7109375" style="1" customWidth="1"/>
    <col min="14348" max="14348" width="12.42578125" style="1" customWidth="1"/>
    <col min="14349" max="14351" width="11.140625" style="1" customWidth="1"/>
    <col min="14352" max="14352" width="12.28515625" style="1" customWidth="1"/>
    <col min="14353" max="14353" width="13" style="1" customWidth="1"/>
    <col min="14354" max="14354" width="11.42578125" style="1" customWidth="1"/>
    <col min="14355" max="14355" width="11.140625" style="1" customWidth="1"/>
    <col min="14356" max="14356" width="12.28515625" style="1" customWidth="1"/>
    <col min="14357" max="14357" width="10.42578125" style="1" customWidth="1"/>
    <col min="14358" max="14358" width="13.7109375" style="1" customWidth="1"/>
    <col min="14359" max="14359" width="27.28515625" style="1" customWidth="1"/>
    <col min="14360" max="14360" width="13.42578125" style="1" customWidth="1"/>
    <col min="14361" max="14596" width="9.140625" style="1"/>
    <col min="14597" max="14597" width="21.7109375" style="1" customWidth="1"/>
    <col min="14598" max="14598" width="23.42578125" style="1" customWidth="1"/>
    <col min="14599" max="14599" width="27.7109375" style="1" customWidth="1"/>
    <col min="14600" max="14602" width="9.140625" style="1"/>
    <col min="14603" max="14603" width="13.7109375" style="1" customWidth="1"/>
    <col min="14604" max="14604" width="12.42578125" style="1" customWidth="1"/>
    <col min="14605" max="14607" width="11.140625" style="1" customWidth="1"/>
    <col min="14608" max="14608" width="12.28515625" style="1" customWidth="1"/>
    <col min="14609" max="14609" width="13" style="1" customWidth="1"/>
    <col min="14610" max="14610" width="11.42578125" style="1" customWidth="1"/>
    <col min="14611" max="14611" width="11.140625" style="1" customWidth="1"/>
    <col min="14612" max="14612" width="12.28515625" style="1" customWidth="1"/>
    <col min="14613" max="14613" width="10.42578125" style="1" customWidth="1"/>
    <col min="14614" max="14614" width="13.7109375" style="1" customWidth="1"/>
    <col min="14615" max="14615" width="27.28515625" style="1" customWidth="1"/>
    <col min="14616" max="14616" width="13.42578125" style="1" customWidth="1"/>
    <col min="14617" max="14852" width="9.140625" style="1"/>
    <col min="14853" max="14853" width="21.7109375" style="1" customWidth="1"/>
    <col min="14854" max="14854" width="23.42578125" style="1" customWidth="1"/>
    <col min="14855" max="14855" width="27.7109375" style="1" customWidth="1"/>
    <col min="14856" max="14858" width="9.140625" style="1"/>
    <col min="14859" max="14859" width="13.7109375" style="1" customWidth="1"/>
    <col min="14860" max="14860" width="12.42578125" style="1" customWidth="1"/>
    <col min="14861" max="14863" width="11.140625" style="1" customWidth="1"/>
    <col min="14864" max="14864" width="12.28515625" style="1" customWidth="1"/>
    <col min="14865" max="14865" width="13" style="1" customWidth="1"/>
    <col min="14866" max="14866" width="11.42578125" style="1" customWidth="1"/>
    <col min="14867" max="14867" width="11.140625" style="1" customWidth="1"/>
    <col min="14868" max="14868" width="12.28515625" style="1" customWidth="1"/>
    <col min="14869" max="14869" width="10.42578125" style="1" customWidth="1"/>
    <col min="14870" max="14870" width="13.7109375" style="1" customWidth="1"/>
    <col min="14871" max="14871" width="27.28515625" style="1" customWidth="1"/>
    <col min="14872" max="14872" width="13.42578125" style="1" customWidth="1"/>
    <col min="14873" max="15108" width="9.140625" style="1"/>
    <col min="15109" max="15109" width="21.7109375" style="1" customWidth="1"/>
    <col min="15110" max="15110" width="23.42578125" style="1" customWidth="1"/>
    <col min="15111" max="15111" width="27.7109375" style="1" customWidth="1"/>
    <col min="15112" max="15114" width="9.140625" style="1"/>
    <col min="15115" max="15115" width="13.7109375" style="1" customWidth="1"/>
    <col min="15116" max="15116" width="12.42578125" style="1" customWidth="1"/>
    <col min="15117" max="15119" width="11.140625" style="1" customWidth="1"/>
    <col min="15120" max="15120" width="12.28515625" style="1" customWidth="1"/>
    <col min="15121" max="15121" width="13" style="1" customWidth="1"/>
    <col min="15122" max="15122" width="11.42578125" style="1" customWidth="1"/>
    <col min="15123" max="15123" width="11.140625" style="1" customWidth="1"/>
    <col min="15124" max="15124" width="12.28515625" style="1" customWidth="1"/>
    <col min="15125" max="15125" width="10.42578125" style="1" customWidth="1"/>
    <col min="15126" max="15126" width="13.7109375" style="1" customWidth="1"/>
    <col min="15127" max="15127" width="27.28515625" style="1" customWidth="1"/>
    <col min="15128" max="15128" width="13.42578125" style="1" customWidth="1"/>
    <col min="15129" max="15364" width="9.140625" style="1"/>
    <col min="15365" max="15365" width="21.7109375" style="1" customWidth="1"/>
    <col min="15366" max="15366" width="23.42578125" style="1" customWidth="1"/>
    <col min="15367" max="15367" width="27.7109375" style="1" customWidth="1"/>
    <col min="15368" max="15370" width="9.140625" style="1"/>
    <col min="15371" max="15371" width="13.7109375" style="1" customWidth="1"/>
    <col min="15372" max="15372" width="12.42578125" style="1" customWidth="1"/>
    <col min="15373" max="15375" width="11.140625" style="1" customWidth="1"/>
    <col min="15376" max="15376" width="12.28515625" style="1" customWidth="1"/>
    <col min="15377" max="15377" width="13" style="1" customWidth="1"/>
    <col min="15378" max="15378" width="11.42578125" style="1" customWidth="1"/>
    <col min="15379" max="15379" width="11.140625" style="1" customWidth="1"/>
    <col min="15380" max="15380" width="12.28515625" style="1" customWidth="1"/>
    <col min="15381" max="15381" width="10.42578125" style="1" customWidth="1"/>
    <col min="15382" max="15382" width="13.7109375" style="1" customWidth="1"/>
    <col min="15383" max="15383" width="27.28515625" style="1" customWidth="1"/>
    <col min="15384" max="15384" width="13.42578125" style="1" customWidth="1"/>
    <col min="15385" max="15620" width="9.140625" style="1"/>
    <col min="15621" max="15621" width="21.7109375" style="1" customWidth="1"/>
    <col min="15622" max="15622" width="23.42578125" style="1" customWidth="1"/>
    <col min="15623" max="15623" width="27.7109375" style="1" customWidth="1"/>
    <col min="15624" max="15626" width="9.140625" style="1"/>
    <col min="15627" max="15627" width="13.7109375" style="1" customWidth="1"/>
    <col min="15628" max="15628" width="12.42578125" style="1" customWidth="1"/>
    <col min="15629" max="15631" width="11.140625" style="1" customWidth="1"/>
    <col min="15632" max="15632" width="12.28515625" style="1" customWidth="1"/>
    <col min="15633" max="15633" width="13" style="1" customWidth="1"/>
    <col min="15634" max="15634" width="11.42578125" style="1" customWidth="1"/>
    <col min="15635" max="15635" width="11.140625" style="1" customWidth="1"/>
    <col min="15636" max="15636" width="12.28515625" style="1" customWidth="1"/>
    <col min="15637" max="15637" width="10.42578125" style="1" customWidth="1"/>
    <col min="15638" max="15638" width="13.7109375" style="1" customWidth="1"/>
    <col min="15639" max="15639" width="27.28515625" style="1" customWidth="1"/>
    <col min="15640" max="15640" width="13.42578125" style="1" customWidth="1"/>
    <col min="15641" max="15876" width="9.140625" style="1"/>
    <col min="15877" max="15877" width="21.7109375" style="1" customWidth="1"/>
    <col min="15878" max="15878" width="23.42578125" style="1" customWidth="1"/>
    <col min="15879" max="15879" width="27.7109375" style="1" customWidth="1"/>
    <col min="15880" max="15882" width="9.140625" style="1"/>
    <col min="15883" max="15883" width="13.7109375" style="1" customWidth="1"/>
    <col min="15884" max="15884" width="12.42578125" style="1" customWidth="1"/>
    <col min="15885" max="15887" width="11.140625" style="1" customWidth="1"/>
    <col min="15888" max="15888" width="12.28515625" style="1" customWidth="1"/>
    <col min="15889" max="15889" width="13" style="1" customWidth="1"/>
    <col min="15890" max="15890" width="11.42578125" style="1" customWidth="1"/>
    <col min="15891" max="15891" width="11.140625" style="1" customWidth="1"/>
    <col min="15892" max="15892" width="12.28515625" style="1" customWidth="1"/>
    <col min="15893" max="15893" width="10.42578125" style="1" customWidth="1"/>
    <col min="15894" max="15894" width="13.7109375" style="1" customWidth="1"/>
    <col min="15895" max="15895" width="27.28515625" style="1" customWidth="1"/>
    <col min="15896" max="15896" width="13.42578125" style="1" customWidth="1"/>
    <col min="15897" max="16132" width="9.140625" style="1"/>
    <col min="16133" max="16133" width="21.7109375" style="1" customWidth="1"/>
    <col min="16134" max="16134" width="23.42578125" style="1" customWidth="1"/>
    <col min="16135" max="16135" width="27.7109375" style="1" customWidth="1"/>
    <col min="16136" max="16138" width="9.140625" style="1"/>
    <col min="16139" max="16139" width="13.7109375" style="1" customWidth="1"/>
    <col min="16140" max="16140" width="12.42578125" style="1" customWidth="1"/>
    <col min="16141" max="16143" width="11.140625" style="1" customWidth="1"/>
    <col min="16144" max="16144" width="12.28515625" style="1" customWidth="1"/>
    <col min="16145" max="16145" width="13" style="1" customWidth="1"/>
    <col min="16146" max="16146" width="11.42578125" style="1" customWidth="1"/>
    <col min="16147" max="16147" width="11.140625" style="1" customWidth="1"/>
    <col min="16148" max="16148" width="12.28515625" style="1" customWidth="1"/>
    <col min="16149" max="16149" width="10.42578125" style="1" customWidth="1"/>
    <col min="16150" max="16150" width="13.7109375" style="1" customWidth="1"/>
    <col min="16151" max="16151" width="27.28515625" style="1" customWidth="1"/>
    <col min="16152" max="16152" width="13.42578125" style="1" customWidth="1"/>
    <col min="16153" max="16384" width="9.140625" style="1"/>
  </cols>
  <sheetData>
    <row r="13" ht="15" customHeight="1"/>
    <row r="14" ht="15" customHeight="1"/>
    <row r="17" spans="1:9" ht="15" customHeight="1"/>
    <row r="18" spans="1:9" ht="15" customHeight="1"/>
    <row r="19" spans="1:9" ht="14.45" customHeight="1"/>
    <row r="20" spans="1:9" ht="14.45" customHeight="1"/>
    <row r="21" spans="1:9" ht="14.45" customHeight="1"/>
    <row r="22" spans="1:9" ht="17.25" customHeight="1"/>
    <row r="23" spans="1:9" ht="15" customHeight="1">
      <c r="A23" s="3"/>
      <c r="B23" s="3"/>
      <c r="C23" s="3"/>
      <c r="D23" s="3"/>
      <c r="E23" s="3"/>
      <c r="H23" s="3"/>
      <c r="I23" s="3"/>
    </row>
    <row r="24" spans="1:9" ht="16.5" customHeight="1">
      <c r="A24" s="3"/>
      <c r="B24" s="3"/>
      <c r="C24" s="3"/>
      <c r="D24" s="3"/>
      <c r="E24" s="3"/>
      <c r="F24" s="3"/>
      <c r="G24" s="3"/>
      <c r="H24" s="3"/>
      <c r="I24" s="3"/>
    </row>
    <row r="25" spans="1:9" ht="15" customHeight="1">
      <c r="A25" s="3"/>
      <c r="B25" s="3"/>
      <c r="C25" s="3"/>
      <c r="D25" s="3"/>
      <c r="E25" s="3"/>
      <c r="F25" s="3"/>
      <c r="G25" s="3"/>
      <c r="H25" s="3"/>
      <c r="I25" s="3"/>
    </row>
    <row r="26" spans="1:9" ht="20.25" customHeight="1">
      <c r="A26" s="3"/>
      <c r="B26" s="3"/>
      <c r="C26" s="3"/>
      <c r="D26" s="3"/>
      <c r="E26" s="3"/>
      <c r="F26" s="12">
        <v>121</v>
      </c>
      <c r="G26" s="13"/>
      <c r="H26" s="3"/>
      <c r="I26" s="3"/>
    </row>
    <row r="27" spans="1:9" ht="18" customHeight="1">
      <c r="A27" s="3"/>
      <c r="B27" s="3"/>
      <c r="C27" s="3"/>
      <c r="D27" s="3"/>
      <c r="E27" s="3"/>
      <c r="H27" s="3"/>
      <c r="I27" s="3"/>
    </row>
    <row r="28" spans="1:9" ht="20.25" customHeight="1">
      <c r="B28" s="8"/>
      <c r="C28" s="8"/>
      <c r="D28" s="8"/>
      <c r="E28" s="8"/>
      <c r="F28" s="3"/>
      <c r="G28" s="3"/>
      <c r="H28" s="3">
        <v>2000</v>
      </c>
      <c r="I28" s="2"/>
    </row>
    <row r="29" spans="1:9" ht="21.75" customHeight="1">
      <c r="B29" s="3"/>
      <c r="C29" s="3"/>
      <c r="D29" s="3"/>
      <c r="E29" s="3"/>
      <c r="F29" s="3"/>
      <c r="G29" s="3">
        <v>1</v>
      </c>
      <c r="H29" s="3"/>
      <c r="I29" s="3"/>
    </row>
    <row r="30" spans="1:9" ht="66.75" customHeight="1">
      <c r="B30" s="3"/>
      <c r="C30" s="3"/>
      <c r="D30" s="44" t="s">
        <v>34</v>
      </c>
      <c r="E30" s="44" t="s">
        <v>35</v>
      </c>
      <c r="F30" s="45" t="s">
        <v>36</v>
      </c>
      <c r="G30" s="45" t="s">
        <v>70</v>
      </c>
      <c r="H30" s="45" t="s">
        <v>37</v>
      </c>
      <c r="I30" s="3"/>
    </row>
    <row r="31" spans="1:9" ht="14.25" customHeight="1">
      <c r="B31" s="3"/>
      <c r="C31" s="3"/>
      <c r="D31" s="49"/>
      <c r="E31" s="49"/>
      <c r="F31" s="49"/>
      <c r="G31" s="49"/>
      <c r="H31" s="101"/>
      <c r="I31" s="3"/>
    </row>
    <row r="32" spans="1:9" ht="30.75" customHeight="1">
      <c r="B32" s="3"/>
      <c r="C32" s="3"/>
      <c r="D32" s="44" t="s">
        <v>38</v>
      </c>
      <c r="E32" s="44" t="s">
        <v>42</v>
      </c>
      <c r="F32" s="44">
        <v>400</v>
      </c>
      <c r="G32" s="44">
        <v>150</v>
      </c>
      <c r="H32" s="98">
        <v>250</v>
      </c>
      <c r="I32" s="3"/>
    </row>
    <row r="33" spans="2:23" ht="35.25" customHeight="1">
      <c r="B33" s="3"/>
      <c r="C33" s="3"/>
      <c r="D33" s="44" t="s">
        <v>39</v>
      </c>
      <c r="E33" s="44" t="s">
        <v>42</v>
      </c>
      <c r="F33" s="44">
        <v>450</v>
      </c>
      <c r="G33" s="44">
        <v>350</v>
      </c>
      <c r="H33" s="98">
        <v>450</v>
      </c>
      <c r="I33" s="3"/>
    </row>
    <row r="34" spans="2:23" ht="30" customHeight="1">
      <c r="B34" s="3"/>
      <c r="C34" s="3"/>
      <c r="D34" s="44" t="s">
        <v>40</v>
      </c>
      <c r="E34" s="44" t="s">
        <v>42</v>
      </c>
      <c r="F34" s="44">
        <v>350</v>
      </c>
      <c r="G34" s="44">
        <v>400</v>
      </c>
      <c r="H34" s="98">
        <v>350</v>
      </c>
      <c r="I34" s="3"/>
      <c r="J34" s="3"/>
      <c r="K34" s="3"/>
      <c r="L34" s="3"/>
      <c r="M34" s="3"/>
      <c r="N34" s="3"/>
      <c r="O34" s="3"/>
    </row>
    <row r="35" spans="2:23" ht="47.25" customHeight="1">
      <c r="B35" s="3"/>
      <c r="C35" s="3"/>
      <c r="D35" s="45" t="s">
        <v>41</v>
      </c>
      <c r="E35" s="44" t="s">
        <v>42</v>
      </c>
      <c r="F35" s="44">
        <v>25</v>
      </c>
      <c r="G35" s="44">
        <v>450</v>
      </c>
      <c r="H35" s="98">
        <v>450</v>
      </c>
      <c r="I35" s="3"/>
      <c r="J35" s="3"/>
      <c r="K35" s="3"/>
      <c r="L35" s="4"/>
      <c r="M35" s="6">
        <v>75</v>
      </c>
      <c r="N35" s="6"/>
      <c r="O35" s="6"/>
    </row>
    <row r="36" spans="2:23" ht="27" customHeight="1">
      <c r="D36" s="3"/>
      <c r="E36" s="3"/>
      <c r="F36" s="3"/>
      <c r="G36" s="3"/>
      <c r="H36" s="3"/>
      <c r="L36" s="4"/>
      <c r="M36" s="6">
        <v>45</v>
      </c>
      <c r="N36" s="6"/>
      <c r="O36" s="6"/>
      <c r="P36" s="6"/>
      <c r="Q36" s="6">
        <v>37</v>
      </c>
      <c r="R36" s="4"/>
      <c r="S36" s="4"/>
    </row>
    <row r="37" spans="2:23" ht="30" customHeight="1">
      <c r="D37" s="3"/>
      <c r="E37" s="3"/>
      <c r="F37" s="3"/>
      <c r="G37" s="3"/>
      <c r="H37" s="3"/>
      <c r="L37" s="4"/>
      <c r="M37" s="6">
        <v>25</v>
      </c>
      <c r="N37" s="6"/>
      <c r="O37" s="6"/>
      <c r="P37" s="6"/>
      <c r="Q37" s="6">
        <v>43</v>
      </c>
      <c r="R37" s="4"/>
      <c r="S37" s="4"/>
    </row>
    <row r="38" spans="2:23" ht="33" customHeight="1">
      <c r="D38" s="3"/>
      <c r="E38" s="3"/>
      <c r="F38" s="3"/>
      <c r="G38" s="3"/>
      <c r="H38" s="3"/>
      <c r="L38" s="4"/>
      <c r="M38" s="6">
        <v>100</v>
      </c>
      <c r="N38" s="6"/>
      <c r="O38" s="6"/>
      <c r="P38" s="6"/>
      <c r="Q38" s="6">
        <v>61</v>
      </c>
      <c r="R38" s="4"/>
      <c r="S38" s="4"/>
    </row>
    <row r="39" spans="2:23" ht="34.5" customHeight="1">
      <c r="D39" s="3"/>
      <c r="E39" s="3"/>
      <c r="F39" s="3"/>
      <c r="G39" s="3"/>
      <c r="H39" s="3"/>
      <c r="L39" s="4"/>
      <c r="M39" s="6">
        <v>100</v>
      </c>
      <c r="N39" s="6"/>
      <c r="O39" s="6"/>
      <c r="P39" s="6"/>
      <c r="Q39" s="6">
        <v>30</v>
      </c>
      <c r="R39" s="4"/>
      <c r="S39" s="4"/>
    </row>
    <row r="40" spans="2:23" ht="14.45" customHeight="1">
      <c r="L40" s="4"/>
      <c r="M40" s="5"/>
      <c r="N40" s="5"/>
      <c r="O40" s="5"/>
      <c r="P40" s="5"/>
      <c r="Q40" s="4"/>
      <c r="R40" s="4"/>
      <c r="S40" s="4"/>
    </row>
    <row r="41" spans="2:23">
      <c r="L41" s="4"/>
      <c r="M41" s="5"/>
      <c r="N41" s="5"/>
      <c r="O41" s="5"/>
      <c r="P41" s="5"/>
      <c r="Q41" s="4"/>
      <c r="R41" s="4"/>
      <c r="S41" s="4"/>
    </row>
    <row r="42" spans="2:23" ht="15" customHeight="1"/>
    <row r="43" spans="2:23" ht="15" customHeight="1"/>
    <row r="44" spans="2:23" ht="15" customHeight="1"/>
    <row r="45" spans="2:23" ht="15" customHeight="1"/>
    <row r="46" spans="2:23" ht="15" customHeight="1"/>
    <row r="48" spans="2:23">
      <c r="W48" s="15"/>
    </row>
    <row r="49" spans="23:23">
      <c r="W49" s="15"/>
    </row>
    <row r="50" spans="23:23">
      <c r="W50" s="15"/>
    </row>
    <row r="51" spans="23:23">
      <c r="W51" s="15"/>
    </row>
    <row r="52" spans="23:23">
      <c r="W52" s="15"/>
    </row>
  </sheetData>
  <pageMargins left="0.7" right="0.7" top="0.75" bottom="0.75" header="0.3" footer="0.3"/>
  <pageSetup scale="4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8:R55"/>
  <sheetViews>
    <sheetView zoomScale="70" zoomScaleNormal="70" workbookViewId="0"/>
  </sheetViews>
  <sheetFormatPr defaultColWidth="9.140625" defaultRowHeight="15"/>
  <cols>
    <col min="1" max="5" width="9.140625" style="1"/>
    <col min="6" max="6" width="23.5703125" style="1" customWidth="1"/>
    <col min="7" max="7" width="24.42578125" style="1" customWidth="1"/>
    <col min="8" max="8" width="22.85546875" style="1" customWidth="1"/>
    <col min="9" max="9" width="23.85546875" style="1" customWidth="1"/>
    <col min="10" max="10" width="22.42578125" style="1" customWidth="1"/>
    <col min="11" max="11" width="7" style="1" customWidth="1"/>
    <col min="12" max="12" width="16.140625" style="1" customWidth="1"/>
    <col min="13" max="13" width="14.7109375" style="1" customWidth="1"/>
    <col min="14" max="14" width="10.5703125" style="1" customWidth="1"/>
    <col min="15" max="15" width="7.7109375" style="1" customWidth="1"/>
    <col min="16" max="16" width="6.28515625" style="1" customWidth="1"/>
    <col min="17" max="17" width="7" style="1" customWidth="1"/>
    <col min="18" max="18" width="6.28515625" style="1" customWidth="1"/>
    <col min="19" max="19" width="7.140625" style="1" customWidth="1"/>
    <col min="20" max="20" width="8" style="1" customWidth="1"/>
    <col min="21" max="21" width="8.28515625" style="1" customWidth="1"/>
    <col min="22" max="22" width="7.140625" style="1" customWidth="1"/>
    <col min="23" max="23" width="6.42578125" style="1" customWidth="1"/>
    <col min="24" max="24" width="4.42578125" style="1" customWidth="1"/>
    <col min="25" max="25" width="9.140625" style="1"/>
    <col min="26" max="26" width="13.7109375" style="1" customWidth="1"/>
    <col min="27" max="260" width="9.140625" style="1"/>
    <col min="261" max="261" width="10.140625" style="1" customWidth="1"/>
    <col min="262" max="265" width="9.140625" style="1"/>
    <col min="266" max="266" width="7" style="1" customWidth="1"/>
    <col min="267" max="267" width="8.140625" style="1" customWidth="1"/>
    <col min="268" max="268" width="14.7109375" style="1" customWidth="1"/>
    <col min="269" max="269" width="12.28515625" style="1" customWidth="1"/>
    <col min="270" max="270" width="16.7109375" style="1" customWidth="1"/>
    <col min="271" max="271" width="13.85546875" style="1" customWidth="1"/>
    <col min="272" max="272" width="6.28515625" style="1" customWidth="1"/>
    <col min="273" max="273" width="12.7109375" style="1" customWidth="1"/>
    <col min="274" max="274" width="6.28515625" style="1" customWidth="1"/>
    <col min="275" max="275" width="13.28515625" style="1" customWidth="1"/>
    <col min="276" max="276" width="9.140625" style="1"/>
    <col min="277" max="277" width="13.28515625" style="1" customWidth="1"/>
    <col min="278" max="278" width="9.140625" style="1"/>
    <col min="279" max="279" width="13" style="1" customWidth="1"/>
    <col min="280" max="281" width="9.140625" style="1"/>
    <col min="282" max="282" width="13.7109375" style="1" customWidth="1"/>
    <col min="283" max="516" width="9.140625" style="1"/>
    <col min="517" max="517" width="10.140625" style="1" customWidth="1"/>
    <col min="518" max="521" width="9.140625" style="1"/>
    <col min="522" max="522" width="7" style="1" customWidth="1"/>
    <col min="523" max="523" width="8.140625" style="1" customWidth="1"/>
    <col min="524" max="524" width="14.7109375" style="1" customWidth="1"/>
    <col min="525" max="525" width="12.28515625" style="1" customWidth="1"/>
    <col min="526" max="526" width="16.7109375" style="1" customWidth="1"/>
    <col min="527" max="527" width="13.85546875" style="1" customWidth="1"/>
    <col min="528" max="528" width="6.28515625" style="1" customWidth="1"/>
    <col min="529" max="529" width="12.7109375" style="1" customWidth="1"/>
    <col min="530" max="530" width="6.28515625" style="1" customWidth="1"/>
    <col min="531" max="531" width="13.28515625" style="1" customWidth="1"/>
    <col min="532" max="532" width="9.140625" style="1"/>
    <col min="533" max="533" width="13.28515625" style="1" customWidth="1"/>
    <col min="534" max="534" width="9.140625" style="1"/>
    <col min="535" max="535" width="13" style="1" customWidth="1"/>
    <col min="536" max="537" width="9.140625" style="1"/>
    <col min="538" max="538" width="13.7109375" style="1" customWidth="1"/>
    <col min="539" max="772" width="9.140625" style="1"/>
    <col min="773" max="773" width="10.140625" style="1" customWidth="1"/>
    <col min="774" max="777" width="9.140625" style="1"/>
    <col min="778" max="778" width="7" style="1" customWidth="1"/>
    <col min="779" max="779" width="8.140625" style="1" customWidth="1"/>
    <col min="780" max="780" width="14.7109375" style="1" customWidth="1"/>
    <col min="781" max="781" width="12.28515625" style="1" customWidth="1"/>
    <col min="782" max="782" width="16.7109375" style="1" customWidth="1"/>
    <col min="783" max="783" width="13.85546875" style="1" customWidth="1"/>
    <col min="784" max="784" width="6.28515625" style="1" customWidth="1"/>
    <col min="785" max="785" width="12.7109375" style="1" customWidth="1"/>
    <col min="786" max="786" width="6.28515625" style="1" customWidth="1"/>
    <col min="787" max="787" width="13.28515625" style="1" customWidth="1"/>
    <col min="788" max="788" width="9.140625" style="1"/>
    <col min="789" max="789" width="13.28515625" style="1" customWidth="1"/>
    <col min="790" max="790" width="9.140625" style="1"/>
    <col min="791" max="791" width="13" style="1" customWidth="1"/>
    <col min="792" max="793" width="9.140625" style="1"/>
    <col min="794" max="794" width="13.7109375" style="1" customWidth="1"/>
    <col min="795" max="1028" width="9.140625" style="1"/>
    <col min="1029" max="1029" width="10.140625" style="1" customWidth="1"/>
    <col min="1030" max="1033" width="9.140625" style="1"/>
    <col min="1034" max="1034" width="7" style="1" customWidth="1"/>
    <col min="1035" max="1035" width="8.140625" style="1" customWidth="1"/>
    <col min="1036" max="1036" width="14.7109375" style="1" customWidth="1"/>
    <col min="1037" max="1037" width="12.28515625" style="1" customWidth="1"/>
    <col min="1038" max="1038" width="16.7109375" style="1" customWidth="1"/>
    <col min="1039" max="1039" width="13.85546875" style="1" customWidth="1"/>
    <col min="1040" max="1040" width="6.28515625" style="1" customWidth="1"/>
    <col min="1041" max="1041" width="12.7109375" style="1" customWidth="1"/>
    <col min="1042" max="1042" width="6.28515625" style="1" customWidth="1"/>
    <col min="1043" max="1043" width="13.28515625" style="1" customWidth="1"/>
    <col min="1044" max="1044" width="9.140625" style="1"/>
    <col min="1045" max="1045" width="13.28515625" style="1" customWidth="1"/>
    <col min="1046" max="1046" width="9.140625" style="1"/>
    <col min="1047" max="1047" width="13" style="1" customWidth="1"/>
    <col min="1048" max="1049" width="9.140625" style="1"/>
    <col min="1050" max="1050" width="13.7109375" style="1" customWidth="1"/>
    <col min="1051" max="1284" width="9.140625" style="1"/>
    <col min="1285" max="1285" width="10.140625" style="1" customWidth="1"/>
    <col min="1286" max="1289" width="9.140625" style="1"/>
    <col min="1290" max="1290" width="7" style="1" customWidth="1"/>
    <col min="1291" max="1291" width="8.140625" style="1" customWidth="1"/>
    <col min="1292" max="1292" width="14.7109375" style="1" customWidth="1"/>
    <col min="1293" max="1293" width="12.28515625" style="1" customWidth="1"/>
    <col min="1294" max="1294" width="16.7109375" style="1" customWidth="1"/>
    <col min="1295" max="1295" width="13.85546875" style="1" customWidth="1"/>
    <col min="1296" max="1296" width="6.28515625" style="1" customWidth="1"/>
    <col min="1297" max="1297" width="12.7109375" style="1" customWidth="1"/>
    <col min="1298" max="1298" width="6.28515625" style="1" customWidth="1"/>
    <col min="1299" max="1299" width="13.28515625" style="1" customWidth="1"/>
    <col min="1300" max="1300" width="9.140625" style="1"/>
    <col min="1301" max="1301" width="13.28515625" style="1" customWidth="1"/>
    <col min="1302" max="1302" width="9.140625" style="1"/>
    <col min="1303" max="1303" width="13" style="1" customWidth="1"/>
    <col min="1304" max="1305" width="9.140625" style="1"/>
    <col min="1306" max="1306" width="13.7109375" style="1" customWidth="1"/>
    <col min="1307" max="1540" width="9.140625" style="1"/>
    <col min="1541" max="1541" width="10.140625" style="1" customWidth="1"/>
    <col min="1542" max="1545" width="9.140625" style="1"/>
    <col min="1546" max="1546" width="7" style="1" customWidth="1"/>
    <col min="1547" max="1547" width="8.140625" style="1" customWidth="1"/>
    <col min="1548" max="1548" width="14.7109375" style="1" customWidth="1"/>
    <col min="1549" max="1549" width="12.28515625" style="1" customWidth="1"/>
    <col min="1550" max="1550" width="16.7109375" style="1" customWidth="1"/>
    <col min="1551" max="1551" width="13.85546875" style="1" customWidth="1"/>
    <col min="1552" max="1552" width="6.28515625" style="1" customWidth="1"/>
    <col min="1553" max="1553" width="12.7109375" style="1" customWidth="1"/>
    <col min="1554" max="1554" width="6.28515625" style="1" customWidth="1"/>
    <col min="1555" max="1555" width="13.28515625" style="1" customWidth="1"/>
    <col min="1556" max="1556" width="9.140625" style="1"/>
    <col min="1557" max="1557" width="13.28515625" style="1" customWidth="1"/>
    <col min="1558" max="1558" width="9.140625" style="1"/>
    <col min="1559" max="1559" width="13" style="1" customWidth="1"/>
    <col min="1560" max="1561" width="9.140625" style="1"/>
    <col min="1562" max="1562" width="13.7109375" style="1" customWidth="1"/>
    <col min="1563" max="1796" width="9.140625" style="1"/>
    <col min="1797" max="1797" width="10.140625" style="1" customWidth="1"/>
    <col min="1798" max="1801" width="9.140625" style="1"/>
    <col min="1802" max="1802" width="7" style="1" customWidth="1"/>
    <col min="1803" max="1803" width="8.140625" style="1" customWidth="1"/>
    <col min="1804" max="1804" width="14.7109375" style="1" customWidth="1"/>
    <col min="1805" max="1805" width="12.28515625" style="1" customWidth="1"/>
    <col min="1806" max="1806" width="16.7109375" style="1" customWidth="1"/>
    <col min="1807" max="1807" width="13.85546875" style="1" customWidth="1"/>
    <col min="1808" max="1808" width="6.28515625" style="1" customWidth="1"/>
    <col min="1809" max="1809" width="12.7109375" style="1" customWidth="1"/>
    <col min="1810" max="1810" width="6.28515625" style="1" customWidth="1"/>
    <col min="1811" max="1811" width="13.28515625" style="1" customWidth="1"/>
    <col min="1812" max="1812" width="9.140625" style="1"/>
    <col min="1813" max="1813" width="13.28515625" style="1" customWidth="1"/>
    <col min="1814" max="1814" width="9.140625" style="1"/>
    <col min="1815" max="1815" width="13" style="1" customWidth="1"/>
    <col min="1816" max="1817" width="9.140625" style="1"/>
    <col min="1818" max="1818" width="13.7109375" style="1" customWidth="1"/>
    <col min="1819" max="2052" width="9.140625" style="1"/>
    <col min="2053" max="2053" width="10.140625" style="1" customWidth="1"/>
    <col min="2054" max="2057" width="9.140625" style="1"/>
    <col min="2058" max="2058" width="7" style="1" customWidth="1"/>
    <col min="2059" max="2059" width="8.140625" style="1" customWidth="1"/>
    <col min="2060" max="2060" width="14.7109375" style="1" customWidth="1"/>
    <col min="2061" max="2061" width="12.28515625" style="1" customWidth="1"/>
    <col min="2062" max="2062" width="16.7109375" style="1" customWidth="1"/>
    <col min="2063" max="2063" width="13.85546875" style="1" customWidth="1"/>
    <col min="2064" max="2064" width="6.28515625" style="1" customWidth="1"/>
    <col min="2065" max="2065" width="12.7109375" style="1" customWidth="1"/>
    <col min="2066" max="2066" width="6.28515625" style="1" customWidth="1"/>
    <col min="2067" max="2067" width="13.28515625" style="1" customWidth="1"/>
    <col min="2068" max="2068" width="9.140625" style="1"/>
    <col min="2069" max="2069" width="13.28515625" style="1" customWidth="1"/>
    <col min="2070" max="2070" width="9.140625" style="1"/>
    <col min="2071" max="2071" width="13" style="1" customWidth="1"/>
    <col min="2072" max="2073" width="9.140625" style="1"/>
    <col min="2074" max="2074" width="13.7109375" style="1" customWidth="1"/>
    <col min="2075" max="2308" width="9.140625" style="1"/>
    <col min="2309" max="2309" width="10.140625" style="1" customWidth="1"/>
    <col min="2310" max="2313" width="9.140625" style="1"/>
    <col min="2314" max="2314" width="7" style="1" customWidth="1"/>
    <col min="2315" max="2315" width="8.140625" style="1" customWidth="1"/>
    <col min="2316" max="2316" width="14.7109375" style="1" customWidth="1"/>
    <col min="2317" max="2317" width="12.28515625" style="1" customWidth="1"/>
    <col min="2318" max="2318" width="16.7109375" style="1" customWidth="1"/>
    <col min="2319" max="2319" width="13.85546875" style="1" customWidth="1"/>
    <col min="2320" max="2320" width="6.28515625" style="1" customWidth="1"/>
    <col min="2321" max="2321" width="12.7109375" style="1" customWidth="1"/>
    <col min="2322" max="2322" width="6.28515625" style="1" customWidth="1"/>
    <col min="2323" max="2323" width="13.28515625" style="1" customWidth="1"/>
    <col min="2324" max="2324" width="9.140625" style="1"/>
    <col min="2325" max="2325" width="13.28515625" style="1" customWidth="1"/>
    <col min="2326" max="2326" width="9.140625" style="1"/>
    <col min="2327" max="2327" width="13" style="1" customWidth="1"/>
    <col min="2328" max="2329" width="9.140625" style="1"/>
    <col min="2330" max="2330" width="13.7109375" style="1" customWidth="1"/>
    <col min="2331" max="2564" width="9.140625" style="1"/>
    <col min="2565" max="2565" width="10.140625" style="1" customWidth="1"/>
    <col min="2566" max="2569" width="9.140625" style="1"/>
    <col min="2570" max="2570" width="7" style="1" customWidth="1"/>
    <col min="2571" max="2571" width="8.140625" style="1" customWidth="1"/>
    <col min="2572" max="2572" width="14.7109375" style="1" customWidth="1"/>
    <col min="2573" max="2573" width="12.28515625" style="1" customWidth="1"/>
    <col min="2574" max="2574" width="16.7109375" style="1" customWidth="1"/>
    <col min="2575" max="2575" width="13.85546875" style="1" customWidth="1"/>
    <col min="2576" max="2576" width="6.28515625" style="1" customWidth="1"/>
    <col min="2577" max="2577" width="12.7109375" style="1" customWidth="1"/>
    <col min="2578" max="2578" width="6.28515625" style="1" customWidth="1"/>
    <col min="2579" max="2579" width="13.28515625" style="1" customWidth="1"/>
    <col min="2580" max="2580" width="9.140625" style="1"/>
    <col min="2581" max="2581" width="13.28515625" style="1" customWidth="1"/>
    <col min="2582" max="2582" width="9.140625" style="1"/>
    <col min="2583" max="2583" width="13" style="1" customWidth="1"/>
    <col min="2584" max="2585" width="9.140625" style="1"/>
    <col min="2586" max="2586" width="13.7109375" style="1" customWidth="1"/>
    <col min="2587" max="2820" width="9.140625" style="1"/>
    <col min="2821" max="2821" width="10.140625" style="1" customWidth="1"/>
    <col min="2822" max="2825" width="9.140625" style="1"/>
    <col min="2826" max="2826" width="7" style="1" customWidth="1"/>
    <col min="2827" max="2827" width="8.140625" style="1" customWidth="1"/>
    <col min="2828" max="2828" width="14.7109375" style="1" customWidth="1"/>
    <col min="2829" max="2829" width="12.28515625" style="1" customWidth="1"/>
    <col min="2830" max="2830" width="16.7109375" style="1" customWidth="1"/>
    <col min="2831" max="2831" width="13.85546875" style="1" customWidth="1"/>
    <col min="2832" max="2832" width="6.28515625" style="1" customWidth="1"/>
    <col min="2833" max="2833" width="12.7109375" style="1" customWidth="1"/>
    <col min="2834" max="2834" width="6.28515625" style="1" customWidth="1"/>
    <col min="2835" max="2835" width="13.28515625" style="1" customWidth="1"/>
    <col min="2836" max="2836" width="9.140625" style="1"/>
    <col min="2837" max="2837" width="13.28515625" style="1" customWidth="1"/>
    <col min="2838" max="2838" width="9.140625" style="1"/>
    <col min="2839" max="2839" width="13" style="1" customWidth="1"/>
    <col min="2840" max="2841" width="9.140625" style="1"/>
    <col min="2842" max="2842" width="13.7109375" style="1" customWidth="1"/>
    <col min="2843" max="3076" width="9.140625" style="1"/>
    <col min="3077" max="3077" width="10.140625" style="1" customWidth="1"/>
    <col min="3078" max="3081" width="9.140625" style="1"/>
    <col min="3082" max="3082" width="7" style="1" customWidth="1"/>
    <col min="3083" max="3083" width="8.140625" style="1" customWidth="1"/>
    <col min="3084" max="3084" width="14.7109375" style="1" customWidth="1"/>
    <col min="3085" max="3085" width="12.28515625" style="1" customWidth="1"/>
    <col min="3086" max="3086" width="16.7109375" style="1" customWidth="1"/>
    <col min="3087" max="3087" width="13.85546875" style="1" customWidth="1"/>
    <col min="3088" max="3088" width="6.28515625" style="1" customWidth="1"/>
    <col min="3089" max="3089" width="12.7109375" style="1" customWidth="1"/>
    <col min="3090" max="3090" width="6.28515625" style="1" customWidth="1"/>
    <col min="3091" max="3091" width="13.28515625" style="1" customWidth="1"/>
    <col min="3092" max="3092" width="9.140625" style="1"/>
    <col min="3093" max="3093" width="13.28515625" style="1" customWidth="1"/>
    <col min="3094" max="3094" width="9.140625" style="1"/>
    <col min="3095" max="3095" width="13" style="1" customWidth="1"/>
    <col min="3096" max="3097" width="9.140625" style="1"/>
    <col min="3098" max="3098" width="13.7109375" style="1" customWidth="1"/>
    <col min="3099" max="3332" width="9.140625" style="1"/>
    <col min="3333" max="3333" width="10.140625" style="1" customWidth="1"/>
    <col min="3334" max="3337" width="9.140625" style="1"/>
    <col min="3338" max="3338" width="7" style="1" customWidth="1"/>
    <col min="3339" max="3339" width="8.140625" style="1" customWidth="1"/>
    <col min="3340" max="3340" width="14.7109375" style="1" customWidth="1"/>
    <col min="3341" max="3341" width="12.28515625" style="1" customWidth="1"/>
    <col min="3342" max="3342" width="16.7109375" style="1" customWidth="1"/>
    <col min="3343" max="3343" width="13.85546875" style="1" customWidth="1"/>
    <col min="3344" max="3344" width="6.28515625" style="1" customWidth="1"/>
    <col min="3345" max="3345" width="12.7109375" style="1" customWidth="1"/>
    <col min="3346" max="3346" width="6.28515625" style="1" customWidth="1"/>
    <col min="3347" max="3347" width="13.28515625" style="1" customWidth="1"/>
    <col min="3348" max="3348" width="9.140625" style="1"/>
    <col min="3349" max="3349" width="13.28515625" style="1" customWidth="1"/>
    <col min="3350" max="3350" width="9.140625" style="1"/>
    <col min="3351" max="3351" width="13" style="1" customWidth="1"/>
    <col min="3352" max="3353" width="9.140625" style="1"/>
    <col min="3354" max="3354" width="13.7109375" style="1" customWidth="1"/>
    <col min="3355" max="3588" width="9.140625" style="1"/>
    <col min="3589" max="3589" width="10.140625" style="1" customWidth="1"/>
    <col min="3590" max="3593" width="9.140625" style="1"/>
    <col min="3594" max="3594" width="7" style="1" customWidth="1"/>
    <col min="3595" max="3595" width="8.140625" style="1" customWidth="1"/>
    <col min="3596" max="3596" width="14.7109375" style="1" customWidth="1"/>
    <col min="3597" max="3597" width="12.28515625" style="1" customWidth="1"/>
    <col min="3598" max="3598" width="16.7109375" style="1" customWidth="1"/>
    <col min="3599" max="3599" width="13.85546875" style="1" customWidth="1"/>
    <col min="3600" max="3600" width="6.28515625" style="1" customWidth="1"/>
    <col min="3601" max="3601" width="12.7109375" style="1" customWidth="1"/>
    <col min="3602" max="3602" width="6.28515625" style="1" customWidth="1"/>
    <col min="3603" max="3603" width="13.28515625" style="1" customWidth="1"/>
    <col min="3604" max="3604" width="9.140625" style="1"/>
    <col min="3605" max="3605" width="13.28515625" style="1" customWidth="1"/>
    <col min="3606" max="3606" width="9.140625" style="1"/>
    <col min="3607" max="3607" width="13" style="1" customWidth="1"/>
    <col min="3608" max="3609" width="9.140625" style="1"/>
    <col min="3610" max="3610" width="13.7109375" style="1" customWidth="1"/>
    <col min="3611" max="3844" width="9.140625" style="1"/>
    <col min="3845" max="3845" width="10.140625" style="1" customWidth="1"/>
    <col min="3846" max="3849" width="9.140625" style="1"/>
    <col min="3850" max="3850" width="7" style="1" customWidth="1"/>
    <col min="3851" max="3851" width="8.140625" style="1" customWidth="1"/>
    <col min="3852" max="3852" width="14.7109375" style="1" customWidth="1"/>
    <col min="3853" max="3853" width="12.28515625" style="1" customWidth="1"/>
    <col min="3854" max="3854" width="16.7109375" style="1" customWidth="1"/>
    <col min="3855" max="3855" width="13.85546875" style="1" customWidth="1"/>
    <col min="3856" max="3856" width="6.28515625" style="1" customWidth="1"/>
    <col min="3857" max="3857" width="12.7109375" style="1" customWidth="1"/>
    <col min="3858" max="3858" width="6.28515625" style="1" customWidth="1"/>
    <col min="3859" max="3859" width="13.28515625" style="1" customWidth="1"/>
    <col min="3860" max="3860" width="9.140625" style="1"/>
    <col min="3861" max="3861" width="13.28515625" style="1" customWidth="1"/>
    <col min="3862" max="3862" width="9.140625" style="1"/>
    <col min="3863" max="3863" width="13" style="1" customWidth="1"/>
    <col min="3864" max="3865" width="9.140625" style="1"/>
    <col min="3866" max="3866" width="13.7109375" style="1" customWidth="1"/>
    <col min="3867" max="4100" width="9.140625" style="1"/>
    <col min="4101" max="4101" width="10.140625" style="1" customWidth="1"/>
    <col min="4102" max="4105" width="9.140625" style="1"/>
    <col min="4106" max="4106" width="7" style="1" customWidth="1"/>
    <col min="4107" max="4107" width="8.140625" style="1" customWidth="1"/>
    <col min="4108" max="4108" width="14.7109375" style="1" customWidth="1"/>
    <col min="4109" max="4109" width="12.28515625" style="1" customWidth="1"/>
    <col min="4110" max="4110" width="16.7109375" style="1" customWidth="1"/>
    <col min="4111" max="4111" width="13.85546875" style="1" customWidth="1"/>
    <col min="4112" max="4112" width="6.28515625" style="1" customWidth="1"/>
    <col min="4113" max="4113" width="12.7109375" style="1" customWidth="1"/>
    <col min="4114" max="4114" width="6.28515625" style="1" customWidth="1"/>
    <col min="4115" max="4115" width="13.28515625" style="1" customWidth="1"/>
    <col min="4116" max="4116" width="9.140625" style="1"/>
    <col min="4117" max="4117" width="13.28515625" style="1" customWidth="1"/>
    <col min="4118" max="4118" width="9.140625" style="1"/>
    <col min="4119" max="4119" width="13" style="1" customWidth="1"/>
    <col min="4120" max="4121" width="9.140625" style="1"/>
    <col min="4122" max="4122" width="13.7109375" style="1" customWidth="1"/>
    <col min="4123" max="4356" width="9.140625" style="1"/>
    <col min="4357" max="4357" width="10.140625" style="1" customWidth="1"/>
    <col min="4358" max="4361" width="9.140625" style="1"/>
    <col min="4362" max="4362" width="7" style="1" customWidth="1"/>
    <col min="4363" max="4363" width="8.140625" style="1" customWidth="1"/>
    <col min="4364" max="4364" width="14.7109375" style="1" customWidth="1"/>
    <col min="4365" max="4365" width="12.28515625" style="1" customWidth="1"/>
    <col min="4366" max="4366" width="16.7109375" style="1" customWidth="1"/>
    <col min="4367" max="4367" width="13.85546875" style="1" customWidth="1"/>
    <col min="4368" max="4368" width="6.28515625" style="1" customWidth="1"/>
    <col min="4369" max="4369" width="12.7109375" style="1" customWidth="1"/>
    <col min="4370" max="4370" width="6.28515625" style="1" customWidth="1"/>
    <col min="4371" max="4371" width="13.28515625" style="1" customWidth="1"/>
    <col min="4372" max="4372" width="9.140625" style="1"/>
    <col min="4373" max="4373" width="13.28515625" style="1" customWidth="1"/>
    <col min="4374" max="4374" width="9.140625" style="1"/>
    <col min="4375" max="4375" width="13" style="1" customWidth="1"/>
    <col min="4376" max="4377" width="9.140625" style="1"/>
    <col min="4378" max="4378" width="13.7109375" style="1" customWidth="1"/>
    <col min="4379" max="4612" width="9.140625" style="1"/>
    <col min="4613" max="4613" width="10.140625" style="1" customWidth="1"/>
    <col min="4614" max="4617" width="9.140625" style="1"/>
    <col min="4618" max="4618" width="7" style="1" customWidth="1"/>
    <col min="4619" max="4619" width="8.140625" style="1" customWidth="1"/>
    <col min="4620" max="4620" width="14.7109375" style="1" customWidth="1"/>
    <col min="4621" max="4621" width="12.28515625" style="1" customWidth="1"/>
    <col min="4622" max="4622" width="16.7109375" style="1" customWidth="1"/>
    <col min="4623" max="4623" width="13.85546875" style="1" customWidth="1"/>
    <col min="4624" max="4624" width="6.28515625" style="1" customWidth="1"/>
    <col min="4625" max="4625" width="12.7109375" style="1" customWidth="1"/>
    <col min="4626" max="4626" width="6.28515625" style="1" customWidth="1"/>
    <col min="4627" max="4627" width="13.28515625" style="1" customWidth="1"/>
    <col min="4628" max="4628" width="9.140625" style="1"/>
    <col min="4629" max="4629" width="13.28515625" style="1" customWidth="1"/>
    <col min="4630" max="4630" width="9.140625" style="1"/>
    <col min="4631" max="4631" width="13" style="1" customWidth="1"/>
    <col min="4632" max="4633" width="9.140625" style="1"/>
    <col min="4634" max="4634" width="13.7109375" style="1" customWidth="1"/>
    <col min="4635" max="4868" width="9.140625" style="1"/>
    <col min="4869" max="4869" width="10.140625" style="1" customWidth="1"/>
    <col min="4870" max="4873" width="9.140625" style="1"/>
    <col min="4874" max="4874" width="7" style="1" customWidth="1"/>
    <col min="4875" max="4875" width="8.140625" style="1" customWidth="1"/>
    <col min="4876" max="4876" width="14.7109375" style="1" customWidth="1"/>
    <col min="4877" max="4877" width="12.28515625" style="1" customWidth="1"/>
    <col min="4878" max="4878" width="16.7109375" style="1" customWidth="1"/>
    <col min="4879" max="4879" width="13.85546875" style="1" customWidth="1"/>
    <col min="4880" max="4880" width="6.28515625" style="1" customWidth="1"/>
    <col min="4881" max="4881" width="12.7109375" style="1" customWidth="1"/>
    <col min="4882" max="4882" width="6.28515625" style="1" customWidth="1"/>
    <col min="4883" max="4883" width="13.28515625" style="1" customWidth="1"/>
    <col min="4884" max="4884" width="9.140625" style="1"/>
    <col min="4885" max="4885" width="13.28515625" style="1" customWidth="1"/>
    <col min="4886" max="4886" width="9.140625" style="1"/>
    <col min="4887" max="4887" width="13" style="1" customWidth="1"/>
    <col min="4888" max="4889" width="9.140625" style="1"/>
    <col min="4890" max="4890" width="13.7109375" style="1" customWidth="1"/>
    <col min="4891" max="5124" width="9.140625" style="1"/>
    <col min="5125" max="5125" width="10.140625" style="1" customWidth="1"/>
    <col min="5126" max="5129" width="9.140625" style="1"/>
    <col min="5130" max="5130" width="7" style="1" customWidth="1"/>
    <col min="5131" max="5131" width="8.140625" style="1" customWidth="1"/>
    <col min="5132" max="5132" width="14.7109375" style="1" customWidth="1"/>
    <col min="5133" max="5133" width="12.28515625" style="1" customWidth="1"/>
    <col min="5134" max="5134" width="16.7109375" style="1" customWidth="1"/>
    <col min="5135" max="5135" width="13.85546875" style="1" customWidth="1"/>
    <col min="5136" max="5136" width="6.28515625" style="1" customWidth="1"/>
    <col min="5137" max="5137" width="12.7109375" style="1" customWidth="1"/>
    <col min="5138" max="5138" width="6.28515625" style="1" customWidth="1"/>
    <col min="5139" max="5139" width="13.28515625" style="1" customWidth="1"/>
    <col min="5140" max="5140" width="9.140625" style="1"/>
    <col min="5141" max="5141" width="13.28515625" style="1" customWidth="1"/>
    <col min="5142" max="5142" width="9.140625" style="1"/>
    <col min="5143" max="5143" width="13" style="1" customWidth="1"/>
    <col min="5144" max="5145" width="9.140625" style="1"/>
    <col min="5146" max="5146" width="13.7109375" style="1" customWidth="1"/>
    <col min="5147" max="5380" width="9.140625" style="1"/>
    <col min="5381" max="5381" width="10.140625" style="1" customWidth="1"/>
    <col min="5382" max="5385" width="9.140625" style="1"/>
    <col min="5386" max="5386" width="7" style="1" customWidth="1"/>
    <col min="5387" max="5387" width="8.140625" style="1" customWidth="1"/>
    <col min="5388" max="5388" width="14.7109375" style="1" customWidth="1"/>
    <col min="5389" max="5389" width="12.28515625" style="1" customWidth="1"/>
    <col min="5390" max="5390" width="16.7109375" style="1" customWidth="1"/>
    <col min="5391" max="5391" width="13.85546875" style="1" customWidth="1"/>
    <col min="5392" max="5392" width="6.28515625" style="1" customWidth="1"/>
    <col min="5393" max="5393" width="12.7109375" style="1" customWidth="1"/>
    <col min="5394" max="5394" width="6.28515625" style="1" customWidth="1"/>
    <col min="5395" max="5395" width="13.28515625" style="1" customWidth="1"/>
    <col min="5396" max="5396" width="9.140625" style="1"/>
    <col min="5397" max="5397" width="13.28515625" style="1" customWidth="1"/>
    <col min="5398" max="5398" width="9.140625" style="1"/>
    <col min="5399" max="5399" width="13" style="1" customWidth="1"/>
    <col min="5400" max="5401" width="9.140625" style="1"/>
    <col min="5402" max="5402" width="13.7109375" style="1" customWidth="1"/>
    <col min="5403" max="5636" width="9.140625" style="1"/>
    <col min="5637" max="5637" width="10.140625" style="1" customWidth="1"/>
    <col min="5638" max="5641" width="9.140625" style="1"/>
    <col min="5642" max="5642" width="7" style="1" customWidth="1"/>
    <col min="5643" max="5643" width="8.140625" style="1" customWidth="1"/>
    <col min="5644" max="5644" width="14.7109375" style="1" customWidth="1"/>
    <col min="5645" max="5645" width="12.28515625" style="1" customWidth="1"/>
    <col min="5646" max="5646" width="16.7109375" style="1" customWidth="1"/>
    <col min="5647" max="5647" width="13.85546875" style="1" customWidth="1"/>
    <col min="5648" max="5648" width="6.28515625" style="1" customWidth="1"/>
    <col min="5649" max="5649" width="12.7109375" style="1" customWidth="1"/>
    <col min="5650" max="5650" width="6.28515625" style="1" customWidth="1"/>
    <col min="5651" max="5651" width="13.28515625" style="1" customWidth="1"/>
    <col min="5652" max="5652" width="9.140625" style="1"/>
    <col min="5653" max="5653" width="13.28515625" style="1" customWidth="1"/>
    <col min="5654" max="5654" width="9.140625" style="1"/>
    <col min="5655" max="5655" width="13" style="1" customWidth="1"/>
    <col min="5656" max="5657" width="9.140625" style="1"/>
    <col min="5658" max="5658" width="13.7109375" style="1" customWidth="1"/>
    <col min="5659" max="5892" width="9.140625" style="1"/>
    <col min="5893" max="5893" width="10.140625" style="1" customWidth="1"/>
    <col min="5894" max="5897" width="9.140625" style="1"/>
    <col min="5898" max="5898" width="7" style="1" customWidth="1"/>
    <col min="5899" max="5899" width="8.140625" style="1" customWidth="1"/>
    <col min="5900" max="5900" width="14.7109375" style="1" customWidth="1"/>
    <col min="5901" max="5901" width="12.28515625" style="1" customWidth="1"/>
    <col min="5902" max="5902" width="16.7109375" style="1" customWidth="1"/>
    <col min="5903" max="5903" width="13.85546875" style="1" customWidth="1"/>
    <col min="5904" max="5904" width="6.28515625" style="1" customWidth="1"/>
    <col min="5905" max="5905" width="12.7109375" style="1" customWidth="1"/>
    <col min="5906" max="5906" width="6.28515625" style="1" customWidth="1"/>
    <col min="5907" max="5907" width="13.28515625" style="1" customWidth="1"/>
    <col min="5908" max="5908" width="9.140625" style="1"/>
    <col min="5909" max="5909" width="13.28515625" style="1" customWidth="1"/>
    <col min="5910" max="5910" width="9.140625" style="1"/>
    <col min="5911" max="5911" width="13" style="1" customWidth="1"/>
    <col min="5912" max="5913" width="9.140625" style="1"/>
    <col min="5914" max="5914" width="13.7109375" style="1" customWidth="1"/>
    <col min="5915" max="6148" width="9.140625" style="1"/>
    <col min="6149" max="6149" width="10.140625" style="1" customWidth="1"/>
    <col min="6150" max="6153" width="9.140625" style="1"/>
    <col min="6154" max="6154" width="7" style="1" customWidth="1"/>
    <col min="6155" max="6155" width="8.140625" style="1" customWidth="1"/>
    <col min="6156" max="6156" width="14.7109375" style="1" customWidth="1"/>
    <col min="6157" max="6157" width="12.28515625" style="1" customWidth="1"/>
    <col min="6158" max="6158" width="16.7109375" style="1" customWidth="1"/>
    <col min="6159" max="6159" width="13.85546875" style="1" customWidth="1"/>
    <col min="6160" max="6160" width="6.28515625" style="1" customWidth="1"/>
    <col min="6161" max="6161" width="12.7109375" style="1" customWidth="1"/>
    <col min="6162" max="6162" width="6.28515625" style="1" customWidth="1"/>
    <col min="6163" max="6163" width="13.28515625" style="1" customWidth="1"/>
    <col min="6164" max="6164" width="9.140625" style="1"/>
    <col min="6165" max="6165" width="13.28515625" style="1" customWidth="1"/>
    <col min="6166" max="6166" width="9.140625" style="1"/>
    <col min="6167" max="6167" width="13" style="1" customWidth="1"/>
    <col min="6168" max="6169" width="9.140625" style="1"/>
    <col min="6170" max="6170" width="13.7109375" style="1" customWidth="1"/>
    <col min="6171" max="6404" width="9.140625" style="1"/>
    <col min="6405" max="6405" width="10.140625" style="1" customWidth="1"/>
    <col min="6406" max="6409" width="9.140625" style="1"/>
    <col min="6410" max="6410" width="7" style="1" customWidth="1"/>
    <col min="6411" max="6411" width="8.140625" style="1" customWidth="1"/>
    <col min="6412" max="6412" width="14.7109375" style="1" customWidth="1"/>
    <col min="6413" max="6413" width="12.28515625" style="1" customWidth="1"/>
    <col min="6414" max="6414" width="16.7109375" style="1" customWidth="1"/>
    <col min="6415" max="6415" width="13.85546875" style="1" customWidth="1"/>
    <col min="6416" max="6416" width="6.28515625" style="1" customWidth="1"/>
    <col min="6417" max="6417" width="12.7109375" style="1" customWidth="1"/>
    <col min="6418" max="6418" width="6.28515625" style="1" customWidth="1"/>
    <col min="6419" max="6419" width="13.28515625" style="1" customWidth="1"/>
    <col min="6420" max="6420" width="9.140625" style="1"/>
    <col min="6421" max="6421" width="13.28515625" style="1" customWidth="1"/>
    <col min="6422" max="6422" width="9.140625" style="1"/>
    <col min="6423" max="6423" width="13" style="1" customWidth="1"/>
    <col min="6424" max="6425" width="9.140625" style="1"/>
    <col min="6426" max="6426" width="13.7109375" style="1" customWidth="1"/>
    <col min="6427" max="6660" width="9.140625" style="1"/>
    <col min="6661" max="6661" width="10.140625" style="1" customWidth="1"/>
    <col min="6662" max="6665" width="9.140625" style="1"/>
    <col min="6666" max="6666" width="7" style="1" customWidth="1"/>
    <col min="6667" max="6667" width="8.140625" style="1" customWidth="1"/>
    <col min="6668" max="6668" width="14.7109375" style="1" customWidth="1"/>
    <col min="6669" max="6669" width="12.28515625" style="1" customWidth="1"/>
    <col min="6670" max="6670" width="16.7109375" style="1" customWidth="1"/>
    <col min="6671" max="6671" width="13.85546875" style="1" customWidth="1"/>
    <col min="6672" max="6672" width="6.28515625" style="1" customWidth="1"/>
    <col min="6673" max="6673" width="12.7109375" style="1" customWidth="1"/>
    <col min="6674" max="6674" width="6.28515625" style="1" customWidth="1"/>
    <col min="6675" max="6675" width="13.28515625" style="1" customWidth="1"/>
    <col min="6676" max="6676" width="9.140625" style="1"/>
    <col min="6677" max="6677" width="13.28515625" style="1" customWidth="1"/>
    <col min="6678" max="6678" width="9.140625" style="1"/>
    <col min="6679" max="6679" width="13" style="1" customWidth="1"/>
    <col min="6680" max="6681" width="9.140625" style="1"/>
    <col min="6682" max="6682" width="13.7109375" style="1" customWidth="1"/>
    <col min="6683" max="6916" width="9.140625" style="1"/>
    <col min="6917" max="6917" width="10.140625" style="1" customWidth="1"/>
    <col min="6918" max="6921" width="9.140625" style="1"/>
    <col min="6922" max="6922" width="7" style="1" customWidth="1"/>
    <col min="6923" max="6923" width="8.140625" style="1" customWidth="1"/>
    <col min="6924" max="6924" width="14.7109375" style="1" customWidth="1"/>
    <col min="6925" max="6925" width="12.28515625" style="1" customWidth="1"/>
    <col min="6926" max="6926" width="16.7109375" style="1" customWidth="1"/>
    <col min="6927" max="6927" width="13.85546875" style="1" customWidth="1"/>
    <col min="6928" max="6928" width="6.28515625" style="1" customWidth="1"/>
    <col min="6929" max="6929" width="12.7109375" style="1" customWidth="1"/>
    <col min="6930" max="6930" width="6.28515625" style="1" customWidth="1"/>
    <col min="6931" max="6931" width="13.28515625" style="1" customWidth="1"/>
    <col min="6932" max="6932" width="9.140625" style="1"/>
    <col min="6933" max="6933" width="13.28515625" style="1" customWidth="1"/>
    <col min="6934" max="6934" width="9.140625" style="1"/>
    <col min="6935" max="6935" width="13" style="1" customWidth="1"/>
    <col min="6936" max="6937" width="9.140625" style="1"/>
    <col min="6938" max="6938" width="13.7109375" style="1" customWidth="1"/>
    <col min="6939" max="7172" width="9.140625" style="1"/>
    <col min="7173" max="7173" width="10.140625" style="1" customWidth="1"/>
    <col min="7174" max="7177" width="9.140625" style="1"/>
    <col min="7178" max="7178" width="7" style="1" customWidth="1"/>
    <col min="7179" max="7179" width="8.140625" style="1" customWidth="1"/>
    <col min="7180" max="7180" width="14.7109375" style="1" customWidth="1"/>
    <col min="7181" max="7181" width="12.28515625" style="1" customWidth="1"/>
    <col min="7182" max="7182" width="16.7109375" style="1" customWidth="1"/>
    <col min="7183" max="7183" width="13.85546875" style="1" customWidth="1"/>
    <col min="7184" max="7184" width="6.28515625" style="1" customWidth="1"/>
    <col min="7185" max="7185" width="12.7109375" style="1" customWidth="1"/>
    <col min="7186" max="7186" width="6.28515625" style="1" customWidth="1"/>
    <col min="7187" max="7187" width="13.28515625" style="1" customWidth="1"/>
    <col min="7188" max="7188" width="9.140625" style="1"/>
    <col min="7189" max="7189" width="13.28515625" style="1" customWidth="1"/>
    <col min="7190" max="7190" width="9.140625" style="1"/>
    <col min="7191" max="7191" width="13" style="1" customWidth="1"/>
    <col min="7192" max="7193" width="9.140625" style="1"/>
    <col min="7194" max="7194" width="13.7109375" style="1" customWidth="1"/>
    <col min="7195" max="7428" width="9.140625" style="1"/>
    <col min="7429" max="7429" width="10.140625" style="1" customWidth="1"/>
    <col min="7430" max="7433" width="9.140625" style="1"/>
    <col min="7434" max="7434" width="7" style="1" customWidth="1"/>
    <col min="7435" max="7435" width="8.140625" style="1" customWidth="1"/>
    <col min="7436" max="7436" width="14.7109375" style="1" customWidth="1"/>
    <col min="7437" max="7437" width="12.28515625" style="1" customWidth="1"/>
    <col min="7438" max="7438" width="16.7109375" style="1" customWidth="1"/>
    <col min="7439" max="7439" width="13.85546875" style="1" customWidth="1"/>
    <col min="7440" max="7440" width="6.28515625" style="1" customWidth="1"/>
    <col min="7441" max="7441" width="12.7109375" style="1" customWidth="1"/>
    <col min="7442" max="7442" width="6.28515625" style="1" customWidth="1"/>
    <col min="7443" max="7443" width="13.28515625" style="1" customWidth="1"/>
    <col min="7444" max="7444" width="9.140625" style="1"/>
    <col min="7445" max="7445" width="13.28515625" style="1" customWidth="1"/>
    <col min="7446" max="7446" width="9.140625" style="1"/>
    <col min="7447" max="7447" width="13" style="1" customWidth="1"/>
    <col min="7448" max="7449" width="9.140625" style="1"/>
    <col min="7450" max="7450" width="13.7109375" style="1" customWidth="1"/>
    <col min="7451" max="7684" width="9.140625" style="1"/>
    <col min="7685" max="7685" width="10.140625" style="1" customWidth="1"/>
    <col min="7686" max="7689" width="9.140625" style="1"/>
    <col min="7690" max="7690" width="7" style="1" customWidth="1"/>
    <col min="7691" max="7691" width="8.140625" style="1" customWidth="1"/>
    <col min="7692" max="7692" width="14.7109375" style="1" customWidth="1"/>
    <col min="7693" max="7693" width="12.28515625" style="1" customWidth="1"/>
    <col min="7694" max="7694" width="16.7109375" style="1" customWidth="1"/>
    <col min="7695" max="7695" width="13.85546875" style="1" customWidth="1"/>
    <col min="7696" max="7696" width="6.28515625" style="1" customWidth="1"/>
    <col min="7697" max="7697" width="12.7109375" style="1" customWidth="1"/>
    <col min="7698" max="7698" width="6.28515625" style="1" customWidth="1"/>
    <col min="7699" max="7699" width="13.28515625" style="1" customWidth="1"/>
    <col min="7700" max="7700" width="9.140625" style="1"/>
    <col min="7701" max="7701" width="13.28515625" style="1" customWidth="1"/>
    <col min="7702" max="7702" width="9.140625" style="1"/>
    <col min="7703" max="7703" width="13" style="1" customWidth="1"/>
    <col min="7704" max="7705" width="9.140625" style="1"/>
    <col min="7706" max="7706" width="13.7109375" style="1" customWidth="1"/>
    <col min="7707" max="7940" width="9.140625" style="1"/>
    <col min="7941" max="7941" width="10.140625" style="1" customWidth="1"/>
    <col min="7942" max="7945" width="9.140625" style="1"/>
    <col min="7946" max="7946" width="7" style="1" customWidth="1"/>
    <col min="7947" max="7947" width="8.140625" style="1" customWidth="1"/>
    <col min="7948" max="7948" width="14.7109375" style="1" customWidth="1"/>
    <col min="7949" max="7949" width="12.28515625" style="1" customWidth="1"/>
    <col min="7950" max="7950" width="16.7109375" style="1" customWidth="1"/>
    <col min="7951" max="7951" width="13.85546875" style="1" customWidth="1"/>
    <col min="7952" max="7952" width="6.28515625" style="1" customWidth="1"/>
    <col min="7953" max="7953" width="12.7109375" style="1" customWidth="1"/>
    <col min="7954" max="7954" width="6.28515625" style="1" customWidth="1"/>
    <col min="7955" max="7955" width="13.28515625" style="1" customWidth="1"/>
    <col min="7956" max="7956" width="9.140625" style="1"/>
    <col min="7957" max="7957" width="13.28515625" style="1" customWidth="1"/>
    <col min="7958" max="7958" width="9.140625" style="1"/>
    <col min="7959" max="7959" width="13" style="1" customWidth="1"/>
    <col min="7960" max="7961" width="9.140625" style="1"/>
    <col min="7962" max="7962" width="13.7109375" style="1" customWidth="1"/>
    <col min="7963" max="8196" width="9.140625" style="1"/>
    <col min="8197" max="8197" width="10.140625" style="1" customWidth="1"/>
    <col min="8198" max="8201" width="9.140625" style="1"/>
    <col min="8202" max="8202" width="7" style="1" customWidth="1"/>
    <col min="8203" max="8203" width="8.140625" style="1" customWidth="1"/>
    <col min="8204" max="8204" width="14.7109375" style="1" customWidth="1"/>
    <col min="8205" max="8205" width="12.28515625" style="1" customWidth="1"/>
    <col min="8206" max="8206" width="16.7109375" style="1" customWidth="1"/>
    <col min="8207" max="8207" width="13.85546875" style="1" customWidth="1"/>
    <col min="8208" max="8208" width="6.28515625" style="1" customWidth="1"/>
    <col min="8209" max="8209" width="12.7109375" style="1" customWidth="1"/>
    <col min="8210" max="8210" width="6.28515625" style="1" customWidth="1"/>
    <col min="8211" max="8211" width="13.28515625" style="1" customWidth="1"/>
    <col min="8212" max="8212" width="9.140625" style="1"/>
    <col min="8213" max="8213" width="13.28515625" style="1" customWidth="1"/>
    <col min="8214" max="8214" width="9.140625" style="1"/>
    <col min="8215" max="8215" width="13" style="1" customWidth="1"/>
    <col min="8216" max="8217" width="9.140625" style="1"/>
    <col min="8218" max="8218" width="13.7109375" style="1" customWidth="1"/>
    <col min="8219" max="8452" width="9.140625" style="1"/>
    <col min="8453" max="8453" width="10.140625" style="1" customWidth="1"/>
    <col min="8454" max="8457" width="9.140625" style="1"/>
    <col min="8458" max="8458" width="7" style="1" customWidth="1"/>
    <col min="8459" max="8459" width="8.140625" style="1" customWidth="1"/>
    <col min="8460" max="8460" width="14.7109375" style="1" customWidth="1"/>
    <col min="8461" max="8461" width="12.28515625" style="1" customWidth="1"/>
    <col min="8462" max="8462" width="16.7109375" style="1" customWidth="1"/>
    <col min="8463" max="8463" width="13.85546875" style="1" customWidth="1"/>
    <col min="8464" max="8464" width="6.28515625" style="1" customWidth="1"/>
    <col min="8465" max="8465" width="12.7109375" style="1" customWidth="1"/>
    <col min="8466" max="8466" width="6.28515625" style="1" customWidth="1"/>
    <col min="8467" max="8467" width="13.28515625" style="1" customWidth="1"/>
    <col min="8468" max="8468" width="9.140625" style="1"/>
    <col min="8469" max="8469" width="13.28515625" style="1" customWidth="1"/>
    <col min="8470" max="8470" width="9.140625" style="1"/>
    <col min="8471" max="8471" width="13" style="1" customWidth="1"/>
    <col min="8472" max="8473" width="9.140625" style="1"/>
    <col min="8474" max="8474" width="13.7109375" style="1" customWidth="1"/>
    <col min="8475" max="8708" width="9.140625" style="1"/>
    <col min="8709" max="8709" width="10.140625" style="1" customWidth="1"/>
    <col min="8710" max="8713" width="9.140625" style="1"/>
    <col min="8714" max="8714" width="7" style="1" customWidth="1"/>
    <col min="8715" max="8715" width="8.140625" style="1" customWidth="1"/>
    <col min="8716" max="8716" width="14.7109375" style="1" customWidth="1"/>
    <col min="8717" max="8717" width="12.28515625" style="1" customWidth="1"/>
    <col min="8718" max="8718" width="16.7109375" style="1" customWidth="1"/>
    <col min="8719" max="8719" width="13.85546875" style="1" customWidth="1"/>
    <col min="8720" max="8720" width="6.28515625" style="1" customWidth="1"/>
    <col min="8721" max="8721" width="12.7109375" style="1" customWidth="1"/>
    <col min="8722" max="8722" width="6.28515625" style="1" customWidth="1"/>
    <col min="8723" max="8723" width="13.28515625" style="1" customWidth="1"/>
    <col min="8724" max="8724" width="9.140625" style="1"/>
    <col min="8725" max="8725" width="13.28515625" style="1" customWidth="1"/>
    <col min="8726" max="8726" width="9.140625" style="1"/>
    <col min="8727" max="8727" width="13" style="1" customWidth="1"/>
    <col min="8728" max="8729" width="9.140625" style="1"/>
    <col min="8730" max="8730" width="13.7109375" style="1" customWidth="1"/>
    <col min="8731" max="8964" width="9.140625" style="1"/>
    <col min="8965" max="8965" width="10.140625" style="1" customWidth="1"/>
    <col min="8966" max="8969" width="9.140625" style="1"/>
    <col min="8970" max="8970" width="7" style="1" customWidth="1"/>
    <col min="8971" max="8971" width="8.140625" style="1" customWidth="1"/>
    <col min="8972" max="8972" width="14.7109375" style="1" customWidth="1"/>
    <col min="8973" max="8973" width="12.28515625" style="1" customWidth="1"/>
    <col min="8974" max="8974" width="16.7109375" style="1" customWidth="1"/>
    <col min="8975" max="8975" width="13.85546875" style="1" customWidth="1"/>
    <col min="8976" max="8976" width="6.28515625" style="1" customWidth="1"/>
    <col min="8977" max="8977" width="12.7109375" style="1" customWidth="1"/>
    <col min="8978" max="8978" width="6.28515625" style="1" customWidth="1"/>
    <col min="8979" max="8979" width="13.28515625" style="1" customWidth="1"/>
    <col min="8980" max="8980" width="9.140625" style="1"/>
    <col min="8981" max="8981" width="13.28515625" style="1" customWidth="1"/>
    <col min="8982" max="8982" width="9.140625" style="1"/>
    <col min="8983" max="8983" width="13" style="1" customWidth="1"/>
    <col min="8984" max="8985" width="9.140625" style="1"/>
    <col min="8986" max="8986" width="13.7109375" style="1" customWidth="1"/>
    <col min="8987" max="9220" width="9.140625" style="1"/>
    <col min="9221" max="9221" width="10.140625" style="1" customWidth="1"/>
    <col min="9222" max="9225" width="9.140625" style="1"/>
    <col min="9226" max="9226" width="7" style="1" customWidth="1"/>
    <col min="9227" max="9227" width="8.140625" style="1" customWidth="1"/>
    <col min="9228" max="9228" width="14.7109375" style="1" customWidth="1"/>
    <col min="9229" max="9229" width="12.28515625" style="1" customWidth="1"/>
    <col min="9230" max="9230" width="16.7109375" style="1" customWidth="1"/>
    <col min="9231" max="9231" width="13.85546875" style="1" customWidth="1"/>
    <col min="9232" max="9232" width="6.28515625" style="1" customWidth="1"/>
    <col min="9233" max="9233" width="12.7109375" style="1" customWidth="1"/>
    <col min="9234" max="9234" width="6.28515625" style="1" customWidth="1"/>
    <col min="9235" max="9235" width="13.28515625" style="1" customWidth="1"/>
    <col min="9236" max="9236" width="9.140625" style="1"/>
    <col min="9237" max="9237" width="13.28515625" style="1" customWidth="1"/>
    <col min="9238" max="9238" width="9.140625" style="1"/>
    <col min="9239" max="9239" width="13" style="1" customWidth="1"/>
    <col min="9240" max="9241" width="9.140625" style="1"/>
    <col min="9242" max="9242" width="13.7109375" style="1" customWidth="1"/>
    <col min="9243" max="9476" width="9.140625" style="1"/>
    <col min="9477" max="9477" width="10.140625" style="1" customWidth="1"/>
    <col min="9478" max="9481" width="9.140625" style="1"/>
    <col min="9482" max="9482" width="7" style="1" customWidth="1"/>
    <col min="9483" max="9483" width="8.140625" style="1" customWidth="1"/>
    <col min="9484" max="9484" width="14.7109375" style="1" customWidth="1"/>
    <col min="9485" max="9485" width="12.28515625" style="1" customWidth="1"/>
    <col min="9486" max="9486" width="16.7109375" style="1" customWidth="1"/>
    <col min="9487" max="9487" width="13.85546875" style="1" customWidth="1"/>
    <col min="9488" max="9488" width="6.28515625" style="1" customWidth="1"/>
    <col min="9489" max="9489" width="12.7109375" style="1" customWidth="1"/>
    <col min="9490" max="9490" width="6.28515625" style="1" customWidth="1"/>
    <col min="9491" max="9491" width="13.28515625" style="1" customWidth="1"/>
    <col min="9492" max="9492" width="9.140625" style="1"/>
    <col min="9493" max="9493" width="13.28515625" style="1" customWidth="1"/>
    <col min="9494" max="9494" width="9.140625" style="1"/>
    <col min="9495" max="9495" width="13" style="1" customWidth="1"/>
    <col min="9496" max="9497" width="9.140625" style="1"/>
    <col min="9498" max="9498" width="13.7109375" style="1" customWidth="1"/>
    <col min="9499" max="9732" width="9.140625" style="1"/>
    <col min="9733" max="9733" width="10.140625" style="1" customWidth="1"/>
    <col min="9734" max="9737" width="9.140625" style="1"/>
    <col min="9738" max="9738" width="7" style="1" customWidth="1"/>
    <col min="9739" max="9739" width="8.140625" style="1" customWidth="1"/>
    <col min="9740" max="9740" width="14.7109375" style="1" customWidth="1"/>
    <col min="9741" max="9741" width="12.28515625" style="1" customWidth="1"/>
    <col min="9742" max="9742" width="16.7109375" style="1" customWidth="1"/>
    <col min="9743" max="9743" width="13.85546875" style="1" customWidth="1"/>
    <col min="9744" max="9744" width="6.28515625" style="1" customWidth="1"/>
    <col min="9745" max="9745" width="12.7109375" style="1" customWidth="1"/>
    <col min="9746" max="9746" width="6.28515625" style="1" customWidth="1"/>
    <col min="9747" max="9747" width="13.28515625" style="1" customWidth="1"/>
    <col min="9748" max="9748" width="9.140625" style="1"/>
    <col min="9749" max="9749" width="13.28515625" style="1" customWidth="1"/>
    <col min="9750" max="9750" width="9.140625" style="1"/>
    <col min="9751" max="9751" width="13" style="1" customWidth="1"/>
    <col min="9752" max="9753" width="9.140625" style="1"/>
    <col min="9754" max="9754" width="13.7109375" style="1" customWidth="1"/>
    <col min="9755" max="9988" width="9.140625" style="1"/>
    <col min="9989" max="9989" width="10.140625" style="1" customWidth="1"/>
    <col min="9990" max="9993" width="9.140625" style="1"/>
    <col min="9994" max="9994" width="7" style="1" customWidth="1"/>
    <col min="9995" max="9995" width="8.140625" style="1" customWidth="1"/>
    <col min="9996" max="9996" width="14.7109375" style="1" customWidth="1"/>
    <col min="9997" max="9997" width="12.28515625" style="1" customWidth="1"/>
    <col min="9998" max="9998" width="16.7109375" style="1" customWidth="1"/>
    <col min="9999" max="9999" width="13.85546875" style="1" customWidth="1"/>
    <col min="10000" max="10000" width="6.28515625" style="1" customWidth="1"/>
    <col min="10001" max="10001" width="12.7109375" style="1" customWidth="1"/>
    <col min="10002" max="10002" width="6.28515625" style="1" customWidth="1"/>
    <col min="10003" max="10003" width="13.28515625" style="1" customWidth="1"/>
    <col min="10004" max="10004" width="9.140625" style="1"/>
    <col min="10005" max="10005" width="13.28515625" style="1" customWidth="1"/>
    <col min="10006" max="10006" width="9.140625" style="1"/>
    <col min="10007" max="10007" width="13" style="1" customWidth="1"/>
    <col min="10008" max="10009" width="9.140625" style="1"/>
    <col min="10010" max="10010" width="13.7109375" style="1" customWidth="1"/>
    <col min="10011" max="10244" width="9.140625" style="1"/>
    <col min="10245" max="10245" width="10.140625" style="1" customWidth="1"/>
    <col min="10246" max="10249" width="9.140625" style="1"/>
    <col min="10250" max="10250" width="7" style="1" customWidth="1"/>
    <col min="10251" max="10251" width="8.140625" style="1" customWidth="1"/>
    <col min="10252" max="10252" width="14.7109375" style="1" customWidth="1"/>
    <col min="10253" max="10253" width="12.28515625" style="1" customWidth="1"/>
    <col min="10254" max="10254" width="16.7109375" style="1" customWidth="1"/>
    <col min="10255" max="10255" width="13.85546875" style="1" customWidth="1"/>
    <col min="10256" max="10256" width="6.28515625" style="1" customWidth="1"/>
    <col min="10257" max="10257" width="12.7109375" style="1" customWidth="1"/>
    <col min="10258" max="10258" width="6.28515625" style="1" customWidth="1"/>
    <col min="10259" max="10259" width="13.28515625" style="1" customWidth="1"/>
    <col min="10260" max="10260" width="9.140625" style="1"/>
    <col min="10261" max="10261" width="13.28515625" style="1" customWidth="1"/>
    <col min="10262" max="10262" width="9.140625" style="1"/>
    <col min="10263" max="10263" width="13" style="1" customWidth="1"/>
    <col min="10264" max="10265" width="9.140625" style="1"/>
    <col min="10266" max="10266" width="13.7109375" style="1" customWidth="1"/>
    <col min="10267" max="10500" width="9.140625" style="1"/>
    <col min="10501" max="10501" width="10.140625" style="1" customWidth="1"/>
    <col min="10502" max="10505" width="9.140625" style="1"/>
    <col min="10506" max="10506" width="7" style="1" customWidth="1"/>
    <col min="10507" max="10507" width="8.140625" style="1" customWidth="1"/>
    <col min="10508" max="10508" width="14.7109375" style="1" customWidth="1"/>
    <col min="10509" max="10509" width="12.28515625" style="1" customWidth="1"/>
    <col min="10510" max="10510" width="16.7109375" style="1" customWidth="1"/>
    <col min="10511" max="10511" width="13.85546875" style="1" customWidth="1"/>
    <col min="10512" max="10512" width="6.28515625" style="1" customWidth="1"/>
    <col min="10513" max="10513" width="12.7109375" style="1" customWidth="1"/>
    <col min="10514" max="10514" width="6.28515625" style="1" customWidth="1"/>
    <col min="10515" max="10515" width="13.28515625" style="1" customWidth="1"/>
    <col min="10516" max="10516" width="9.140625" style="1"/>
    <col min="10517" max="10517" width="13.28515625" style="1" customWidth="1"/>
    <col min="10518" max="10518" width="9.140625" style="1"/>
    <col min="10519" max="10519" width="13" style="1" customWidth="1"/>
    <col min="10520" max="10521" width="9.140625" style="1"/>
    <col min="10522" max="10522" width="13.7109375" style="1" customWidth="1"/>
    <col min="10523" max="10756" width="9.140625" style="1"/>
    <col min="10757" max="10757" width="10.140625" style="1" customWidth="1"/>
    <col min="10758" max="10761" width="9.140625" style="1"/>
    <col min="10762" max="10762" width="7" style="1" customWidth="1"/>
    <col min="10763" max="10763" width="8.140625" style="1" customWidth="1"/>
    <col min="10764" max="10764" width="14.7109375" style="1" customWidth="1"/>
    <col min="10765" max="10765" width="12.28515625" style="1" customWidth="1"/>
    <col min="10766" max="10766" width="16.7109375" style="1" customWidth="1"/>
    <col min="10767" max="10767" width="13.85546875" style="1" customWidth="1"/>
    <col min="10768" max="10768" width="6.28515625" style="1" customWidth="1"/>
    <col min="10769" max="10769" width="12.7109375" style="1" customWidth="1"/>
    <col min="10770" max="10770" width="6.28515625" style="1" customWidth="1"/>
    <col min="10771" max="10771" width="13.28515625" style="1" customWidth="1"/>
    <col min="10772" max="10772" width="9.140625" style="1"/>
    <col min="10773" max="10773" width="13.28515625" style="1" customWidth="1"/>
    <col min="10774" max="10774" width="9.140625" style="1"/>
    <col min="10775" max="10775" width="13" style="1" customWidth="1"/>
    <col min="10776" max="10777" width="9.140625" style="1"/>
    <col min="10778" max="10778" width="13.7109375" style="1" customWidth="1"/>
    <col min="10779" max="11012" width="9.140625" style="1"/>
    <col min="11013" max="11013" width="10.140625" style="1" customWidth="1"/>
    <col min="11014" max="11017" width="9.140625" style="1"/>
    <col min="11018" max="11018" width="7" style="1" customWidth="1"/>
    <col min="11019" max="11019" width="8.140625" style="1" customWidth="1"/>
    <col min="11020" max="11020" width="14.7109375" style="1" customWidth="1"/>
    <col min="11021" max="11021" width="12.28515625" style="1" customWidth="1"/>
    <col min="11022" max="11022" width="16.7109375" style="1" customWidth="1"/>
    <col min="11023" max="11023" width="13.85546875" style="1" customWidth="1"/>
    <col min="11024" max="11024" width="6.28515625" style="1" customWidth="1"/>
    <col min="11025" max="11025" width="12.7109375" style="1" customWidth="1"/>
    <col min="11026" max="11026" width="6.28515625" style="1" customWidth="1"/>
    <col min="11027" max="11027" width="13.28515625" style="1" customWidth="1"/>
    <col min="11028" max="11028" width="9.140625" style="1"/>
    <col min="11029" max="11029" width="13.28515625" style="1" customWidth="1"/>
    <col min="11030" max="11030" width="9.140625" style="1"/>
    <col min="11031" max="11031" width="13" style="1" customWidth="1"/>
    <col min="11032" max="11033" width="9.140625" style="1"/>
    <col min="11034" max="11034" width="13.7109375" style="1" customWidth="1"/>
    <col min="11035" max="11268" width="9.140625" style="1"/>
    <col min="11269" max="11269" width="10.140625" style="1" customWidth="1"/>
    <col min="11270" max="11273" width="9.140625" style="1"/>
    <col min="11274" max="11274" width="7" style="1" customWidth="1"/>
    <col min="11275" max="11275" width="8.140625" style="1" customWidth="1"/>
    <col min="11276" max="11276" width="14.7109375" style="1" customWidth="1"/>
    <col min="11277" max="11277" width="12.28515625" style="1" customWidth="1"/>
    <col min="11278" max="11278" width="16.7109375" style="1" customWidth="1"/>
    <col min="11279" max="11279" width="13.85546875" style="1" customWidth="1"/>
    <col min="11280" max="11280" width="6.28515625" style="1" customWidth="1"/>
    <col min="11281" max="11281" width="12.7109375" style="1" customWidth="1"/>
    <col min="11282" max="11282" width="6.28515625" style="1" customWidth="1"/>
    <col min="11283" max="11283" width="13.28515625" style="1" customWidth="1"/>
    <col min="11284" max="11284" width="9.140625" style="1"/>
    <col min="11285" max="11285" width="13.28515625" style="1" customWidth="1"/>
    <col min="11286" max="11286" width="9.140625" style="1"/>
    <col min="11287" max="11287" width="13" style="1" customWidth="1"/>
    <col min="11288" max="11289" width="9.140625" style="1"/>
    <col min="11290" max="11290" width="13.7109375" style="1" customWidth="1"/>
    <col min="11291" max="11524" width="9.140625" style="1"/>
    <col min="11525" max="11525" width="10.140625" style="1" customWidth="1"/>
    <col min="11526" max="11529" width="9.140625" style="1"/>
    <col min="11530" max="11530" width="7" style="1" customWidth="1"/>
    <col min="11531" max="11531" width="8.140625" style="1" customWidth="1"/>
    <col min="11532" max="11532" width="14.7109375" style="1" customWidth="1"/>
    <col min="11533" max="11533" width="12.28515625" style="1" customWidth="1"/>
    <col min="11534" max="11534" width="16.7109375" style="1" customWidth="1"/>
    <col min="11535" max="11535" width="13.85546875" style="1" customWidth="1"/>
    <col min="11536" max="11536" width="6.28515625" style="1" customWidth="1"/>
    <col min="11537" max="11537" width="12.7109375" style="1" customWidth="1"/>
    <col min="11538" max="11538" width="6.28515625" style="1" customWidth="1"/>
    <col min="11539" max="11539" width="13.28515625" style="1" customWidth="1"/>
    <col min="11540" max="11540" width="9.140625" style="1"/>
    <col min="11541" max="11541" width="13.28515625" style="1" customWidth="1"/>
    <col min="11542" max="11542" width="9.140625" style="1"/>
    <col min="11543" max="11543" width="13" style="1" customWidth="1"/>
    <col min="11544" max="11545" width="9.140625" style="1"/>
    <col min="11546" max="11546" width="13.7109375" style="1" customWidth="1"/>
    <col min="11547" max="11780" width="9.140625" style="1"/>
    <col min="11781" max="11781" width="10.140625" style="1" customWidth="1"/>
    <col min="11782" max="11785" width="9.140625" style="1"/>
    <col min="11786" max="11786" width="7" style="1" customWidth="1"/>
    <col min="11787" max="11787" width="8.140625" style="1" customWidth="1"/>
    <col min="11788" max="11788" width="14.7109375" style="1" customWidth="1"/>
    <col min="11789" max="11789" width="12.28515625" style="1" customWidth="1"/>
    <col min="11790" max="11790" width="16.7109375" style="1" customWidth="1"/>
    <col min="11791" max="11791" width="13.85546875" style="1" customWidth="1"/>
    <col min="11792" max="11792" width="6.28515625" style="1" customWidth="1"/>
    <col min="11793" max="11793" width="12.7109375" style="1" customWidth="1"/>
    <col min="11794" max="11794" width="6.28515625" style="1" customWidth="1"/>
    <col min="11795" max="11795" width="13.28515625" style="1" customWidth="1"/>
    <col min="11796" max="11796" width="9.140625" style="1"/>
    <col min="11797" max="11797" width="13.28515625" style="1" customWidth="1"/>
    <col min="11798" max="11798" width="9.140625" style="1"/>
    <col min="11799" max="11799" width="13" style="1" customWidth="1"/>
    <col min="11800" max="11801" width="9.140625" style="1"/>
    <col min="11802" max="11802" width="13.7109375" style="1" customWidth="1"/>
    <col min="11803" max="12036" width="9.140625" style="1"/>
    <col min="12037" max="12037" width="10.140625" style="1" customWidth="1"/>
    <col min="12038" max="12041" width="9.140625" style="1"/>
    <col min="12042" max="12042" width="7" style="1" customWidth="1"/>
    <col min="12043" max="12043" width="8.140625" style="1" customWidth="1"/>
    <col min="12044" max="12044" width="14.7109375" style="1" customWidth="1"/>
    <col min="12045" max="12045" width="12.28515625" style="1" customWidth="1"/>
    <col min="12046" max="12046" width="16.7109375" style="1" customWidth="1"/>
    <col min="12047" max="12047" width="13.85546875" style="1" customWidth="1"/>
    <col min="12048" max="12048" width="6.28515625" style="1" customWidth="1"/>
    <col min="12049" max="12049" width="12.7109375" style="1" customWidth="1"/>
    <col min="12050" max="12050" width="6.28515625" style="1" customWidth="1"/>
    <col min="12051" max="12051" width="13.28515625" style="1" customWidth="1"/>
    <col min="12052" max="12052" width="9.140625" style="1"/>
    <col min="12053" max="12053" width="13.28515625" style="1" customWidth="1"/>
    <col min="12054" max="12054" width="9.140625" style="1"/>
    <col min="12055" max="12055" width="13" style="1" customWidth="1"/>
    <col min="12056" max="12057" width="9.140625" style="1"/>
    <col min="12058" max="12058" width="13.7109375" style="1" customWidth="1"/>
    <col min="12059" max="12292" width="9.140625" style="1"/>
    <col min="12293" max="12293" width="10.140625" style="1" customWidth="1"/>
    <col min="12294" max="12297" width="9.140625" style="1"/>
    <col min="12298" max="12298" width="7" style="1" customWidth="1"/>
    <col min="12299" max="12299" width="8.140625" style="1" customWidth="1"/>
    <col min="12300" max="12300" width="14.7109375" style="1" customWidth="1"/>
    <col min="12301" max="12301" width="12.28515625" style="1" customWidth="1"/>
    <col min="12302" max="12302" width="16.7109375" style="1" customWidth="1"/>
    <col min="12303" max="12303" width="13.85546875" style="1" customWidth="1"/>
    <col min="12304" max="12304" width="6.28515625" style="1" customWidth="1"/>
    <col min="12305" max="12305" width="12.7109375" style="1" customWidth="1"/>
    <col min="12306" max="12306" width="6.28515625" style="1" customWidth="1"/>
    <col min="12307" max="12307" width="13.28515625" style="1" customWidth="1"/>
    <col min="12308" max="12308" width="9.140625" style="1"/>
    <col min="12309" max="12309" width="13.28515625" style="1" customWidth="1"/>
    <col min="12310" max="12310" width="9.140625" style="1"/>
    <col min="12311" max="12311" width="13" style="1" customWidth="1"/>
    <col min="12312" max="12313" width="9.140625" style="1"/>
    <col min="12314" max="12314" width="13.7109375" style="1" customWidth="1"/>
    <col min="12315" max="12548" width="9.140625" style="1"/>
    <col min="12549" max="12549" width="10.140625" style="1" customWidth="1"/>
    <col min="12550" max="12553" width="9.140625" style="1"/>
    <col min="12554" max="12554" width="7" style="1" customWidth="1"/>
    <col min="12555" max="12555" width="8.140625" style="1" customWidth="1"/>
    <col min="12556" max="12556" width="14.7109375" style="1" customWidth="1"/>
    <col min="12557" max="12557" width="12.28515625" style="1" customWidth="1"/>
    <col min="12558" max="12558" width="16.7109375" style="1" customWidth="1"/>
    <col min="12559" max="12559" width="13.85546875" style="1" customWidth="1"/>
    <col min="12560" max="12560" width="6.28515625" style="1" customWidth="1"/>
    <col min="12561" max="12561" width="12.7109375" style="1" customWidth="1"/>
    <col min="12562" max="12562" width="6.28515625" style="1" customWidth="1"/>
    <col min="12563" max="12563" width="13.28515625" style="1" customWidth="1"/>
    <col min="12564" max="12564" width="9.140625" style="1"/>
    <col min="12565" max="12565" width="13.28515625" style="1" customWidth="1"/>
    <col min="12566" max="12566" width="9.140625" style="1"/>
    <col min="12567" max="12567" width="13" style="1" customWidth="1"/>
    <col min="12568" max="12569" width="9.140625" style="1"/>
    <col min="12570" max="12570" width="13.7109375" style="1" customWidth="1"/>
    <col min="12571" max="12804" width="9.140625" style="1"/>
    <col min="12805" max="12805" width="10.140625" style="1" customWidth="1"/>
    <col min="12806" max="12809" width="9.140625" style="1"/>
    <col min="12810" max="12810" width="7" style="1" customWidth="1"/>
    <col min="12811" max="12811" width="8.140625" style="1" customWidth="1"/>
    <col min="12812" max="12812" width="14.7109375" style="1" customWidth="1"/>
    <col min="12813" max="12813" width="12.28515625" style="1" customWidth="1"/>
    <col min="12814" max="12814" width="16.7109375" style="1" customWidth="1"/>
    <col min="12815" max="12815" width="13.85546875" style="1" customWidth="1"/>
    <col min="12816" max="12816" width="6.28515625" style="1" customWidth="1"/>
    <col min="12817" max="12817" width="12.7109375" style="1" customWidth="1"/>
    <col min="12818" max="12818" width="6.28515625" style="1" customWidth="1"/>
    <col min="12819" max="12819" width="13.28515625" style="1" customWidth="1"/>
    <col min="12820" max="12820" width="9.140625" style="1"/>
    <col min="12821" max="12821" width="13.28515625" style="1" customWidth="1"/>
    <col min="12822" max="12822" width="9.140625" style="1"/>
    <col min="12823" max="12823" width="13" style="1" customWidth="1"/>
    <col min="12824" max="12825" width="9.140625" style="1"/>
    <col min="12826" max="12826" width="13.7109375" style="1" customWidth="1"/>
    <col min="12827" max="13060" width="9.140625" style="1"/>
    <col min="13061" max="13061" width="10.140625" style="1" customWidth="1"/>
    <col min="13062" max="13065" width="9.140625" style="1"/>
    <col min="13066" max="13066" width="7" style="1" customWidth="1"/>
    <col min="13067" max="13067" width="8.140625" style="1" customWidth="1"/>
    <col min="13068" max="13068" width="14.7109375" style="1" customWidth="1"/>
    <col min="13069" max="13069" width="12.28515625" style="1" customWidth="1"/>
    <col min="13070" max="13070" width="16.7109375" style="1" customWidth="1"/>
    <col min="13071" max="13071" width="13.85546875" style="1" customWidth="1"/>
    <col min="13072" max="13072" width="6.28515625" style="1" customWidth="1"/>
    <col min="13073" max="13073" width="12.7109375" style="1" customWidth="1"/>
    <col min="13074" max="13074" width="6.28515625" style="1" customWidth="1"/>
    <col min="13075" max="13075" width="13.28515625" style="1" customWidth="1"/>
    <col min="13076" max="13076" width="9.140625" style="1"/>
    <col min="13077" max="13077" width="13.28515625" style="1" customWidth="1"/>
    <col min="13078" max="13078" width="9.140625" style="1"/>
    <col min="13079" max="13079" width="13" style="1" customWidth="1"/>
    <col min="13080" max="13081" width="9.140625" style="1"/>
    <col min="13082" max="13082" width="13.7109375" style="1" customWidth="1"/>
    <col min="13083" max="13316" width="9.140625" style="1"/>
    <col min="13317" max="13317" width="10.140625" style="1" customWidth="1"/>
    <col min="13318" max="13321" width="9.140625" style="1"/>
    <col min="13322" max="13322" width="7" style="1" customWidth="1"/>
    <col min="13323" max="13323" width="8.140625" style="1" customWidth="1"/>
    <col min="13324" max="13324" width="14.7109375" style="1" customWidth="1"/>
    <col min="13325" max="13325" width="12.28515625" style="1" customWidth="1"/>
    <col min="13326" max="13326" width="16.7109375" style="1" customWidth="1"/>
    <col min="13327" max="13327" width="13.85546875" style="1" customWidth="1"/>
    <col min="13328" max="13328" width="6.28515625" style="1" customWidth="1"/>
    <col min="13329" max="13329" width="12.7109375" style="1" customWidth="1"/>
    <col min="13330" max="13330" width="6.28515625" style="1" customWidth="1"/>
    <col min="13331" max="13331" width="13.28515625" style="1" customWidth="1"/>
    <col min="13332" max="13332" width="9.140625" style="1"/>
    <col min="13333" max="13333" width="13.28515625" style="1" customWidth="1"/>
    <col min="13334" max="13334" width="9.140625" style="1"/>
    <col min="13335" max="13335" width="13" style="1" customWidth="1"/>
    <col min="13336" max="13337" width="9.140625" style="1"/>
    <col min="13338" max="13338" width="13.7109375" style="1" customWidth="1"/>
    <col min="13339" max="13572" width="9.140625" style="1"/>
    <col min="13573" max="13573" width="10.140625" style="1" customWidth="1"/>
    <col min="13574" max="13577" width="9.140625" style="1"/>
    <col min="13578" max="13578" width="7" style="1" customWidth="1"/>
    <col min="13579" max="13579" width="8.140625" style="1" customWidth="1"/>
    <col min="13580" max="13580" width="14.7109375" style="1" customWidth="1"/>
    <col min="13581" max="13581" width="12.28515625" style="1" customWidth="1"/>
    <col min="13582" max="13582" width="16.7109375" style="1" customWidth="1"/>
    <col min="13583" max="13583" width="13.85546875" style="1" customWidth="1"/>
    <col min="13584" max="13584" width="6.28515625" style="1" customWidth="1"/>
    <col min="13585" max="13585" width="12.7109375" style="1" customWidth="1"/>
    <col min="13586" max="13586" width="6.28515625" style="1" customWidth="1"/>
    <col min="13587" max="13587" width="13.28515625" style="1" customWidth="1"/>
    <col min="13588" max="13588" width="9.140625" style="1"/>
    <col min="13589" max="13589" width="13.28515625" style="1" customWidth="1"/>
    <col min="13590" max="13590" width="9.140625" style="1"/>
    <col min="13591" max="13591" width="13" style="1" customWidth="1"/>
    <col min="13592" max="13593" width="9.140625" style="1"/>
    <col min="13594" max="13594" width="13.7109375" style="1" customWidth="1"/>
    <col min="13595" max="13828" width="9.140625" style="1"/>
    <col min="13829" max="13829" width="10.140625" style="1" customWidth="1"/>
    <col min="13830" max="13833" width="9.140625" style="1"/>
    <col min="13834" max="13834" width="7" style="1" customWidth="1"/>
    <col min="13835" max="13835" width="8.140625" style="1" customWidth="1"/>
    <col min="13836" max="13836" width="14.7109375" style="1" customWidth="1"/>
    <col min="13837" max="13837" width="12.28515625" style="1" customWidth="1"/>
    <col min="13838" max="13838" width="16.7109375" style="1" customWidth="1"/>
    <col min="13839" max="13839" width="13.85546875" style="1" customWidth="1"/>
    <col min="13840" max="13840" width="6.28515625" style="1" customWidth="1"/>
    <col min="13841" max="13841" width="12.7109375" style="1" customWidth="1"/>
    <col min="13842" max="13842" width="6.28515625" style="1" customWidth="1"/>
    <col min="13843" max="13843" width="13.28515625" style="1" customWidth="1"/>
    <col min="13844" max="13844" width="9.140625" style="1"/>
    <col min="13845" max="13845" width="13.28515625" style="1" customWidth="1"/>
    <col min="13846" max="13846" width="9.140625" style="1"/>
    <col min="13847" max="13847" width="13" style="1" customWidth="1"/>
    <col min="13848" max="13849" width="9.140625" style="1"/>
    <col min="13850" max="13850" width="13.7109375" style="1" customWidth="1"/>
    <col min="13851" max="14084" width="9.140625" style="1"/>
    <col min="14085" max="14085" width="10.140625" style="1" customWidth="1"/>
    <col min="14086" max="14089" width="9.140625" style="1"/>
    <col min="14090" max="14090" width="7" style="1" customWidth="1"/>
    <col min="14091" max="14091" width="8.140625" style="1" customWidth="1"/>
    <col min="14092" max="14092" width="14.7109375" style="1" customWidth="1"/>
    <col min="14093" max="14093" width="12.28515625" style="1" customWidth="1"/>
    <col min="14094" max="14094" width="16.7109375" style="1" customWidth="1"/>
    <col min="14095" max="14095" width="13.85546875" style="1" customWidth="1"/>
    <col min="14096" max="14096" width="6.28515625" style="1" customWidth="1"/>
    <col min="14097" max="14097" width="12.7109375" style="1" customWidth="1"/>
    <col min="14098" max="14098" width="6.28515625" style="1" customWidth="1"/>
    <col min="14099" max="14099" width="13.28515625" style="1" customWidth="1"/>
    <col min="14100" max="14100" width="9.140625" style="1"/>
    <col min="14101" max="14101" width="13.28515625" style="1" customWidth="1"/>
    <col min="14102" max="14102" width="9.140625" style="1"/>
    <col min="14103" max="14103" width="13" style="1" customWidth="1"/>
    <col min="14104" max="14105" width="9.140625" style="1"/>
    <col min="14106" max="14106" width="13.7109375" style="1" customWidth="1"/>
    <col min="14107" max="14340" width="9.140625" style="1"/>
    <col min="14341" max="14341" width="10.140625" style="1" customWidth="1"/>
    <col min="14342" max="14345" width="9.140625" style="1"/>
    <col min="14346" max="14346" width="7" style="1" customWidth="1"/>
    <col min="14347" max="14347" width="8.140625" style="1" customWidth="1"/>
    <col min="14348" max="14348" width="14.7109375" style="1" customWidth="1"/>
    <col min="14349" max="14349" width="12.28515625" style="1" customWidth="1"/>
    <col min="14350" max="14350" width="16.7109375" style="1" customWidth="1"/>
    <col min="14351" max="14351" width="13.85546875" style="1" customWidth="1"/>
    <col min="14352" max="14352" width="6.28515625" style="1" customWidth="1"/>
    <col min="14353" max="14353" width="12.7109375" style="1" customWidth="1"/>
    <col min="14354" max="14354" width="6.28515625" style="1" customWidth="1"/>
    <col min="14355" max="14355" width="13.28515625" style="1" customWidth="1"/>
    <col min="14356" max="14356" width="9.140625" style="1"/>
    <col min="14357" max="14357" width="13.28515625" style="1" customWidth="1"/>
    <col min="14358" max="14358" width="9.140625" style="1"/>
    <col min="14359" max="14359" width="13" style="1" customWidth="1"/>
    <col min="14360" max="14361" width="9.140625" style="1"/>
    <col min="14362" max="14362" width="13.7109375" style="1" customWidth="1"/>
    <col min="14363" max="14596" width="9.140625" style="1"/>
    <col min="14597" max="14597" width="10.140625" style="1" customWidth="1"/>
    <col min="14598" max="14601" width="9.140625" style="1"/>
    <col min="14602" max="14602" width="7" style="1" customWidth="1"/>
    <col min="14603" max="14603" width="8.140625" style="1" customWidth="1"/>
    <col min="14604" max="14604" width="14.7109375" style="1" customWidth="1"/>
    <col min="14605" max="14605" width="12.28515625" style="1" customWidth="1"/>
    <col min="14606" max="14606" width="16.7109375" style="1" customWidth="1"/>
    <col min="14607" max="14607" width="13.85546875" style="1" customWidth="1"/>
    <col min="14608" max="14608" width="6.28515625" style="1" customWidth="1"/>
    <col min="14609" max="14609" width="12.7109375" style="1" customWidth="1"/>
    <col min="14610" max="14610" width="6.28515625" style="1" customWidth="1"/>
    <col min="14611" max="14611" width="13.28515625" style="1" customWidth="1"/>
    <col min="14612" max="14612" width="9.140625" style="1"/>
    <col min="14613" max="14613" width="13.28515625" style="1" customWidth="1"/>
    <col min="14614" max="14614" width="9.140625" style="1"/>
    <col min="14615" max="14615" width="13" style="1" customWidth="1"/>
    <col min="14616" max="14617" width="9.140625" style="1"/>
    <col min="14618" max="14618" width="13.7109375" style="1" customWidth="1"/>
    <col min="14619" max="14852" width="9.140625" style="1"/>
    <col min="14853" max="14853" width="10.140625" style="1" customWidth="1"/>
    <col min="14854" max="14857" width="9.140625" style="1"/>
    <col min="14858" max="14858" width="7" style="1" customWidth="1"/>
    <col min="14859" max="14859" width="8.140625" style="1" customWidth="1"/>
    <col min="14860" max="14860" width="14.7109375" style="1" customWidth="1"/>
    <col min="14861" max="14861" width="12.28515625" style="1" customWidth="1"/>
    <col min="14862" max="14862" width="16.7109375" style="1" customWidth="1"/>
    <col min="14863" max="14863" width="13.85546875" style="1" customWidth="1"/>
    <col min="14864" max="14864" width="6.28515625" style="1" customWidth="1"/>
    <col min="14865" max="14865" width="12.7109375" style="1" customWidth="1"/>
    <col min="14866" max="14866" width="6.28515625" style="1" customWidth="1"/>
    <col min="14867" max="14867" width="13.28515625" style="1" customWidth="1"/>
    <col min="14868" max="14868" width="9.140625" style="1"/>
    <col min="14869" max="14869" width="13.28515625" style="1" customWidth="1"/>
    <col min="14870" max="14870" width="9.140625" style="1"/>
    <col min="14871" max="14871" width="13" style="1" customWidth="1"/>
    <col min="14872" max="14873" width="9.140625" style="1"/>
    <col min="14874" max="14874" width="13.7109375" style="1" customWidth="1"/>
    <col min="14875" max="15108" width="9.140625" style="1"/>
    <col min="15109" max="15109" width="10.140625" style="1" customWidth="1"/>
    <col min="15110" max="15113" width="9.140625" style="1"/>
    <col min="15114" max="15114" width="7" style="1" customWidth="1"/>
    <col min="15115" max="15115" width="8.140625" style="1" customWidth="1"/>
    <col min="15116" max="15116" width="14.7109375" style="1" customWidth="1"/>
    <col min="15117" max="15117" width="12.28515625" style="1" customWidth="1"/>
    <col min="15118" max="15118" width="16.7109375" style="1" customWidth="1"/>
    <col min="15119" max="15119" width="13.85546875" style="1" customWidth="1"/>
    <col min="15120" max="15120" width="6.28515625" style="1" customWidth="1"/>
    <col min="15121" max="15121" width="12.7109375" style="1" customWidth="1"/>
    <col min="15122" max="15122" width="6.28515625" style="1" customWidth="1"/>
    <col min="15123" max="15123" width="13.28515625" style="1" customWidth="1"/>
    <col min="15124" max="15124" width="9.140625" style="1"/>
    <col min="15125" max="15125" width="13.28515625" style="1" customWidth="1"/>
    <col min="15126" max="15126" width="9.140625" style="1"/>
    <col min="15127" max="15127" width="13" style="1" customWidth="1"/>
    <col min="15128" max="15129" width="9.140625" style="1"/>
    <col min="15130" max="15130" width="13.7109375" style="1" customWidth="1"/>
    <col min="15131" max="15364" width="9.140625" style="1"/>
    <col min="15365" max="15365" width="10.140625" style="1" customWidth="1"/>
    <col min="15366" max="15369" width="9.140625" style="1"/>
    <col min="15370" max="15370" width="7" style="1" customWidth="1"/>
    <col min="15371" max="15371" width="8.140625" style="1" customWidth="1"/>
    <col min="15372" max="15372" width="14.7109375" style="1" customWidth="1"/>
    <col min="15373" max="15373" width="12.28515625" style="1" customWidth="1"/>
    <col min="15374" max="15374" width="16.7109375" style="1" customWidth="1"/>
    <col min="15375" max="15375" width="13.85546875" style="1" customWidth="1"/>
    <col min="15376" max="15376" width="6.28515625" style="1" customWidth="1"/>
    <col min="15377" max="15377" width="12.7109375" style="1" customWidth="1"/>
    <col min="15378" max="15378" width="6.28515625" style="1" customWidth="1"/>
    <col min="15379" max="15379" width="13.28515625" style="1" customWidth="1"/>
    <col min="15380" max="15380" width="9.140625" style="1"/>
    <col min="15381" max="15381" width="13.28515625" style="1" customWidth="1"/>
    <col min="15382" max="15382" width="9.140625" style="1"/>
    <col min="15383" max="15383" width="13" style="1" customWidth="1"/>
    <col min="15384" max="15385" width="9.140625" style="1"/>
    <col min="15386" max="15386" width="13.7109375" style="1" customWidth="1"/>
    <col min="15387" max="15620" width="9.140625" style="1"/>
    <col min="15621" max="15621" width="10.140625" style="1" customWidth="1"/>
    <col min="15622" max="15625" width="9.140625" style="1"/>
    <col min="15626" max="15626" width="7" style="1" customWidth="1"/>
    <col min="15627" max="15627" width="8.140625" style="1" customWidth="1"/>
    <col min="15628" max="15628" width="14.7109375" style="1" customWidth="1"/>
    <col min="15629" max="15629" width="12.28515625" style="1" customWidth="1"/>
    <col min="15630" max="15630" width="16.7109375" style="1" customWidth="1"/>
    <col min="15631" max="15631" width="13.85546875" style="1" customWidth="1"/>
    <col min="15632" max="15632" width="6.28515625" style="1" customWidth="1"/>
    <col min="15633" max="15633" width="12.7109375" style="1" customWidth="1"/>
    <col min="15634" max="15634" width="6.28515625" style="1" customWidth="1"/>
    <col min="15635" max="15635" width="13.28515625" style="1" customWidth="1"/>
    <col min="15636" max="15636" width="9.140625" style="1"/>
    <col min="15637" max="15637" width="13.28515625" style="1" customWidth="1"/>
    <col min="15638" max="15638" width="9.140625" style="1"/>
    <col min="15639" max="15639" width="13" style="1" customWidth="1"/>
    <col min="15640" max="15641" width="9.140625" style="1"/>
    <col min="15642" max="15642" width="13.7109375" style="1" customWidth="1"/>
    <col min="15643" max="15876" width="9.140625" style="1"/>
    <col min="15877" max="15877" width="10.140625" style="1" customWidth="1"/>
    <col min="15878" max="15881" width="9.140625" style="1"/>
    <col min="15882" max="15882" width="7" style="1" customWidth="1"/>
    <col min="15883" max="15883" width="8.140625" style="1" customWidth="1"/>
    <col min="15884" max="15884" width="14.7109375" style="1" customWidth="1"/>
    <col min="15885" max="15885" width="12.28515625" style="1" customWidth="1"/>
    <col min="15886" max="15886" width="16.7109375" style="1" customWidth="1"/>
    <col min="15887" max="15887" width="13.85546875" style="1" customWidth="1"/>
    <col min="15888" max="15888" width="6.28515625" style="1" customWidth="1"/>
    <col min="15889" max="15889" width="12.7109375" style="1" customWidth="1"/>
    <col min="15890" max="15890" width="6.28515625" style="1" customWidth="1"/>
    <col min="15891" max="15891" width="13.28515625" style="1" customWidth="1"/>
    <col min="15892" max="15892" width="9.140625" style="1"/>
    <col min="15893" max="15893" width="13.28515625" style="1" customWidth="1"/>
    <col min="15894" max="15894" width="9.140625" style="1"/>
    <col min="15895" max="15895" width="13" style="1" customWidth="1"/>
    <col min="15896" max="15897" width="9.140625" style="1"/>
    <col min="15898" max="15898" width="13.7109375" style="1" customWidth="1"/>
    <col min="15899" max="16132" width="9.140625" style="1"/>
    <col min="16133" max="16133" width="10.140625" style="1" customWidth="1"/>
    <col min="16134" max="16137" width="9.140625" style="1"/>
    <col min="16138" max="16138" width="7" style="1" customWidth="1"/>
    <col min="16139" max="16139" width="8.140625" style="1" customWidth="1"/>
    <col min="16140" max="16140" width="14.7109375" style="1" customWidth="1"/>
    <col min="16141" max="16141" width="12.28515625" style="1" customWidth="1"/>
    <col min="16142" max="16142" width="16.7109375" style="1" customWidth="1"/>
    <col min="16143" max="16143" width="13.85546875" style="1" customWidth="1"/>
    <col min="16144" max="16144" width="6.28515625" style="1" customWidth="1"/>
    <col min="16145" max="16145" width="12.7109375" style="1" customWidth="1"/>
    <col min="16146" max="16146" width="6.28515625" style="1" customWidth="1"/>
    <col min="16147" max="16147" width="13.28515625" style="1" customWidth="1"/>
    <col min="16148" max="16148" width="9.140625" style="1"/>
    <col min="16149" max="16149" width="13.28515625" style="1" customWidth="1"/>
    <col min="16150" max="16150" width="9.140625" style="1"/>
    <col min="16151" max="16151" width="13" style="1" customWidth="1"/>
    <col min="16152" max="16153" width="9.140625" style="1"/>
    <col min="16154" max="16154" width="13.7109375" style="1" customWidth="1"/>
    <col min="16155" max="16384" width="9.140625" style="1"/>
  </cols>
  <sheetData>
    <row r="18" spans="6:14" ht="15" customHeight="1"/>
    <row r="19" spans="6:14" ht="15" customHeight="1"/>
    <row r="20" spans="6:14" ht="15" customHeight="1"/>
    <row r="21" spans="6:14" ht="48.75" customHeight="1">
      <c r="F21" s="32"/>
      <c r="G21" s="37" t="s">
        <v>30</v>
      </c>
      <c r="H21" s="37" t="s">
        <v>31</v>
      </c>
      <c r="I21" s="37" t="s">
        <v>32</v>
      </c>
      <c r="J21" s="37" t="s">
        <v>33</v>
      </c>
    </row>
    <row r="22" spans="6:14" ht="37.5" customHeight="1">
      <c r="F22" s="32" t="s">
        <v>26</v>
      </c>
      <c r="G22" s="92">
        <v>5</v>
      </c>
      <c r="H22" s="92">
        <v>4</v>
      </c>
      <c r="I22" s="92">
        <v>3</v>
      </c>
      <c r="J22" s="42">
        <v>250</v>
      </c>
    </row>
    <row r="23" spans="6:14" ht="40.5" customHeight="1">
      <c r="F23" s="32" t="s">
        <v>27</v>
      </c>
      <c r="G23" s="92">
        <v>8</v>
      </c>
      <c r="H23" s="92">
        <v>4</v>
      </c>
      <c r="I23" s="92">
        <v>3</v>
      </c>
      <c r="J23" s="42">
        <v>300</v>
      </c>
    </row>
    <row r="24" spans="6:14" ht="33.75" customHeight="1">
      <c r="F24" s="32" t="s">
        <v>28</v>
      </c>
      <c r="G24" s="92">
        <v>9</v>
      </c>
      <c r="H24" s="92">
        <v>7</v>
      </c>
      <c r="I24" s="92">
        <v>5</v>
      </c>
      <c r="J24" s="42">
        <v>300</v>
      </c>
    </row>
    <row r="25" spans="6:14" ht="63" customHeight="1">
      <c r="F25" s="40" t="s">
        <v>29</v>
      </c>
      <c r="G25" s="43">
        <v>300</v>
      </c>
      <c r="H25" s="43">
        <v>200</v>
      </c>
      <c r="I25" s="43">
        <v>200</v>
      </c>
      <c r="J25" s="32"/>
      <c r="N25" s="11"/>
    </row>
    <row r="26" spans="6:14" ht="20.25" customHeight="1">
      <c r="N26" s="11"/>
    </row>
    <row r="27" spans="6:14" ht="14.45" customHeight="1"/>
    <row r="28" spans="6:14" ht="14.45" customHeight="1"/>
    <row r="29" spans="6:14" ht="14.45" customHeight="1"/>
    <row r="30" spans="6:14" ht="14.45" customHeight="1"/>
    <row r="31" spans="6:14" ht="14.45" customHeight="1"/>
    <row r="32" spans="6:14" ht="14.45" customHeight="1"/>
    <row r="33" spans="1:17" ht="18" customHeight="1"/>
    <row r="34" spans="1:17" ht="51" customHeight="1">
      <c r="G34" s="37" t="s">
        <v>30</v>
      </c>
      <c r="H34" s="37" t="s">
        <v>31</v>
      </c>
      <c r="I34" s="37" t="s">
        <v>32</v>
      </c>
      <c r="J34" s="37" t="s">
        <v>33</v>
      </c>
    </row>
    <row r="35" spans="1:17" ht="40.5" customHeight="1">
      <c r="A35" s="3"/>
      <c r="B35" s="3"/>
      <c r="C35" s="3"/>
      <c r="D35" s="3"/>
      <c r="E35" s="3"/>
      <c r="F35" s="32" t="s">
        <v>26</v>
      </c>
      <c r="G35" s="53">
        <v>250</v>
      </c>
      <c r="H35" s="53"/>
      <c r="I35" s="53"/>
      <c r="J35" s="42">
        <v>250</v>
      </c>
    </row>
    <row r="36" spans="1:17" ht="32.25" customHeight="1">
      <c r="A36" s="3"/>
      <c r="B36" s="3"/>
      <c r="C36" s="3"/>
      <c r="D36" s="3"/>
      <c r="E36" s="3"/>
      <c r="F36" s="32" t="s">
        <v>27</v>
      </c>
      <c r="G36" s="53">
        <v>50</v>
      </c>
      <c r="H36" s="53">
        <v>200</v>
      </c>
      <c r="I36" s="53">
        <v>50</v>
      </c>
      <c r="J36" s="42">
        <v>300</v>
      </c>
      <c r="K36" s="3"/>
      <c r="L36" s="41">
        <f>SUM(J35:J37)</f>
        <v>850</v>
      </c>
    </row>
    <row r="37" spans="1:17" ht="37.5" customHeight="1">
      <c r="A37" s="3"/>
      <c r="B37" s="3"/>
      <c r="C37" s="3"/>
      <c r="D37" s="3"/>
      <c r="E37" s="3"/>
      <c r="F37" s="32" t="s">
        <v>28</v>
      </c>
      <c r="G37" s="53"/>
      <c r="H37" s="53"/>
      <c r="I37" s="53">
        <v>150</v>
      </c>
      <c r="J37" s="42">
        <v>300</v>
      </c>
      <c r="K37" s="3"/>
    </row>
    <row r="38" spans="1:17" ht="63" customHeight="1">
      <c r="A38" s="3"/>
      <c r="B38" s="3"/>
      <c r="C38" s="3"/>
      <c r="D38" s="3"/>
      <c r="E38" s="3"/>
      <c r="F38" s="40" t="s">
        <v>29</v>
      </c>
      <c r="G38" s="43">
        <v>300</v>
      </c>
      <c r="H38" s="43">
        <v>200</v>
      </c>
      <c r="I38" s="43">
        <v>200</v>
      </c>
      <c r="K38" s="3"/>
    </row>
    <row r="39" spans="1:17" ht="36.75" customHeight="1">
      <c r="A39" s="3"/>
      <c r="B39" s="3"/>
      <c r="C39" s="3"/>
      <c r="D39" s="3"/>
      <c r="E39" s="3"/>
      <c r="H39" s="3"/>
      <c r="I39" s="3"/>
      <c r="J39" s="3"/>
      <c r="K39" s="3"/>
    </row>
    <row r="40" spans="1:17" ht="21" customHeight="1"/>
    <row r="41" spans="1:17" ht="39" customHeight="1">
      <c r="H41" s="41">
        <f>SUM(G38:I38)</f>
        <v>700</v>
      </c>
      <c r="L41" s="54">
        <f>L36-H41</f>
        <v>150</v>
      </c>
    </row>
    <row r="42" spans="1:17" ht="25.5" customHeight="1">
      <c r="B42" s="3"/>
      <c r="C42" s="3"/>
      <c r="D42" s="3"/>
      <c r="E42" s="3"/>
      <c r="F42" s="3"/>
      <c r="G42" s="3"/>
      <c r="H42" s="3"/>
      <c r="I42" s="3"/>
      <c r="J42" s="30"/>
      <c r="K42" s="3"/>
      <c r="L42" s="3"/>
    </row>
    <row r="43" spans="1:17" ht="48" customHeight="1">
      <c r="B43" s="3"/>
      <c r="C43" s="3"/>
      <c r="D43" s="3"/>
      <c r="E43" s="3"/>
      <c r="G43" s="37" t="s">
        <v>30</v>
      </c>
      <c r="H43" s="37" t="s">
        <v>31</v>
      </c>
      <c r="I43" s="37" t="s">
        <v>32</v>
      </c>
      <c r="J43" s="37" t="s">
        <v>33</v>
      </c>
      <c r="K43" s="3"/>
      <c r="L43" s="3"/>
    </row>
    <row r="44" spans="1:17" ht="42" customHeight="1">
      <c r="B44" s="3"/>
      <c r="C44" s="3"/>
      <c r="D44" s="173"/>
      <c r="E44" s="173"/>
      <c r="F44" s="32" t="s">
        <v>26</v>
      </c>
      <c r="G44" s="55">
        <f>250*5</f>
        <v>1250</v>
      </c>
      <c r="H44" s="55"/>
      <c r="I44" s="55"/>
      <c r="J44" s="42">
        <v>250</v>
      </c>
      <c r="K44" s="3"/>
      <c r="L44" s="3"/>
    </row>
    <row r="45" spans="1:17" ht="36.75" customHeight="1">
      <c r="B45" s="3"/>
      <c r="C45" s="3"/>
      <c r="D45" s="173"/>
      <c r="E45" s="173"/>
      <c r="F45" s="32" t="s">
        <v>27</v>
      </c>
      <c r="G45" s="55">
        <f>G36*G23</f>
        <v>400</v>
      </c>
      <c r="H45" s="55">
        <f>200*4</f>
        <v>800</v>
      </c>
      <c r="I45" s="55">
        <f>50*3</f>
        <v>150</v>
      </c>
      <c r="J45" s="42">
        <v>300</v>
      </c>
      <c r="K45" s="3"/>
      <c r="L45" s="3"/>
      <c r="M45" s="3"/>
      <c r="N45" s="3"/>
      <c r="O45" s="3"/>
      <c r="P45" s="3"/>
      <c r="Q45" s="3"/>
    </row>
    <row r="46" spans="1:17" ht="35.25" customHeight="1">
      <c r="B46" s="3"/>
      <c r="C46" s="3"/>
      <c r="D46" s="3"/>
      <c r="E46" s="3"/>
      <c r="F46" s="32" t="s">
        <v>28</v>
      </c>
      <c r="G46" s="55"/>
      <c r="H46" s="55"/>
      <c r="I46" s="55">
        <f>150*5</f>
        <v>750</v>
      </c>
      <c r="J46" s="42">
        <v>300</v>
      </c>
      <c r="K46" s="3"/>
      <c r="L46" s="4"/>
      <c r="M46" s="6">
        <v>75</v>
      </c>
      <c r="N46" s="6"/>
      <c r="O46" s="4"/>
      <c r="P46" s="4"/>
      <c r="Q46" s="3"/>
    </row>
    <row r="47" spans="1:17" ht="51">
      <c r="F47" s="40" t="s">
        <v>29</v>
      </c>
      <c r="G47" s="43">
        <v>300</v>
      </c>
      <c r="H47" s="43">
        <v>200</v>
      </c>
      <c r="I47" s="43">
        <v>200</v>
      </c>
      <c r="L47" s="4"/>
      <c r="M47" s="6">
        <v>45</v>
      </c>
      <c r="N47" s="6"/>
      <c r="O47" s="4"/>
      <c r="P47" s="4"/>
    </row>
    <row r="48" spans="1:17">
      <c r="L48" s="4"/>
      <c r="M48" s="6">
        <v>25</v>
      </c>
      <c r="N48" s="6"/>
      <c r="O48" s="4"/>
      <c r="P48" s="4"/>
    </row>
    <row r="49" spans="6:18">
      <c r="L49" s="4"/>
      <c r="M49" s="6">
        <v>100</v>
      </c>
      <c r="N49" s="6"/>
      <c r="O49" s="4"/>
      <c r="P49" s="4"/>
    </row>
    <row r="50" spans="6:18">
      <c r="L50" s="4"/>
      <c r="M50" s="6">
        <v>100</v>
      </c>
      <c r="N50" s="6"/>
      <c r="O50" s="4"/>
      <c r="P50" s="4"/>
    </row>
    <row r="51" spans="6:18">
      <c r="L51" s="4"/>
      <c r="M51" s="5"/>
      <c r="N51" s="4"/>
      <c r="O51" s="4"/>
      <c r="P51" s="4"/>
    </row>
    <row r="52" spans="6:18" ht="25.5" customHeight="1">
      <c r="F52" s="182" t="s">
        <v>69</v>
      </c>
      <c r="G52" s="184">
        <f>G44+G45+H45+I45+I46</f>
        <v>3350</v>
      </c>
      <c r="L52" s="4"/>
      <c r="M52" s="5"/>
      <c r="N52" s="4"/>
      <c r="O52" s="4"/>
      <c r="P52" s="4"/>
    </row>
    <row r="53" spans="6:18">
      <c r="F53" s="183"/>
      <c r="G53" s="185"/>
    </row>
    <row r="55" spans="6:18">
      <c r="R55" s="14"/>
    </row>
  </sheetData>
  <mergeCells count="3">
    <mergeCell ref="D44:E45"/>
    <mergeCell ref="F52:F53"/>
    <mergeCell ref="G52:G53"/>
  </mergeCells>
  <pageMargins left="0.7" right="0.7" top="0.75" bottom="0.75" header="0.3" footer="0.3"/>
  <pageSetup scale="3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8:R54"/>
  <sheetViews>
    <sheetView zoomScale="70" zoomScaleNormal="70" workbookViewId="0"/>
  </sheetViews>
  <sheetFormatPr defaultColWidth="9.140625" defaultRowHeight="15"/>
  <cols>
    <col min="1" max="5" width="9.140625" style="1"/>
    <col min="6" max="6" width="23.5703125" style="1" customWidth="1"/>
    <col min="7" max="7" width="24.42578125" style="1" customWidth="1"/>
    <col min="8" max="8" width="22.85546875" style="1" customWidth="1"/>
    <col min="9" max="9" width="23.85546875" style="1" customWidth="1"/>
    <col min="10" max="10" width="22.42578125" style="1" customWidth="1"/>
    <col min="11" max="11" width="7" style="1" customWidth="1"/>
    <col min="12" max="12" width="8.140625" style="1" customWidth="1"/>
    <col min="13" max="13" width="14.7109375" style="1" customWidth="1"/>
    <col min="14" max="14" width="10.5703125" style="1" customWidth="1"/>
    <col min="15" max="15" width="7.7109375" style="1" customWidth="1"/>
    <col min="16" max="16" width="6.28515625" style="1" customWidth="1"/>
    <col min="17" max="17" width="7" style="1" customWidth="1"/>
    <col min="18" max="18" width="6.28515625" style="1" customWidth="1"/>
    <col min="19" max="19" width="7.140625" style="1" customWidth="1"/>
    <col min="20" max="20" width="8" style="1" customWidth="1"/>
    <col min="21" max="21" width="8.28515625" style="1" customWidth="1"/>
    <col min="22" max="22" width="7.140625" style="1" customWidth="1"/>
    <col min="23" max="23" width="6.42578125" style="1" customWidth="1"/>
    <col min="24" max="24" width="4.42578125" style="1" customWidth="1"/>
    <col min="25" max="25" width="9.140625" style="1"/>
    <col min="26" max="26" width="13.7109375" style="1" customWidth="1"/>
    <col min="27" max="260" width="9.140625" style="1"/>
    <col min="261" max="261" width="10.140625" style="1" customWidth="1"/>
    <col min="262" max="265" width="9.140625" style="1"/>
    <col min="266" max="266" width="7" style="1" customWidth="1"/>
    <col min="267" max="267" width="8.140625" style="1" customWidth="1"/>
    <col min="268" max="268" width="14.7109375" style="1" customWidth="1"/>
    <col min="269" max="269" width="12.28515625" style="1" customWidth="1"/>
    <col min="270" max="270" width="16.7109375" style="1" customWidth="1"/>
    <col min="271" max="271" width="13.85546875" style="1" customWidth="1"/>
    <col min="272" max="272" width="6.28515625" style="1" customWidth="1"/>
    <col min="273" max="273" width="12.7109375" style="1" customWidth="1"/>
    <col min="274" max="274" width="6.28515625" style="1" customWidth="1"/>
    <col min="275" max="275" width="13.28515625" style="1" customWidth="1"/>
    <col min="276" max="276" width="9.140625" style="1"/>
    <col min="277" max="277" width="13.28515625" style="1" customWidth="1"/>
    <col min="278" max="278" width="9.140625" style="1"/>
    <col min="279" max="279" width="13" style="1" customWidth="1"/>
    <col min="280" max="281" width="9.140625" style="1"/>
    <col min="282" max="282" width="13.7109375" style="1" customWidth="1"/>
    <col min="283" max="516" width="9.140625" style="1"/>
    <col min="517" max="517" width="10.140625" style="1" customWidth="1"/>
    <col min="518" max="521" width="9.140625" style="1"/>
    <col min="522" max="522" width="7" style="1" customWidth="1"/>
    <col min="523" max="523" width="8.140625" style="1" customWidth="1"/>
    <col min="524" max="524" width="14.7109375" style="1" customWidth="1"/>
    <col min="525" max="525" width="12.28515625" style="1" customWidth="1"/>
    <col min="526" max="526" width="16.7109375" style="1" customWidth="1"/>
    <col min="527" max="527" width="13.85546875" style="1" customWidth="1"/>
    <col min="528" max="528" width="6.28515625" style="1" customWidth="1"/>
    <col min="529" max="529" width="12.7109375" style="1" customWidth="1"/>
    <col min="530" max="530" width="6.28515625" style="1" customWidth="1"/>
    <col min="531" max="531" width="13.28515625" style="1" customWidth="1"/>
    <col min="532" max="532" width="9.140625" style="1"/>
    <col min="533" max="533" width="13.28515625" style="1" customWidth="1"/>
    <col min="534" max="534" width="9.140625" style="1"/>
    <col min="535" max="535" width="13" style="1" customWidth="1"/>
    <col min="536" max="537" width="9.140625" style="1"/>
    <col min="538" max="538" width="13.7109375" style="1" customWidth="1"/>
    <col min="539" max="772" width="9.140625" style="1"/>
    <col min="773" max="773" width="10.140625" style="1" customWidth="1"/>
    <col min="774" max="777" width="9.140625" style="1"/>
    <col min="778" max="778" width="7" style="1" customWidth="1"/>
    <col min="779" max="779" width="8.140625" style="1" customWidth="1"/>
    <col min="780" max="780" width="14.7109375" style="1" customWidth="1"/>
    <col min="781" max="781" width="12.28515625" style="1" customWidth="1"/>
    <col min="782" max="782" width="16.7109375" style="1" customWidth="1"/>
    <col min="783" max="783" width="13.85546875" style="1" customWidth="1"/>
    <col min="784" max="784" width="6.28515625" style="1" customWidth="1"/>
    <col min="785" max="785" width="12.7109375" style="1" customWidth="1"/>
    <col min="786" max="786" width="6.28515625" style="1" customWidth="1"/>
    <col min="787" max="787" width="13.28515625" style="1" customWidth="1"/>
    <col min="788" max="788" width="9.140625" style="1"/>
    <col min="789" max="789" width="13.28515625" style="1" customWidth="1"/>
    <col min="790" max="790" width="9.140625" style="1"/>
    <col min="791" max="791" width="13" style="1" customWidth="1"/>
    <col min="792" max="793" width="9.140625" style="1"/>
    <col min="794" max="794" width="13.7109375" style="1" customWidth="1"/>
    <col min="795" max="1028" width="9.140625" style="1"/>
    <col min="1029" max="1029" width="10.140625" style="1" customWidth="1"/>
    <col min="1030" max="1033" width="9.140625" style="1"/>
    <col min="1034" max="1034" width="7" style="1" customWidth="1"/>
    <col min="1035" max="1035" width="8.140625" style="1" customWidth="1"/>
    <col min="1036" max="1036" width="14.7109375" style="1" customWidth="1"/>
    <col min="1037" max="1037" width="12.28515625" style="1" customWidth="1"/>
    <col min="1038" max="1038" width="16.7109375" style="1" customWidth="1"/>
    <col min="1039" max="1039" width="13.85546875" style="1" customWidth="1"/>
    <col min="1040" max="1040" width="6.28515625" style="1" customWidth="1"/>
    <col min="1041" max="1041" width="12.7109375" style="1" customWidth="1"/>
    <col min="1042" max="1042" width="6.28515625" style="1" customWidth="1"/>
    <col min="1043" max="1043" width="13.28515625" style="1" customWidth="1"/>
    <col min="1044" max="1044" width="9.140625" style="1"/>
    <col min="1045" max="1045" width="13.28515625" style="1" customWidth="1"/>
    <col min="1046" max="1046" width="9.140625" style="1"/>
    <col min="1047" max="1047" width="13" style="1" customWidth="1"/>
    <col min="1048" max="1049" width="9.140625" style="1"/>
    <col min="1050" max="1050" width="13.7109375" style="1" customWidth="1"/>
    <col min="1051" max="1284" width="9.140625" style="1"/>
    <col min="1285" max="1285" width="10.140625" style="1" customWidth="1"/>
    <col min="1286" max="1289" width="9.140625" style="1"/>
    <col min="1290" max="1290" width="7" style="1" customWidth="1"/>
    <col min="1291" max="1291" width="8.140625" style="1" customWidth="1"/>
    <col min="1292" max="1292" width="14.7109375" style="1" customWidth="1"/>
    <col min="1293" max="1293" width="12.28515625" style="1" customWidth="1"/>
    <col min="1294" max="1294" width="16.7109375" style="1" customWidth="1"/>
    <col min="1295" max="1295" width="13.85546875" style="1" customWidth="1"/>
    <col min="1296" max="1296" width="6.28515625" style="1" customWidth="1"/>
    <col min="1297" max="1297" width="12.7109375" style="1" customWidth="1"/>
    <col min="1298" max="1298" width="6.28515625" style="1" customWidth="1"/>
    <col min="1299" max="1299" width="13.28515625" style="1" customWidth="1"/>
    <col min="1300" max="1300" width="9.140625" style="1"/>
    <col min="1301" max="1301" width="13.28515625" style="1" customWidth="1"/>
    <col min="1302" max="1302" width="9.140625" style="1"/>
    <col min="1303" max="1303" width="13" style="1" customWidth="1"/>
    <col min="1304" max="1305" width="9.140625" style="1"/>
    <col min="1306" max="1306" width="13.7109375" style="1" customWidth="1"/>
    <col min="1307" max="1540" width="9.140625" style="1"/>
    <col min="1541" max="1541" width="10.140625" style="1" customWidth="1"/>
    <col min="1542" max="1545" width="9.140625" style="1"/>
    <col min="1546" max="1546" width="7" style="1" customWidth="1"/>
    <col min="1547" max="1547" width="8.140625" style="1" customWidth="1"/>
    <col min="1548" max="1548" width="14.7109375" style="1" customWidth="1"/>
    <col min="1549" max="1549" width="12.28515625" style="1" customWidth="1"/>
    <col min="1550" max="1550" width="16.7109375" style="1" customWidth="1"/>
    <col min="1551" max="1551" width="13.85546875" style="1" customWidth="1"/>
    <col min="1552" max="1552" width="6.28515625" style="1" customWidth="1"/>
    <col min="1553" max="1553" width="12.7109375" style="1" customWidth="1"/>
    <col min="1554" max="1554" width="6.28515625" style="1" customWidth="1"/>
    <col min="1555" max="1555" width="13.28515625" style="1" customWidth="1"/>
    <col min="1556" max="1556" width="9.140625" style="1"/>
    <col min="1557" max="1557" width="13.28515625" style="1" customWidth="1"/>
    <col min="1558" max="1558" width="9.140625" style="1"/>
    <col min="1559" max="1559" width="13" style="1" customWidth="1"/>
    <col min="1560" max="1561" width="9.140625" style="1"/>
    <col min="1562" max="1562" width="13.7109375" style="1" customWidth="1"/>
    <col min="1563" max="1796" width="9.140625" style="1"/>
    <col min="1797" max="1797" width="10.140625" style="1" customWidth="1"/>
    <col min="1798" max="1801" width="9.140625" style="1"/>
    <col min="1802" max="1802" width="7" style="1" customWidth="1"/>
    <col min="1803" max="1803" width="8.140625" style="1" customWidth="1"/>
    <col min="1804" max="1804" width="14.7109375" style="1" customWidth="1"/>
    <col min="1805" max="1805" width="12.28515625" style="1" customWidth="1"/>
    <col min="1806" max="1806" width="16.7109375" style="1" customWidth="1"/>
    <col min="1807" max="1807" width="13.85546875" style="1" customWidth="1"/>
    <col min="1808" max="1808" width="6.28515625" style="1" customWidth="1"/>
    <col min="1809" max="1809" width="12.7109375" style="1" customWidth="1"/>
    <col min="1810" max="1810" width="6.28515625" style="1" customWidth="1"/>
    <col min="1811" max="1811" width="13.28515625" style="1" customWidth="1"/>
    <col min="1812" max="1812" width="9.140625" style="1"/>
    <col min="1813" max="1813" width="13.28515625" style="1" customWidth="1"/>
    <col min="1814" max="1814" width="9.140625" style="1"/>
    <col min="1815" max="1815" width="13" style="1" customWidth="1"/>
    <col min="1816" max="1817" width="9.140625" style="1"/>
    <col min="1818" max="1818" width="13.7109375" style="1" customWidth="1"/>
    <col min="1819" max="2052" width="9.140625" style="1"/>
    <col min="2053" max="2053" width="10.140625" style="1" customWidth="1"/>
    <col min="2054" max="2057" width="9.140625" style="1"/>
    <col min="2058" max="2058" width="7" style="1" customWidth="1"/>
    <col min="2059" max="2059" width="8.140625" style="1" customWidth="1"/>
    <col min="2060" max="2060" width="14.7109375" style="1" customWidth="1"/>
    <col min="2061" max="2061" width="12.28515625" style="1" customWidth="1"/>
    <col min="2062" max="2062" width="16.7109375" style="1" customWidth="1"/>
    <col min="2063" max="2063" width="13.85546875" style="1" customWidth="1"/>
    <col min="2064" max="2064" width="6.28515625" style="1" customWidth="1"/>
    <col min="2065" max="2065" width="12.7109375" style="1" customWidth="1"/>
    <col min="2066" max="2066" width="6.28515625" style="1" customWidth="1"/>
    <col min="2067" max="2067" width="13.28515625" style="1" customWidth="1"/>
    <col min="2068" max="2068" width="9.140625" style="1"/>
    <col min="2069" max="2069" width="13.28515625" style="1" customWidth="1"/>
    <col min="2070" max="2070" width="9.140625" style="1"/>
    <col min="2071" max="2071" width="13" style="1" customWidth="1"/>
    <col min="2072" max="2073" width="9.140625" style="1"/>
    <col min="2074" max="2074" width="13.7109375" style="1" customWidth="1"/>
    <col min="2075" max="2308" width="9.140625" style="1"/>
    <col min="2309" max="2309" width="10.140625" style="1" customWidth="1"/>
    <col min="2310" max="2313" width="9.140625" style="1"/>
    <col min="2314" max="2314" width="7" style="1" customWidth="1"/>
    <col min="2315" max="2315" width="8.140625" style="1" customWidth="1"/>
    <col min="2316" max="2316" width="14.7109375" style="1" customWidth="1"/>
    <col min="2317" max="2317" width="12.28515625" style="1" customWidth="1"/>
    <col min="2318" max="2318" width="16.7109375" style="1" customWidth="1"/>
    <col min="2319" max="2319" width="13.85546875" style="1" customWidth="1"/>
    <col min="2320" max="2320" width="6.28515625" style="1" customWidth="1"/>
    <col min="2321" max="2321" width="12.7109375" style="1" customWidth="1"/>
    <col min="2322" max="2322" width="6.28515625" style="1" customWidth="1"/>
    <col min="2323" max="2323" width="13.28515625" style="1" customWidth="1"/>
    <col min="2324" max="2324" width="9.140625" style="1"/>
    <col min="2325" max="2325" width="13.28515625" style="1" customWidth="1"/>
    <col min="2326" max="2326" width="9.140625" style="1"/>
    <col min="2327" max="2327" width="13" style="1" customWidth="1"/>
    <col min="2328" max="2329" width="9.140625" style="1"/>
    <col min="2330" max="2330" width="13.7109375" style="1" customWidth="1"/>
    <col min="2331" max="2564" width="9.140625" style="1"/>
    <col min="2565" max="2565" width="10.140625" style="1" customWidth="1"/>
    <col min="2566" max="2569" width="9.140625" style="1"/>
    <col min="2570" max="2570" width="7" style="1" customWidth="1"/>
    <col min="2571" max="2571" width="8.140625" style="1" customWidth="1"/>
    <col min="2572" max="2572" width="14.7109375" style="1" customWidth="1"/>
    <col min="2573" max="2573" width="12.28515625" style="1" customWidth="1"/>
    <col min="2574" max="2574" width="16.7109375" style="1" customWidth="1"/>
    <col min="2575" max="2575" width="13.85546875" style="1" customWidth="1"/>
    <col min="2576" max="2576" width="6.28515625" style="1" customWidth="1"/>
    <col min="2577" max="2577" width="12.7109375" style="1" customWidth="1"/>
    <col min="2578" max="2578" width="6.28515625" style="1" customWidth="1"/>
    <col min="2579" max="2579" width="13.28515625" style="1" customWidth="1"/>
    <col min="2580" max="2580" width="9.140625" style="1"/>
    <col min="2581" max="2581" width="13.28515625" style="1" customWidth="1"/>
    <col min="2582" max="2582" width="9.140625" style="1"/>
    <col min="2583" max="2583" width="13" style="1" customWidth="1"/>
    <col min="2584" max="2585" width="9.140625" style="1"/>
    <col min="2586" max="2586" width="13.7109375" style="1" customWidth="1"/>
    <col min="2587" max="2820" width="9.140625" style="1"/>
    <col min="2821" max="2821" width="10.140625" style="1" customWidth="1"/>
    <col min="2822" max="2825" width="9.140625" style="1"/>
    <col min="2826" max="2826" width="7" style="1" customWidth="1"/>
    <col min="2827" max="2827" width="8.140625" style="1" customWidth="1"/>
    <col min="2828" max="2828" width="14.7109375" style="1" customWidth="1"/>
    <col min="2829" max="2829" width="12.28515625" style="1" customWidth="1"/>
    <col min="2830" max="2830" width="16.7109375" style="1" customWidth="1"/>
    <col min="2831" max="2831" width="13.85546875" style="1" customWidth="1"/>
    <col min="2832" max="2832" width="6.28515625" style="1" customWidth="1"/>
    <col min="2833" max="2833" width="12.7109375" style="1" customWidth="1"/>
    <col min="2834" max="2834" width="6.28515625" style="1" customWidth="1"/>
    <col min="2835" max="2835" width="13.28515625" style="1" customWidth="1"/>
    <col min="2836" max="2836" width="9.140625" style="1"/>
    <col min="2837" max="2837" width="13.28515625" style="1" customWidth="1"/>
    <col min="2838" max="2838" width="9.140625" style="1"/>
    <col min="2839" max="2839" width="13" style="1" customWidth="1"/>
    <col min="2840" max="2841" width="9.140625" style="1"/>
    <col min="2842" max="2842" width="13.7109375" style="1" customWidth="1"/>
    <col min="2843" max="3076" width="9.140625" style="1"/>
    <col min="3077" max="3077" width="10.140625" style="1" customWidth="1"/>
    <col min="3078" max="3081" width="9.140625" style="1"/>
    <col min="3082" max="3082" width="7" style="1" customWidth="1"/>
    <col min="3083" max="3083" width="8.140625" style="1" customWidth="1"/>
    <col min="3084" max="3084" width="14.7109375" style="1" customWidth="1"/>
    <col min="3085" max="3085" width="12.28515625" style="1" customWidth="1"/>
    <col min="3086" max="3086" width="16.7109375" style="1" customWidth="1"/>
    <col min="3087" max="3087" width="13.85546875" style="1" customWidth="1"/>
    <col min="3088" max="3088" width="6.28515625" style="1" customWidth="1"/>
    <col min="3089" max="3089" width="12.7109375" style="1" customWidth="1"/>
    <col min="3090" max="3090" width="6.28515625" style="1" customWidth="1"/>
    <col min="3091" max="3091" width="13.28515625" style="1" customWidth="1"/>
    <col min="3092" max="3092" width="9.140625" style="1"/>
    <col min="3093" max="3093" width="13.28515625" style="1" customWidth="1"/>
    <col min="3094" max="3094" width="9.140625" style="1"/>
    <col min="3095" max="3095" width="13" style="1" customWidth="1"/>
    <col min="3096" max="3097" width="9.140625" style="1"/>
    <col min="3098" max="3098" width="13.7109375" style="1" customWidth="1"/>
    <col min="3099" max="3332" width="9.140625" style="1"/>
    <col min="3333" max="3333" width="10.140625" style="1" customWidth="1"/>
    <col min="3334" max="3337" width="9.140625" style="1"/>
    <col min="3338" max="3338" width="7" style="1" customWidth="1"/>
    <col min="3339" max="3339" width="8.140625" style="1" customWidth="1"/>
    <col min="3340" max="3340" width="14.7109375" style="1" customWidth="1"/>
    <col min="3341" max="3341" width="12.28515625" style="1" customWidth="1"/>
    <col min="3342" max="3342" width="16.7109375" style="1" customWidth="1"/>
    <col min="3343" max="3343" width="13.85546875" style="1" customWidth="1"/>
    <col min="3344" max="3344" width="6.28515625" style="1" customWidth="1"/>
    <col min="3345" max="3345" width="12.7109375" style="1" customWidth="1"/>
    <col min="3346" max="3346" width="6.28515625" style="1" customWidth="1"/>
    <col min="3347" max="3347" width="13.28515625" style="1" customWidth="1"/>
    <col min="3348" max="3348" width="9.140625" style="1"/>
    <col min="3349" max="3349" width="13.28515625" style="1" customWidth="1"/>
    <col min="3350" max="3350" width="9.140625" style="1"/>
    <col min="3351" max="3351" width="13" style="1" customWidth="1"/>
    <col min="3352" max="3353" width="9.140625" style="1"/>
    <col min="3354" max="3354" width="13.7109375" style="1" customWidth="1"/>
    <col min="3355" max="3588" width="9.140625" style="1"/>
    <col min="3589" max="3589" width="10.140625" style="1" customWidth="1"/>
    <col min="3590" max="3593" width="9.140625" style="1"/>
    <col min="3594" max="3594" width="7" style="1" customWidth="1"/>
    <col min="3595" max="3595" width="8.140625" style="1" customWidth="1"/>
    <col min="3596" max="3596" width="14.7109375" style="1" customWidth="1"/>
    <col min="3597" max="3597" width="12.28515625" style="1" customWidth="1"/>
    <col min="3598" max="3598" width="16.7109375" style="1" customWidth="1"/>
    <col min="3599" max="3599" width="13.85546875" style="1" customWidth="1"/>
    <col min="3600" max="3600" width="6.28515625" style="1" customWidth="1"/>
    <col min="3601" max="3601" width="12.7109375" style="1" customWidth="1"/>
    <col min="3602" max="3602" width="6.28515625" style="1" customWidth="1"/>
    <col min="3603" max="3603" width="13.28515625" style="1" customWidth="1"/>
    <col min="3604" max="3604" width="9.140625" style="1"/>
    <col min="3605" max="3605" width="13.28515625" style="1" customWidth="1"/>
    <col min="3606" max="3606" width="9.140625" style="1"/>
    <col min="3607" max="3607" width="13" style="1" customWidth="1"/>
    <col min="3608" max="3609" width="9.140625" style="1"/>
    <col min="3610" max="3610" width="13.7109375" style="1" customWidth="1"/>
    <col min="3611" max="3844" width="9.140625" style="1"/>
    <col min="3845" max="3845" width="10.140625" style="1" customWidth="1"/>
    <col min="3846" max="3849" width="9.140625" style="1"/>
    <col min="3850" max="3850" width="7" style="1" customWidth="1"/>
    <col min="3851" max="3851" width="8.140625" style="1" customWidth="1"/>
    <col min="3852" max="3852" width="14.7109375" style="1" customWidth="1"/>
    <col min="3853" max="3853" width="12.28515625" style="1" customWidth="1"/>
    <col min="3854" max="3854" width="16.7109375" style="1" customWidth="1"/>
    <col min="3855" max="3855" width="13.85546875" style="1" customWidth="1"/>
    <col min="3856" max="3856" width="6.28515625" style="1" customWidth="1"/>
    <col min="3857" max="3857" width="12.7109375" style="1" customWidth="1"/>
    <col min="3858" max="3858" width="6.28515625" style="1" customWidth="1"/>
    <col min="3859" max="3859" width="13.28515625" style="1" customWidth="1"/>
    <col min="3860" max="3860" width="9.140625" style="1"/>
    <col min="3861" max="3861" width="13.28515625" style="1" customWidth="1"/>
    <col min="3862" max="3862" width="9.140625" style="1"/>
    <col min="3863" max="3863" width="13" style="1" customWidth="1"/>
    <col min="3864" max="3865" width="9.140625" style="1"/>
    <col min="3866" max="3866" width="13.7109375" style="1" customWidth="1"/>
    <col min="3867" max="4100" width="9.140625" style="1"/>
    <col min="4101" max="4101" width="10.140625" style="1" customWidth="1"/>
    <col min="4102" max="4105" width="9.140625" style="1"/>
    <col min="4106" max="4106" width="7" style="1" customWidth="1"/>
    <col min="4107" max="4107" width="8.140625" style="1" customWidth="1"/>
    <col min="4108" max="4108" width="14.7109375" style="1" customWidth="1"/>
    <col min="4109" max="4109" width="12.28515625" style="1" customWidth="1"/>
    <col min="4110" max="4110" width="16.7109375" style="1" customWidth="1"/>
    <col min="4111" max="4111" width="13.85546875" style="1" customWidth="1"/>
    <col min="4112" max="4112" width="6.28515625" style="1" customWidth="1"/>
    <col min="4113" max="4113" width="12.7109375" style="1" customWidth="1"/>
    <col min="4114" max="4114" width="6.28515625" style="1" customWidth="1"/>
    <col min="4115" max="4115" width="13.28515625" style="1" customWidth="1"/>
    <col min="4116" max="4116" width="9.140625" style="1"/>
    <col min="4117" max="4117" width="13.28515625" style="1" customWidth="1"/>
    <col min="4118" max="4118" width="9.140625" style="1"/>
    <col min="4119" max="4119" width="13" style="1" customWidth="1"/>
    <col min="4120" max="4121" width="9.140625" style="1"/>
    <col min="4122" max="4122" width="13.7109375" style="1" customWidth="1"/>
    <col min="4123" max="4356" width="9.140625" style="1"/>
    <col min="4357" max="4357" width="10.140625" style="1" customWidth="1"/>
    <col min="4358" max="4361" width="9.140625" style="1"/>
    <col min="4362" max="4362" width="7" style="1" customWidth="1"/>
    <col min="4363" max="4363" width="8.140625" style="1" customWidth="1"/>
    <col min="4364" max="4364" width="14.7109375" style="1" customWidth="1"/>
    <col min="4365" max="4365" width="12.28515625" style="1" customWidth="1"/>
    <col min="4366" max="4366" width="16.7109375" style="1" customWidth="1"/>
    <col min="4367" max="4367" width="13.85546875" style="1" customWidth="1"/>
    <col min="4368" max="4368" width="6.28515625" style="1" customWidth="1"/>
    <col min="4369" max="4369" width="12.7109375" style="1" customWidth="1"/>
    <col min="4370" max="4370" width="6.28515625" style="1" customWidth="1"/>
    <col min="4371" max="4371" width="13.28515625" style="1" customWidth="1"/>
    <col min="4372" max="4372" width="9.140625" style="1"/>
    <col min="4373" max="4373" width="13.28515625" style="1" customWidth="1"/>
    <col min="4374" max="4374" width="9.140625" style="1"/>
    <col min="4375" max="4375" width="13" style="1" customWidth="1"/>
    <col min="4376" max="4377" width="9.140625" style="1"/>
    <col min="4378" max="4378" width="13.7109375" style="1" customWidth="1"/>
    <col min="4379" max="4612" width="9.140625" style="1"/>
    <col min="4613" max="4613" width="10.140625" style="1" customWidth="1"/>
    <col min="4614" max="4617" width="9.140625" style="1"/>
    <col min="4618" max="4618" width="7" style="1" customWidth="1"/>
    <col min="4619" max="4619" width="8.140625" style="1" customWidth="1"/>
    <col min="4620" max="4620" width="14.7109375" style="1" customWidth="1"/>
    <col min="4621" max="4621" width="12.28515625" style="1" customWidth="1"/>
    <col min="4622" max="4622" width="16.7109375" style="1" customWidth="1"/>
    <col min="4623" max="4623" width="13.85546875" style="1" customWidth="1"/>
    <col min="4624" max="4624" width="6.28515625" style="1" customWidth="1"/>
    <col min="4625" max="4625" width="12.7109375" style="1" customWidth="1"/>
    <col min="4626" max="4626" width="6.28515625" style="1" customWidth="1"/>
    <col min="4627" max="4627" width="13.28515625" style="1" customWidth="1"/>
    <col min="4628" max="4628" width="9.140625" style="1"/>
    <col min="4629" max="4629" width="13.28515625" style="1" customWidth="1"/>
    <col min="4630" max="4630" width="9.140625" style="1"/>
    <col min="4631" max="4631" width="13" style="1" customWidth="1"/>
    <col min="4632" max="4633" width="9.140625" style="1"/>
    <col min="4634" max="4634" width="13.7109375" style="1" customWidth="1"/>
    <col min="4635" max="4868" width="9.140625" style="1"/>
    <col min="4869" max="4869" width="10.140625" style="1" customWidth="1"/>
    <col min="4870" max="4873" width="9.140625" style="1"/>
    <col min="4874" max="4874" width="7" style="1" customWidth="1"/>
    <col min="4875" max="4875" width="8.140625" style="1" customWidth="1"/>
    <col min="4876" max="4876" width="14.7109375" style="1" customWidth="1"/>
    <col min="4877" max="4877" width="12.28515625" style="1" customWidth="1"/>
    <col min="4878" max="4878" width="16.7109375" style="1" customWidth="1"/>
    <col min="4879" max="4879" width="13.85546875" style="1" customWidth="1"/>
    <col min="4880" max="4880" width="6.28515625" style="1" customWidth="1"/>
    <col min="4881" max="4881" width="12.7109375" style="1" customWidth="1"/>
    <col min="4882" max="4882" width="6.28515625" style="1" customWidth="1"/>
    <col min="4883" max="4883" width="13.28515625" style="1" customWidth="1"/>
    <col min="4884" max="4884" width="9.140625" style="1"/>
    <col min="4885" max="4885" width="13.28515625" style="1" customWidth="1"/>
    <col min="4886" max="4886" width="9.140625" style="1"/>
    <col min="4887" max="4887" width="13" style="1" customWidth="1"/>
    <col min="4888" max="4889" width="9.140625" style="1"/>
    <col min="4890" max="4890" width="13.7109375" style="1" customWidth="1"/>
    <col min="4891" max="5124" width="9.140625" style="1"/>
    <col min="5125" max="5125" width="10.140625" style="1" customWidth="1"/>
    <col min="5126" max="5129" width="9.140625" style="1"/>
    <col min="5130" max="5130" width="7" style="1" customWidth="1"/>
    <col min="5131" max="5131" width="8.140625" style="1" customWidth="1"/>
    <col min="5132" max="5132" width="14.7109375" style="1" customWidth="1"/>
    <col min="5133" max="5133" width="12.28515625" style="1" customWidth="1"/>
    <col min="5134" max="5134" width="16.7109375" style="1" customWidth="1"/>
    <col min="5135" max="5135" width="13.85546875" style="1" customWidth="1"/>
    <col min="5136" max="5136" width="6.28515625" style="1" customWidth="1"/>
    <col min="5137" max="5137" width="12.7109375" style="1" customWidth="1"/>
    <col min="5138" max="5138" width="6.28515625" style="1" customWidth="1"/>
    <col min="5139" max="5139" width="13.28515625" style="1" customWidth="1"/>
    <col min="5140" max="5140" width="9.140625" style="1"/>
    <col min="5141" max="5141" width="13.28515625" style="1" customWidth="1"/>
    <col min="5142" max="5142" width="9.140625" style="1"/>
    <col min="5143" max="5143" width="13" style="1" customWidth="1"/>
    <col min="5144" max="5145" width="9.140625" style="1"/>
    <col min="5146" max="5146" width="13.7109375" style="1" customWidth="1"/>
    <col min="5147" max="5380" width="9.140625" style="1"/>
    <col min="5381" max="5381" width="10.140625" style="1" customWidth="1"/>
    <col min="5382" max="5385" width="9.140625" style="1"/>
    <col min="5386" max="5386" width="7" style="1" customWidth="1"/>
    <col min="5387" max="5387" width="8.140625" style="1" customWidth="1"/>
    <col min="5388" max="5388" width="14.7109375" style="1" customWidth="1"/>
    <col min="5389" max="5389" width="12.28515625" style="1" customWidth="1"/>
    <col min="5390" max="5390" width="16.7109375" style="1" customWidth="1"/>
    <col min="5391" max="5391" width="13.85546875" style="1" customWidth="1"/>
    <col min="5392" max="5392" width="6.28515625" style="1" customWidth="1"/>
    <col min="5393" max="5393" width="12.7109375" style="1" customWidth="1"/>
    <col min="5394" max="5394" width="6.28515625" style="1" customWidth="1"/>
    <col min="5395" max="5395" width="13.28515625" style="1" customWidth="1"/>
    <col min="5396" max="5396" width="9.140625" style="1"/>
    <col min="5397" max="5397" width="13.28515625" style="1" customWidth="1"/>
    <col min="5398" max="5398" width="9.140625" style="1"/>
    <col min="5399" max="5399" width="13" style="1" customWidth="1"/>
    <col min="5400" max="5401" width="9.140625" style="1"/>
    <col min="5402" max="5402" width="13.7109375" style="1" customWidth="1"/>
    <col min="5403" max="5636" width="9.140625" style="1"/>
    <col min="5637" max="5637" width="10.140625" style="1" customWidth="1"/>
    <col min="5638" max="5641" width="9.140625" style="1"/>
    <col min="5642" max="5642" width="7" style="1" customWidth="1"/>
    <col min="5643" max="5643" width="8.140625" style="1" customWidth="1"/>
    <col min="5644" max="5644" width="14.7109375" style="1" customWidth="1"/>
    <col min="5645" max="5645" width="12.28515625" style="1" customWidth="1"/>
    <col min="5646" max="5646" width="16.7109375" style="1" customWidth="1"/>
    <col min="5647" max="5647" width="13.85546875" style="1" customWidth="1"/>
    <col min="5648" max="5648" width="6.28515625" style="1" customWidth="1"/>
    <col min="5649" max="5649" width="12.7109375" style="1" customWidth="1"/>
    <col min="5650" max="5650" width="6.28515625" style="1" customWidth="1"/>
    <col min="5651" max="5651" width="13.28515625" style="1" customWidth="1"/>
    <col min="5652" max="5652" width="9.140625" style="1"/>
    <col min="5653" max="5653" width="13.28515625" style="1" customWidth="1"/>
    <col min="5654" max="5654" width="9.140625" style="1"/>
    <col min="5655" max="5655" width="13" style="1" customWidth="1"/>
    <col min="5656" max="5657" width="9.140625" style="1"/>
    <col min="5658" max="5658" width="13.7109375" style="1" customWidth="1"/>
    <col min="5659" max="5892" width="9.140625" style="1"/>
    <col min="5893" max="5893" width="10.140625" style="1" customWidth="1"/>
    <col min="5894" max="5897" width="9.140625" style="1"/>
    <col min="5898" max="5898" width="7" style="1" customWidth="1"/>
    <col min="5899" max="5899" width="8.140625" style="1" customWidth="1"/>
    <col min="5900" max="5900" width="14.7109375" style="1" customWidth="1"/>
    <col min="5901" max="5901" width="12.28515625" style="1" customWidth="1"/>
    <col min="5902" max="5902" width="16.7109375" style="1" customWidth="1"/>
    <col min="5903" max="5903" width="13.85546875" style="1" customWidth="1"/>
    <col min="5904" max="5904" width="6.28515625" style="1" customWidth="1"/>
    <col min="5905" max="5905" width="12.7109375" style="1" customWidth="1"/>
    <col min="5906" max="5906" width="6.28515625" style="1" customWidth="1"/>
    <col min="5907" max="5907" width="13.28515625" style="1" customWidth="1"/>
    <col min="5908" max="5908" width="9.140625" style="1"/>
    <col min="5909" max="5909" width="13.28515625" style="1" customWidth="1"/>
    <col min="5910" max="5910" width="9.140625" style="1"/>
    <col min="5911" max="5911" width="13" style="1" customWidth="1"/>
    <col min="5912" max="5913" width="9.140625" style="1"/>
    <col min="5914" max="5914" width="13.7109375" style="1" customWidth="1"/>
    <col min="5915" max="6148" width="9.140625" style="1"/>
    <col min="6149" max="6149" width="10.140625" style="1" customWidth="1"/>
    <col min="6150" max="6153" width="9.140625" style="1"/>
    <col min="6154" max="6154" width="7" style="1" customWidth="1"/>
    <col min="6155" max="6155" width="8.140625" style="1" customWidth="1"/>
    <col min="6156" max="6156" width="14.7109375" style="1" customWidth="1"/>
    <col min="6157" max="6157" width="12.28515625" style="1" customWidth="1"/>
    <col min="6158" max="6158" width="16.7109375" style="1" customWidth="1"/>
    <col min="6159" max="6159" width="13.85546875" style="1" customWidth="1"/>
    <col min="6160" max="6160" width="6.28515625" style="1" customWidth="1"/>
    <col min="6161" max="6161" width="12.7109375" style="1" customWidth="1"/>
    <col min="6162" max="6162" width="6.28515625" style="1" customWidth="1"/>
    <col min="6163" max="6163" width="13.28515625" style="1" customWidth="1"/>
    <col min="6164" max="6164" width="9.140625" style="1"/>
    <col min="6165" max="6165" width="13.28515625" style="1" customWidth="1"/>
    <col min="6166" max="6166" width="9.140625" style="1"/>
    <col min="6167" max="6167" width="13" style="1" customWidth="1"/>
    <col min="6168" max="6169" width="9.140625" style="1"/>
    <col min="6170" max="6170" width="13.7109375" style="1" customWidth="1"/>
    <col min="6171" max="6404" width="9.140625" style="1"/>
    <col min="6405" max="6405" width="10.140625" style="1" customWidth="1"/>
    <col min="6406" max="6409" width="9.140625" style="1"/>
    <col min="6410" max="6410" width="7" style="1" customWidth="1"/>
    <col min="6411" max="6411" width="8.140625" style="1" customWidth="1"/>
    <col min="6412" max="6412" width="14.7109375" style="1" customWidth="1"/>
    <col min="6413" max="6413" width="12.28515625" style="1" customWidth="1"/>
    <col min="6414" max="6414" width="16.7109375" style="1" customWidth="1"/>
    <col min="6415" max="6415" width="13.85546875" style="1" customWidth="1"/>
    <col min="6416" max="6416" width="6.28515625" style="1" customWidth="1"/>
    <col min="6417" max="6417" width="12.7109375" style="1" customWidth="1"/>
    <col min="6418" max="6418" width="6.28515625" style="1" customWidth="1"/>
    <col min="6419" max="6419" width="13.28515625" style="1" customWidth="1"/>
    <col min="6420" max="6420" width="9.140625" style="1"/>
    <col min="6421" max="6421" width="13.28515625" style="1" customWidth="1"/>
    <col min="6422" max="6422" width="9.140625" style="1"/>
    <col min="6423" max="6423" width="13" style="1" customWidth="1"/>
    <col min="6424" max="6425" width="9.140625" style="1"/>
    <col min="6426" max="6426" width="13.7109375" style="1" customWidth="1"/>
    <col min="6427" max="6660" width="9.140625" style="1"/>
    <col min="6661" max="6661" width="10.140625" style="1" customWidth="1"/>
    <col min="6662" max="6665" width="9.140625" style="1"/>
    <col min="6666" max="6666" width="7" style="1" customWidth="1"/>
    <col min="6667" max="6667" width="8.140625" style="1" customWidth="1"/>
    <col min="6668" max="6668" width="14.7109375" style="1" customWidth="1"/>
    <col min="6669" max="6669" width="12.28515625" style="1" customWidth="1"/>
    <col min="6670" max="6670" width="16.7109375" style="1" customWidth="1"/>
    <col min="6671" max="6671" width="13.85546875" style="1" customWidth="1"/>
    <col min="6672" max="6672" width="6.28515625" style="1" customWidth="1"/>
    <col min="6673" max="6673" width="12.7109375" style="1" customWidth="1"/>
    <col min="6674" max="6674" width="6.28515625" style="1" customWidth="1"/>
    <col min="6675" max="6675" width="13.28515625" style="1" customWidth="1"/>
    <col min="6676" max="6676" width="9.140625" style="1"/>
    <col min="6677" max="6677" width="13.28515625" style="1" customWidth="1"/>
    <col min="6678" max="6678" width="9.140625" style="1"/>
    <col min="6679" max="6679" width="13" style="1" customWidth="1"/>
    <col min="6680" max="6681" width="9.140625" style="1"/>
    <col min="6682" max="6682" width="13.7109375" style="1" customWidth="1"/>
    <col min="6683" max="6916" width="9.140625" style="1"/>
    <col min="6917" max="6917" width="10.140625" style="1" customWidth="1"/>
    <col min="6918" max="6921" width="9.140625" style="1"/>
    <col min="6922" max="6922" width="7" style="1" customWidth="1"/>
    <col min="6923" max="6923" width="8.140625" style="1" customWidth="1"/>
    <col min="6924" max="6924" width="14.7109375" style="1" customWidth="1"/>
    <col min="6925" max="6925" width="12.28515625" style="1" customWidth="1"/>
    <col min="6926" max="6926" width="16.7109375" style="1" customWidth="1"/>
    <col min="6927" max="6927" width="13.85546875" style="1" customWidth="1"/>
    <col min="6928" max="6928" width="6.28515625" style="1" customWidth="1"/>
    <col min="6929" max="6929" width="12.7109375" style="1" customWidth="1"/>
    <col min="6930" max="6930" width="6.28515625" style="1" customWidth="1"/>
    <col min="6931" max="6931" width="13.28515625" style="1" customWidth="1"/>
    <col min="6932" max="6932" width="9.140625" style="1"/>
    <col min="6933" max="6933" width="13.28515625" style="1" customWidth="1"/>
    <col min="6934" max="6934" width="9.140625" style="1"/>
    <col min="6935" max="6935" width="13" style="1" customWidth="1"/>
    <col min="6936" max="6937" width="9.140625" style="1"/>
    <col min="6938" max="6938" width="13.7109375" style="1" customWidth="1"/>
    <col min="6939" max="7172" width="9.140625" style="1"/>
    <col min="7173" max="7173" width="10.140625" style="1" customWidth="1"/>
    <col min="7174" max="7177" width="9.140625" style="1"/>
    <col min="7178" max="7178" width="7" style="1" customWidth="1"/>
    <col min="7179" max="7179" width="8.140625" style="1" customWidth="1"/>
    <col min="7180" max="7180" width="14.7109375" style="1" customWidth="1"/>
    <col min="7181" max="7181" width="12.28515625" style="1" customWidth="1"/>
    <col min="7182" max="7182" width="16.7109375" style="1" customWidth="1"/>
    <col min="7183" max="7183" width="13.85546875" style="1" customWidth="1"/>
    <col min="7184" max="7184" width="6.28515625" style="1" customWidth="1"/>
    <col min="7185" max="7185" width="12.7109375" style="1" customWidth="1"/>
    <col min="7186" max="7186" width="6.28515625" style="1" customWidth="1"/>
    <col min="7187" max="7187" width="13.28515625" style="1" customWidth="1"/>
    <col min="7188" max="7188" width="9.140625" style="1"/>
    <col min="7189" max="7189" width="13.28515625" style="1" customWidth="1"/>
    <col min="7190" max="7190" width="9.140625" style="1"/>
    <col min="7191" max="7191" width="13" style="1" customWidth="1"/>
    <col min="7192" max="7193" width="9.140625" style="1"/>
    <col min="7194" max="7194" width="13.7109375" style="1" customWidth="1"/>
    <col min="7195" max="7428" width="9.140625" style="1"/>
    <col min="7429" max="7429" width="10.140625" style="1" customWidth="1"/>
    <col min="7430" max="7433" width="9.140625" style="1"/>
    <col min="7434" max="7434" width="7" style="1" customWidth="1"/>
    <col min="7435" max="7435" width="8.140625" style="1" customWidth="1"/>
    <col min="7436" max="7436" width="14.7109375" style="1" customWidth="1"/>
    <col min="7437" max="7437" width="12.28515625" style="1" customWidth="1"/>
    <col min="7438" max="7438" width="16.7109375" style="1" customWidth="1"/>
    <col min="7439" max="7439" width="13.85546875" style="1" customWidth="1"/>
    <col min="7440" max="7440" width="6.28515625" style="1" customWidth="1"/>
    <col min="7441" max="7441" width="12.7109375" style="1" customWidth="1"/>
    <col min="7442" max="7442" width="6.28515625" style="1" customWidth="1"/>
    <col min="7443" max="7443" width="13.28515625" style="1" customWidth="1"/>
    <col min="7444" max="7444" width="9.140625" style="1"/>
    <col min="7445" max="7445" width="13.28515625" style="1" customWidth="1"/>
    <col min="7446" max="7446" width="9.140625" style="1"/>
    <col min="7447" max="7447" width="13" style="1" customWidth="1"/>
    <col min="7448" max="7449" width="9.140625" style="1"/>
    <col min="7450" max="7450" width="13.7109375" style="1" customWidth="1"/>
    <col min="7451" max="7684" width="9.140625" style="1"/>
    <col min="7685" max="7685" width="10.140625" style="1" customWidth="1"/>
    <col min="7686" max="7689" width="9.140625" style="1"/>
    <col min="7690" max="7690" width="7" style="1" customWidth="1"/>
    <col min="7691" max="7691" width="8.140625" style="1" customWidth="1"/>
    <col min="7692" max="7692" width="14.7109375" style="1" customWidth="1"/>
    <col min="7693" max="7693" width="12.28515625" style="1" customWidth="1"/>
    <col min="7694" max="7694" width="16.7109375" style="1" customWidth="1"/>
    <col min="7695" max="7695" width="13.85546875" style="1" customWidth="1"/>
    <col min="7696" max="7696" width="6.28515625" style="1" customWidth="1"/>
    <col min="7697" max="7697" width="12.7109375" style="1" customWidth="1"/>
    <col min="7698" max="7698" width="6.28515625" style="1" customWidth="1"/>
    <col min="7699" max="7699" width="13.28515625" style="1" customWidth="1"/>
    <col min="7700" max="7700" width="9.140625" style="1"/>
    <col min="7701" max="7701" width="13.28515625" style="1" customWidth="1"/>
    <col min="7702" max="7702" width="9.140625" style="1"/>
    <col min="7703" max="7703" width="13" style="1" customWidth="1"/>
    <col min="7704" max="7705" width="9.140625" style="1"/>
    <col min="7706" max="7706" width="13.7109375" style="1" customWidth="1"/>
    <col min="7707" max="7940" width="9.140625" style="1"/>
    <col min="7941" max="7941" width="10.140625" style="1" customWidth="1"/>
    <col min="7942" max="7945" width="9.140625" style="1"/>
    <col min="7946" max="7946" width="7" style="1" customWidth="1"/>
    <col min="7947" max="7947" width="8.140625" style="1" customWidth="1"/>
    <col min="7948" max="7948" width="14.7109375" style="1" customWidth="1"/>
    <col min="7949" max="7949" width="12.28515625" style="1" customWidth="1"/>
    <col min="7950" max="7950" width="16.7109375" style="1" customWidth="1"/>
    <col min="7951" max="7951" width="13.85546875" style="1" customWidth="1"/>
    <col min="7952" max="7952" width="6.28515625" style="1" customWidth="1"/>
    <col min="7953" max="7953" width="12.7109375" style="1" customWidth="1"/>
    <col min="7954" max="7954" width="6.28515625" style="1" customWidth="1"/>
    <col min="7955" max="7955" width="13.28515625" style="1" customWidth="1"/>
    <col min="7956" max="7956" width="9.140625" style="1"/>
    <col min="7957" max="7957" width="13.28515625" style="1" customWidth="1"/>
    <col min="7958" max="7958" width="9.140625" style="1"/>
    <col min="7959" max="7959" width="13" style="1" customWidth="1"/>
    <col min="7960" max="7961" width="9.140625" style="1"/>
    <col min="7962" max="7962" width="13.7109375" style="1" customWidth="1"/>
    <col min="7963" max="8196" width="9.140625" style="1"/>
    <col min="8197" max="8197" width="10.140625" style="1" customWidth="1"/>
    <col min="8198" max="8201" width="9.140625" style="1"/>
    <col min="8202" max="8202" width="7" style="1" customWidth="1"/>
    <col min="8203" max="8203" width="8.140625" style="1" customWidth="1"/>
    <col min="8204" max="8204" width="14.7109375" style="1" customWidth="1"/>
    <col min="8205" max="8205" width="12.28515625" style="1" customWidth="1"/>
    <col min="8206" max="8206" width="16.7109375" style="1" customWidth="1"/>
    <col min="8207" max="8207" width="13.85546875" style="1" customWidth="1"/>
    <col min="8208" max="8208" width="6.28515625" style="1" customWidth="1"/>
    <col min="8209" max="8209" width="12.7109375" style="1" customWidth="1"/>
    <col min="8210" max="8210" width="6.28515625" style="1" customWidth="1"/>
    <col min="8211" max="8211" width="13.28515625" style="1" customWidth="1"/>
    <col min="8212" max="8212" width="9.140625" style="1"/>
    <col min="8213" max="8213" width="13.28515625" style="1" customWidth="1"/>
    <col min="8214" max="8214" width="9.140625" style="1"/>
    <col min="8215" max="8215" width="13" style="1" customWidth="1"/>
    <col min="8216" max="8217" width="9.140625" style="1"/>
    <col min="8218" max="8218" width="13.7109375" style="1" customWidth="1"/>
    <col min="8219" max="8452" width="9.140625" style="1"/>
    <col min="8453" max="8453" width="10.140625" style="1" customWidth="1"/>
    <col min="8454" max="8457" width="9.140625" style="1"/>
    <col min="8458" max="8458" width="7" style="1" customWidth="1"/>
    <col min="8459" max="8459" width="8.140625" style="1" customWidth="1"/>
    <col min="8460" max="8460" width="14.7109375" style="1" customWidth="1"/>
    <col min="8461" max="8461" width="12.28515625" style="1" customWidth="1"/>
    <col min="8462" max="8462" width="16.7109375" style="1" customWidth="1"/>
    <col min="8463" max="8463" width="13.85546875" style="1" customWidth="1"/>
    <col min="8464" max="8464" width="6.28515625" style="1" customWidth="1"/>
    <col min="8465" max="8465" width="12.7109375" style="1" customWidth="1"/>
    <col min="8466" max="8466" width="6.28515625" style="1" customWidth="1"/>
    <col min="8467" max="8467" width="13.28515625" style="1" customWidth="1"/>
    <col min="8468" max="8468" width="9.140625" style="1"/>
    <col min="8469" max="8469" width="13.28515625" style="1" customWidth="1"/>
    <col min="8470" max="8470" width="9.140625" style="1"/>
    <col min="8471" max="8471" width="13" style="1" customWidth="1"/>
    <col min="8472" max="8473" width="9.140625" style="1"/>
    <col min="8474" max="8474" width="13.7109375" style="1" customWidth="1"/>
    <col min="8475" max="8708" width="9.140625" style="1"/>
    <col min="8709" max="8709" width="10.140625" style="1" customWidth="1"/>
    <col min="8710" max="8713" width="9.140625" style="1"/>
    <col min="8714" max="8714" width="7" style="1" customWidth="1"/>
    <col min="8715" max="8715" width="8.140625" style="1" customWidth="1"/>
    <col min="8716" max="8716" width="14.7109375" style="1" customWidth="1"/>
    <col min="8717" max="8717" width="12.28515625" style="1" customWidth="1"/>
    <col min="8718" max="8718" width="16.7109375" style="1" customWidth="1"/>
    <col min="8719" max="8719" width="13.85546875" style="1" customWidth="1"/>
    <col min="8720" max="8720" width="6.28515625" style="1" customWidth="1"/>
    <col min="8721" max="8721" width="12.7109375" style="1" customWidth="1"/>
    <col min="8722" max="8722" width="6.28515625" style="1" customWidth="1"/>
    <col min="8723" max="8723" width="13.28515625" style="1" customWidth="1"/>
    <col min="8724" max="8724" width="9.140625" style="1"/>
    <col min="8725" max="8725" width="13.28515625" style="1" customWidth="1"/>
    <col min="8726" max="8726" width="9.140625" style="1"/>
    <col min="8727" max="8727" width="13" style="1" customWidth="1"/>
    <col min="8728" max="8729" width="9.140625" style="1"/>
    <col min="8730" max="8730" width="13.7109375" style="1" customWidth="1"/>
    <col min="8731" max="8964" width="9.140625" style="1"/>
    <col min="8965" max="8965" width="10.140625" style="1" customWidth="1"/>
    <col min="8966" max="8969" width="9.140625" style="1"/>
    <col min="8970" max="8970" width="7" style="1" customWidth="1"/>
    <col min="8971" max="8971" width="8.140625" style="1" customWidth="1"/>
    <col min="8972" max="8972" width="14.7109375" style="1" customWidth="1"/>
    <col min="8973" max="8973" width="12.28515625" style="1" customWidth="1"/>
    <col min="8974" max="8974" width="16.7109375" style="1" customWidth="1"/>
    <col min="8975" max="8975" width="13.85546875" style="1" customWidth="1"/>
    <col min="8976" max="8976" width="6.28515625" style="1" customWidth="1"/>
    <col min="8977" max="8977" width="12.7109375" style="1" customWidth="1"/>
    <col min="8978" max="8978" width="6.28515625" style="1" customWidth="1"/>
    <col min="8979" max="8979" width="13.28515625" style="1" customWidth="1"/>
    <col min="8980" max="8980" width="9.140625" style="1"/>
    <col min="8981" max="8981" width="13.28515625" style="1" customWidth="1"/>
    <col min="8982" max="8982" width="9.140625" style="1"/>
    <col min="8983" max="8983" width="13" style="1" customWidth="1"/>
    <col min="8984" max="8985" width="9.140625" style="1"/>
    <col min="8986" max="8986" width="13.7109375" style="1" customWidth="1"/>
    <col min="8987" max="9220" width="9.140625" style="1"/>
    <col min="9221" max="9221" width="10.140625" style="1" customWidth="1"/>
    <col min="9222" max="9225" width="9.140625" style="1"/>
    <col min="9226" max="9226" width="7" style="1" customWidth="1"/>
    <col min="9227" max="9227" width="8.140625" style="1" customWidth="1"/>
    <col min="9228" max="9228" width="14.7109375" style="1" customWidth="1"/>
    <col min="9229" max="9229" width="12.28515625" style="1" customWidth="1"/>
    <col min="9230" max="9230" width="16.7109375" style="1" customWidth="1"/>
    <col min="9231" max="9231" width="13.85546875" style="1" customWidth="1"/>
    <col min="9232" max="9232" width="6.28515625" style="1" customWidth="1"/>
    <col min="9233" max="9233" width="12.7109375" style="1" customWidth="1"/>
    <col min="9234" max="9234" width="6.28515625" style="1" customWidth="1"/>
    <col min="9235" max="9235" width="13.28515625" style="1" customWidth="1"/>
    <col min="9236" max="9236" width="9.140625" style="1"/>
    <col min="9237" max="9237" width="13.28515625" style="1" customWidth="1"/>
    <col min="9238" max="9238" width="9.140625" style="1"/>
    <col min="9239" max="9239" width="13" style="1" customWidth="1"/>
    <col min="9240" max="9241" width="9.140625" style="1"/>
    <col min="9242" max="9242" width="13.7109375" style="1" customWidth="1"/>
    <col min="9243" max="9476" width="9.140625" style="1"/>
    <col min="9477" max="9477" width="10.140625" style="1" customWidth="1"/>
    <col min="9478" max="9481" width="9.140625" style="1"/>
    <col min="9482" max="9482" width="7" style="1" customWidth="1"/>
    <col min="9483" max="9483" width="8.140625" style="1" customWidth="1"/>
    <col min="9484" max="9484" width="14.7109375" style="1" customWidth="1"/>
    <col min="9485" max="9485" width="12.28515625" style="1" customWidth="1"/>
    <col min="9486" max="9486" width="16.7109375" style="1" customWidth="1"/>
    <col min="9487" max="9487" width="13.85546875" style="1" customWidth="1"/>
    <col min="9488" max="9488" width="6.28515625" style="1" customWidth="1"/>
    <col min="9489" max="9489" width="12.7109375" style="1" customWidth="1"/>
    <col min="9490" max="9490" width="6.28515625" style="1" customWidth="1"/>
    <col min="9491" max="9491" width="13.28515625" style="1" customWidth="1"/>
    <col min="9492" max="9492" width="9.140625" style="1"/>
    <col min="9493" max="9493" width="13.28515625" style="1" customWidth="1"/>
    <col min="9494" max="9494" width="9.140625" style="1"/>
    <col min="9495" max="9495" width="13" style="1" customWidth="1"/>
    <col min="9496" max="9497" width="9.140625" style="1"/>
    <col min="9498" max="9498" width="13.7109375" style="1" customWidth="1"/>
    <col min="9499" max="9732" width="9.140625" style="1"/>
    <col min="9733" max="9733" width="10.140625" style="1" customWidth="1"/>
    <col min="9734" max="9737" width="9.140625" style="1"/>
    <col min="9738" max="9738" width="7" style="1" customWidth="1"/>
    <col min="9739" max="9739" width="8.140625" style="1" customWidth="1"/>
    <col min="9740" max="9740" width="14.7109375" style="1" customWidth="1"/>
    <col min="9741" max="9741" width="12.28515625" style="1" customWidth="1"/>
    <col min="9742" max="9742" width="16.7109375" style="1" customWidth="1"/>
    <col min="9743" max="9743" width="13.85546875" style="1" customWidth="1"/>
    <col min="9744" max="9744" width="6.28515625" style="1" customWidth="1"/>
    <col min="9745" max="9745" width="12.7109375" style="1" customWidth="1"/>
    <col min="9746" max="9746" width="6.28515625" style="1" customWidth="1"/>
    <col min="9747" max="9747" width="13.28515625" style="1" customWidth="1"/>
    <col min="9748" max="9748" width="9.140625" style="1"/>
    <col min="9749" max="9749" width="13.28515625" style="1" customWidth="1"/>
    <col min="9750" max="9750" width="9.140625" style="1"/>
    <col min="9751" max="9751" width="13" style="1" customWidth="1"/>
    <col min="9752" max="9753" width="9.140625" style="1"/>
    <col min="9754" max="9754" width="13.7109375" style="1" customWidth="1"/>
    <col min="9755" max="9988" width="9.140625" style="1"/>
    <col min="9989" max="9989" width="10.140625" style="1" customWidth="1"/>
    <col min="9990" max="9993" width="9.140625" style="1"/>
    <col min="9994" max="9994" width="7" style="1" customWidth="1"/>
    <col min="9995" max="9995" width="8.140625" style="1" customWidth="1"/>
    <col min="9996" max="9996" width="14.7109375" style="1" customWidth="1"/>
    <col min="9997" max="9997" width="12.28515625" style="1" customWidth="1"/>
    <col min="9998" max="9998" width="16.7109375" style="1" customWidth="1"/>
    <col min="9999" max="9999" width="13.85546875" style="1" customWidth="1"/>
    <col min="10000" max="10000" width="6.28515625" style="1" customWidth="1"/>
    <col min="10001" max="10001" width="12.7109375" style="1" customWidth="1"/>
    <col min="10002" max="10002" width="6.28515625" style="1" customWidth="1"/>
    <col min="10003" max="10003" width="13.28515625" style="1" customWidth="1"/>
    <col min="10004" max="10004" width="9.140625" style="1"/>
    <col min="10005" max="10005" width="13.28515625" style="1" customWidth="1"/>
    <col min="10006" max="10006" width="9.140625" style="1"/>
    <col min="10007" max="10007" width="13" style="1" customWidth="1"/>
    <col min="10008" max="10009" width="9.140625" style="1"/>
    <col min="10010" max="10010" width="13.7109375" style="1" customWidth="1"/>
    <col min="10011" max="10244" width="9.140625" style="1"/>
    <col min="10245" max="10245" width="10.140625" style="1" customWidth="1"/>
    <col min="10246" max="10249" width="9.140625" style="1"/>
    <col min="10250" max="10250" width="7" style="1" customWidth="1"/>
    <col min="10251" max="10251" width="8.140625" style="1" customWidth="1"/>
    <col min="10252" max="10252" width="14.7109375" style="1" customWidth="1"/>
    <col min="10253" max="10253" width="12.28515625" style="1" customWidth="1"/>
    <col min="10254" max="10254" width="16.7109375" style="1" customWidth="1"/>
    <col min="10255" max="10255" width="13.85546875" style="1" customWidth="1"/>
    <col min="10256" max="10256" width="6.28515625" style="1" customWidth="1"/>
    <col min="10257" max="10257" width="12.7109375" style="1" customWidth="1"/>
    <col min="10258" max="10258" width="6.28515625" style="1" customWidth="1"/>
    <col min="10259" max="10259" width="13.28515625" style="1" customWidth="1"/>
    <col min="10260" max="10260" width="9.140625" style="1"/>
    <col min="10261" max="10261" width="13.28515625" style="1" customWidth="1"/>
    <col min="10262" max="10262" width="9.140625" style="1"/>
    <col min="10263" max="10263" width="13" style="1" customWidth="1"/>
    <col min="10264" max="10265" width="9.140625" style="1"/>
    <col min="10266" max="10266" width="13.7109375" style="1" customWidth="1"/>
    <col min="10267" max="10500" width="9.140625" style="1"/>
    <col min="10501" max="10501" width="10.140625" style="1" customWidth="1"/>
    <col min="10502" max="10505" width="9.140625" style="1"/>
    <col min="10506" max="10506" width="7" style="1" customWidth="1"/>
    <col min="10507" max="10507" width="8.140625" style="1" customWidth="1"/>
    <col min="10508" max="10508" width="14.7109375" style="1" customWidth="1"/>
    <col min="10509" max="10509" width="12.28515625" style="1" customWidth="1"/>
    <col min="10510" max="10510" width="16.7109375" style="1" customWidth="1"/>
    <col min="10511" max="10511" width="13.85546875" style="1" customWidth="1"/>
    <col min="10512" max="10512" width="6.28515625" style="1" customWidth="1"/>
    <col min="10513" max="10513" width="12.7109375" style="1" customWidth="1"/>
    <col min="10514" max="10514" width="6.28515625" style="1" customWidth="1"/>
    <col min="10515" max="10515" width="13.28515625" style="1" customWidth="1"/>
    <col min="10516" max="10516" width="9.140625" style="1"/>
    <col min="10517" max="10517" width="13.28515625" style="1" customWidth="1"/>
    <col min="10518" max="10518" width="9.140625" style="1"/>
    <col min="10519" max="10519" width="13" style="1" customWidth="1"/>
    <col min="10520" max="10521" width="9.140625" style="1"/>
    <col min="10522" max="10522" width="13.7109375" style="1" customWidth="1"/>
    <col min="10523" max="10756" width="9.140625" style="1"/>
    <col min="10757" max="10757" width="10.140625" style="1" customWidth="1"/>
    <col min="10758" max="10761" width="9.140625" style="1"/>
    <col min="10762" max="10762" width="7" style="1" customWidth="1"/>
    <col min="10763" max="10763" width="8.140625" style="1" customWidth="1"/>
    <col min="10764" max="10764" width="14.7109375" style="1" customWidth="1"/>
    <col min="10765" max="10765" width="12.28515625" style="1" customWidth="1"/>
    <col min="10766" max="10766" width="16.7109375" style="1" customWidth="1"/>
    <col min="10767" max="10767" width="13.85546875" style="1" customWidth="1"/>
    <col min="10768" max="10768" width="6.28515625" style="1" customWidth="1"/>
    <col min="10769" max="10769" width="12.7109375" style="1" customWidth="1"/>
    <col min="10770" max="10770" width="6.28515625" style="1" customWidth="1"/>
    <col min="10771" max="10771" width="13.28515625" style="1" customWidth="1"/>
    <col min="10772" max="10772" width="9.140625" style="1"/>
    <col min="10773" max="10773" width="13.28515625" style="1" customWidth="1"/>
    <col min="10774" max="10774" width="9.140625" style="1"/>
    <col min="10775" max="10775" width="13" style="1" customWidth="1"/>
    <col min="10776" max="10777" width="9.140625" style="1"/>
    <col min="10778" max="10778" width="13.7109375" style="1" customWidth="1"/>
    <col min="10779" max="11012" width="9.140625" style="1"/>
    <col min="11013" max="11013" width="10.140625" style="1" customWidth="1"/>
    <col min="11014" max="11017" width="9.140625" style="1"/>
    <col min="11018" max="11018" width="7" style="1" customWidth="1"/>
    <col min="11019" max="11019" width="8.140625" style="1" customWidth="1"/>
    <col min="11020" max="11020" width="14.7109375" style="1" customWidth="1"/>
    <col min="11021" max="11021" width="12.28515625" style="1" customWidth="1"/>
    <col min="11022" max="11022" width="16.7109375" style="1" customWidth="1"/>
    <col min="11023" max="11023" width="13.85546875" style="1" customWidth="1"/>
    <col min="11024" max="11024" width="6.28515625" style="1" customWidth="1"/>
    <col min="11025" max="11025" width="12.7109375" style="1" customWidth="1"/>
    <col min="11026" max="11026" width="6.28515625" style="1" customWidth="1"/>
    <col min="11027" max="11027" width="13.28515625" style="1" customWidth="1"/>
    <col min="11028" max="11028" width="9.140625" style="1"/>
    <col min="11029" max="11029" width="13.28515625" style="1" customWidth="1"/>
    <col min="11030" max="11030" width="9.140625" style="1"/>
    <col min="11031" max="11031" width="13" style="1" customWidth="1"/>
    <col min="11032" max="11033" width="9.140625" style="1"/>
    <col min="11034" max="11034" width="13.7109375" style="1" customWidth="1"/>
    <col min="11035" max="11268" width="9.140625" style="1"/>
    <col min="11269" max="11269" width="10.140625" style="1" customWidth="1"/>
    <col min="11270" max="11273" width="9.140625" style="1"/>
    <col min="11274" max="11274" width="7" style="1" customWidth="1"/>
    <col min="11275" max="11275" width="8.140625" style="1" customWidth="1"/>
    <col min="11276" max="11276" width="14.7109375" style="1" customWidth="1"/>
    <col min="11277" max="11277" width="12.28515625" style="1" customWidth="1"/>
    <col min="11278" max="11278" width="16.7109375" style="1" customWidth="1"/>
    <col min="11279" max="11279" width="13.85546875" style="1" customWidth="1"/>
    <col min="11280" max="11280" width="6.28515625" style="1" customWidth="1"/>
    <col min="11281" max="11281" width="12.7109375" style="1" customWidth="1"/>
    <col min="11282" max="11282" width="6.28515625" style="1" customWidth="1"/>
    <col min="11283" max="11283" width="13.28515625" style="1" customWidth="1"/>
    <col min="11284" max="11284" width="9.140625" style="1"/>
    <col min="11285" max="11285" width="13.28515625" style="1" customWidth="1"/>
    <col min="11286" max="11286" width="9.140625" style="1"/>
    <col min="11287" max="11287" width="13" style="1" customWidth="1"/>
    <col min="11288" max="11289" width="9.140625" style="1"/>
    <col min="11290" max="11290" width="13.7109375" style="1" customWidth="1"/>
    <col min="11291" max="11524" width="9.140625" style="1"/>
    <col min="11525" max="11525" width="10.140625" style="1" customWidth="1"/>
    <col min="11526" max="11529" width="9.140625" style="1"/>
    <col min="11530" max="11530" width="7" style="1" customWidth="1"/>
    <col min="11531" max="11531" width="8.140625" style="1" customWidth="1"/>
    <col min="11532" max="11532" width="14.7109375" style="1" customWidth="1"/>
    <col min="11533" max="11533" width="12.28515625" style="1" customWidth="1"/>
    <col min="11534" max="11534" width="16.7109375" style="1" customWidth="1"/>
    <col min="11535" max="11535" width="13.85546875" style="1" customWidth="1"/>
    <col min="11536" max="11536" width="6.28515625" style="1" customWidth="1"/>
    <col min="11537" max="11537" width="12.7109375" style="1" customWidth="1"/>
    <col min="11538" max="11538" width="6.28515625" style="1" customWidth="1"/>
    <col min="11539" max="11539" width="13.28515625" style="1" customWidth="1"/>
    <col min="11540" max="11540" width="9.140625" style="1"/>
    <col min="11541" max="11541" width="13.28515625" style="1" customWidth="1"/>
    <col min="11542" max="11542" width="9.140625" style="1"/>
    <col min="11543" max="11543" width="13" style="1" customWidth="1"/>
    <col min="11544" max="11545" width="9.140625" style="1"/>
    <col min="11546" max="11546" width="13.7109375" style="1" customWidth="1"/>
    <col min="11547" max="11780" width="9.140625" style="1"/>
    <col min="11781" max="11781" width="10.140625" style="1" customWidth="1"/>
    <col min="11782" max="11785" width="9.140625" style="1"/>
    <col min="11786" max="11786" width="7" style="1" customWidth="1"/>
    <col min="11787" max="11787" width="8.140625" style="1" customWidth="1"/>
    <col min="11788" max="11788" width="14.7109375" style="1" customWidth="1"/>
    <col min="11789" max="11789" width="12.28515625" style="1" customWidth="1"/>
    <col min="11790" max="11790" width="16.7109375" style="1" customWidth="1"/>
    <col min="11791" max="11791" width="13.85546875" style="1" customWidth="1"/>
    <col min="11792" max="11792" width="6.28515625" style="1" customWidth="1"/>
    <col min="11793" max="11793" width="12.7109375" style="1" customWidth="1"/>
    <col min="11794" max="11794" width="6.28515625" style="1" customWidth="1"/>
    <col min="11795" max="11795" width="13.28515625" style="1" customWidth="1"/>
    <col min="11796" max="11796" width="9.140625" style="1"/>
    <col min="11797" max="11797" width="13.28515625" style="1" customWidth="1"/>
    <col min="11798" max="11798" width="9.140625" style="1"/>
    <col min="11799" max="11799" width="13" style="1" customWidth="1"/>
    <col min="11800" max="11801" width="9.140625" style="1"/>
    <col min="11802" max="11802" width="13.7109375" style="1" customWidth="1"/>
    <col min="11803" max="12036" width="9.140625" style="1"/>
    <col min="12037" max="12037" width="10.140625" style="1" customWidth="1"/>
    <col min="12038" max="12041" width="9.140625" style="1"/>
    <col min="12042" max="12042" width="7" style="1" customWidth="1"/>
    <col min="12043" max="12043" width="8.140625" style="1" customWidth="1"/>
    <col min="12044" max="12044" width="14.7109375" style="1" customWidth="1"/>
    <col min="12045" max="12045" width="12.28515625" style="1" customWidth="1"/>
    <col min="12046" max="12046" width="16.7109375" style="1" customWidth="1"/>
    <col min="12047" max="12047" width="13.85546875" style="1" customWidth="1"/>
    <col min="12048" max="12048" width="6.28515625" style="1" customWidth="1"/>
    <col min="12049" max="12049" width="12.7109375" style="1" customWidth="1"/>
    <col min="12050" max="12050" width="6.28515625" style="1" customWidth="1"/>
    <col min="12051" max="12051" width="13.28515625" style="1" customWidth="1"/>
    <col min="12052" max="12052" width="9.140625" style="1"/>
    <col min="12053" max="12053" width="13.28515625" style="1" customWidth="1"/>
    <col min="12054" max="12054" width="9.140625" style="1"/>
    <col min="12055" max="12055" width="13" style="1" customWidth="1"/>
    <col min="12056" max="12057" width="9.140625" style="1"/>
    <col min="12058" max="12058" width="13.7109375" style="1" customWidth="1"/>
    <col min="12059" max="12292" width="9.140625" style="1"/>
    <col min="12293" max="12293" width="10.140625" style="1" customWidth="1"/>
    <col min="12294" max="12297" width="9.140625" style="1"/>
    <col min="12298" max="12298" width="7" style="1" customWidth="1"/>
    <col min="12299" max="12299" width="8.140625" style="1" customWidth="1"/>
    <col min="12300" max="12300" width="14.7109375" style="1" customWidth="1"/>
    <col min="12301" max="12301" width="12.28515625" style="1" customWidth="1"/>
    <col min="12302" max="12302" width="16.7109375" style="1" customWidth="1"/>
    <col min="12303" max="12303" width="13.85546875" style="1" customWidth="1"/>
    <col min="12304" max="12304" width="6.28515625" style="1" customWidth="1"/>
    <col min="12305" max="12305" width="12.7109375" style="1" customWidth="1"/>
    <col min="12306" max="12306" width="6.28515625" style="1" customWidth="1"/>
    <col min="12307" max="12307" width="13.28515625" style="1" customWidth="1"/>
    <col min="12308" max="12308" width="9.140625" style="1"/>
    <col min="12309" max="12309" width="13.28515625" style="1" customWidth="1"/>
    <col min="12310" max="12310" width="9.140625" style="1"/>
    <col min="12311" max="12311" width="13" style="1" customWidth="1"/>
    <col min="12312" max="12313" width="9.140625" style="1"/>
    <col min="12314" max="12314" width="13.7109375" style="1" customWidth="1"/>
    <col min="12315" max="12548" width="9.140625" style="1"/>
    <col min="12549" max="12549" width="10.140625" style="1" customWidth="1"/>
    <col min="12550" max="12553" width="9.140625" style="1"/>
    <col min="12554" max="12554" width="7" style="1" customWidth="1"/>
    <col min="12555" max="12555" width="8.140625" style="1" customWidth="1"/>
    <col min="12556" max="12556" width="14.7109375" style="1" customWidth="1"/>
    <col min="12557" max="12557" width="12.28515625" style="1" customWidth="1"/>
    <col min="12558" max="12558" width="16.7109375" style="1" customWidth="1"/>
    <col min="12559" max="12559" width="13.85546875" style="1" customWidth="1"/>
    <col min="12560" max="12560" width="6.28515625" style="1" customWidth="1"/>
    <col min="12561" max="12561" width="12.7109375" style="1" customWidth="1"/>
    <col min="12562" max="12562" width="6.28515625" style="1" customWidth="1"/>
    <col min="12563" max="12563" width="13.28515625" style="1" customWidth="1"/>
    <col min="12564" max="12564" width="9.140625" style="1"/>
    <col min="12565" max="12565" width="13.28515625" style="1" customWidth="1"/>
    <col min="12566" max="12566" width="9.140625" style="1"/>
    <col min="12567" max="12567" width="13" style="1" customWidth="1"/>
    <col min="12568" max="12569" width="9.140625" style="1"/>
    <col min="12570" max="12570" width="13.7109375" style="1" customWidth="1"/>
    <col min="12571" max="12804" width="9.140625" style="1"/>
    <col min="12805" max="12805" width="10.140625" style="1" customWidth="1"/>
    <col min="12806" max="12809" width="9.140625" style="1"/>
    <col min="12810" max="12810" width="7" style="1" customWidth="1"/>
    <col min="12811" max="12811" width="8.140625" style="1" customWidth="1"/>
    <col min="12812" max="12812" width="14.7109375" style="1" customWidth="1"/>
    <col min="12813" max="12813" width="12.28515625" style="1" customWidth="1"/>
    <col min="12814" max="12814" width="16.7109375" style="1" customWidth="1"/>
    <col min="12815" max="12815" width="13.85546875" style="1" customWidth="1"/>
    <col min="12816" max="12816" width="6.28515625" style="1" customWidth="1"/>
    <col min="12817" max="12817" width="12.7109375" style="1" customWidth="1"/>
    <col min="12818" max="12818" width="6.28515625" style="1" customWidth="1"/>
    <col min="12819" max="12819" width="13.28515625" style="1" customWidth="1"/>
    <col min="12820" max="12820" width="9.140625" style="1"/>
    <col min="12821" max="12821" width="13.28515625" style="1" customWidth="1"/>
    <col min="12822" max="12822" width="9.140625" style="1"/>
    <col min="12823" max="12823" width="13" style="1" customWidth="1"/>
    <col min="12824" max="12825" width="9.140625" style="1"/>
    <col min="12826" max="12826" width="13.7109375" style="1" customWidth="1"/>
    <col min="12827" max="13060" width="9.140625" style="1"/>
    <col min="13061" max="13061" width="10.140625" style="1" customWidth="1"/>
    <col min="13062" max="13065" width="9.140625" style="1"/>
    <col min="13066" max="13066" width="7" style="1" customWidth="1"/>
    <col min="13067" max="13067" width="8.140625" style="1" customWidth="1"/>
    <col min="13068" max="13068" width="14.7109375" style="1" customWidth="1"/>
    <col min="13069" max="13069" width="12.28515625" style="1" customWidth="1"/>
    <col min="13070" max="13070" width="16.7109375" style="1" customWidth="1"/>
    <col min="13071" max="13071" width="13.85546875" style="1" customWidth="1"/>
    <col min="13072" max="13072" width="6.28515625" style="1" customWidth="1"/>
    <col min="13073" max="13073" width="12.7109375" style="1" customWidth="1"/>
    <col min="13074" max="13074" width="6.28515625" style="1" customWidth="1"/>
    <col min="13075" max="13075" width="13.28515625" style="1" customWidth="1"/>
    <col min="13076" max="13076" width="9.140625" style="1"/>
    <col min="13077" max="13077" width="13.28515625" style="1" customWidth="1"/>
    <col min="13078" max="13078" width="9.140625" style="1"/>
    <col min="13079" max="13079" width="13" style="1" customWidth="1"/>
    <col min="13080" max="13081" width="9.140625" style="1"/>
    <col min="13082" max="13082" width="13.7109375" style="1" customWidth="1"/>
    <col min="13083" max="13316" width="9.140625" style="1"/>
    <col min="13317" max="13317" width="10.140625" style="1" customWidth="1"/>
    <col min="13318" max="13321" width="9.140625" style="1"/>
    <col min="13322" max="13322" width="7" style="1" customWidth="1"/>
    <col min="13323" max="13323" width="8.140625" style="1" customWidth="1"/>
    <col min="13324" max="13324" width="14.7109375" style="1" customWidth="1"/>
    <col min="13325" max="13325" width="12.28515625" style="1" customWidth="1"/>
    <col min="13326" max="13326" width="16.7109375" style="1" customWidth="1"/>
    <col min="13327" max="13327" width="13.85546875" style="1" customWidth="1"/>
    <col min="13328" max="13328" width="6.28515625" style="1" customWidth="1"/>
    <col min="13329" max="13329" width="12.7109375" style="1" customWidth="1"/>
    <col min="13330" max="13330" width="6.28515625" style="1" customWidth="1"/>
    <col min="13331" max="13331" width="13.28515625" style="1" customWidth="1"/>
    <col min="13332" max="13332" width="9.140625" style="1"/>
    <col min="13333" max="13333" width="13.28515625" style="1" customWidth="1"/>
    <col min="13334" max="13334" width="9.140625" style="1"/>
    <col min="13335" max="13335" width="13" style="1" customWidth="1"/>
    <col min="13336" max="13337" width="9.140625" style="1"/>
    <col min="13338" max="13338" width="13.7109375" style="1" customWidth="1"/>
    <col min="13339" max="13572" width="9.140625" style="1"/>
    <col min="13573" max="13573" width="10.140625" style="1" customWidth="1"/>
    <col min="13574" max="13577" width="9.140625" style="1"/>
    <col min="13578" max="13578" width="7" style="1" customWidth="1"/>
    <col min="13579" max="13579" width="8.140625" style="1" customWidth="1"/>
    <col min="13580" max="13580" width="14.7109375" style="1" customWidth="1"/>
    <col min="13581" max="13581" width="12.28515625" style="1" customWidth="1"/>
    <col min="13582" max="13582" width="16.7109375" style="1" customWidth="1"/>
    <col min="13583" max="13583" width="13.85546875" style="1" customWidth="1"/>
    <col min="13584" max="13584" width="6.28515625" style="1" customWidth="1"/>
    <col min="13585" max="13585" width="12.7109375" style="1" customWidth="1"/>
    <col min="13586" max="13586" width="6.28515625" style="1" customWidth="1"/>
    <col min="13587" max="13587" width="13.28515625" style="1" customWidth="1"/>
    <col min="13588" max="13588" width="9.140625" style="1"/>
    <col min="13589" max="13589" width="13.28515625" style="1" customWidth="1"/>
    <col min="13590" max="13590" width="9.140625" style="1"/>
    <col min="13591" max="13591" width="13" style="1" customWidth="1"/>
    <col min="13592" max="13593" width="9.140625" style="1"/>
    <col min="13594" max="13594" width="13.7109375" style="1" customWidth="1"/>
    <col min="13595" max="13828" width="9.140625" style="1"/>
    <col min="13829" max="13829" width="10.140625" style="1" customWidth="1"/>
    <col min="13830" max="13833" width="9.140625" style="1"/>
    <col min="13834" max="13834" width="7" style="1" customWidth="1"/>
    <col min="13835" max="13835" width="8.140625" style="1" customWidth="1"/>
    <col min="13836" max="13836" width="14.7109375" style="1" customWidth="1"/>
    <col min="13837" max="13837" width="12.28515625" style="1" customWidth="1"/>
    <col min="13838" max="13838" width="16.7109375" style="1" customWidth="1"/>
    <col min="13839" max="13839" width="13.85546875" style="1" customWidth="1"/>
    <col min="13840" max="13840" width="6.28515625" style="1" customWidth="1"/>
    <col min="13841" max="13841" width="12.7109375" style="1" customWidth="1"/>
    <col min="13842" max="13842" width="6.28515625" style="1" customWidth="1"/>
    <col min="13843" max="13843" width="13.28515625" style="1" customWidth="1"/>
    <col min="13844" max="13844" width="9.140625" style="1"/>
    <col min="13845" max="13845" width="13.28515625" style="1" customWidth="1"/>
    <col min="13846" max="13846" width="9.140625" style="1"/>
    <col min="13847" max="13847" width="13" style="1" customWidth="1"/>
    <col min="13848" max="13849" width="9.140625" style="1"/>
    <col min="13850" max="13850" width="13.7109375" style="1" customWidth="1"/>
    <col min="13851" max="14084" width="9.140625" style="1"/>
    <col min="14085" max="14085" width="10.140625" style="1" customWidth="1"/>
    <col min="14086" max="14089" width="9.140625" style="1"/>
    <col min="14090" max="14090" width="7" style="1" customWidth="1"/>
    <col min="14091" max="14091" width="8.140625" style="1" customWidth="1"/>
    <col min="14092" max="14092" width="14.7109375" style="1" customWidth="1"/>
    <col min="14093" max="14093" width="12.28515625" style="1" customWidth="1"/>
    <col min="14094" max="14094" width="16.7109375" style="1" customWidth="1"/>
    <col min="14095" max="14095" width="13.85546875" style="1" customWidth="1"/>
    <col min="14096" max="14096" width="6.28515625" style="1" customWidth="1"/>
    <col min="14097" max="14097" width="12.7109375" style="1" customWidth="1"/>
    <col min="14098" max="14098" width="6.28515625" style="1" customWidth="1"/>
    <col min="14099" max="14099" width="13.28515625" style="1" customWidth="1"/>
    <col min="14100" max="14100" width="9.140625" style="1"/>
    <col min="14101" max="14101" width="13.28515625" style="1" customWidth="1"/>
    <col min="14102" max="14102" width="9.140625" style="1"/>
    <col min="14103" max="14103" width="13" style="1" customWidth="1"/>
    <col min="14104" max="14105" width="9.140625" style="1"/>
    <col min="14106" max="14106" width="13.7109375" style="1" customWidth="1"/>
    <col min="14107" max="14340" width="9.140625" style="1"/>
    <col min="14341" max="14341" width="10.140625" style="1" customWidth="1"/>
    <col min="14342" max="14345" width="9.140625" style="1"/>
    <col min="14346" max="14346" width="7" style="1" customWidth="1"/>
    <col min="14347" max="14347" width="8.140625" style="1" customWidth="1"/>
    <col min="14348" max="14348" width="14.7109375" style="1" customWidth="1"/>
    <col min="14349" max="14349" width="12.28515625" style="1" customWidth="1"/>
    <col min="14350" max="14350" width="16.7109375" style="1" customWidth="1"/>
    <col min="14351" max="14351" width="13.85546875" style="1" customWidth="1"/>
    <col min="14352" max="14352" width="6.28515625" style="1" customWidth="1"/>
    <col min="14353" max="14353" width="12.7109375" style="1" customWidth="1"/>
    <col min="14354" max="14354" width="6.28515625" style="1" customWidth="1"/>
    <col min="14355" max="14355" width="13.28515625" style="1" customWidth="1"/>
    <col min="14356" max="14356" width="9.140625" style="1"/>
    <col min="14357" max="14357" width="13.28515625" style="1" customWidth="1"/>
    <col min="14358" max="14358" width="9.140625" style="1"/>
    <col min="14359" max="14359" width="13" style="1" customWidth="1"/>
    <col min="14360" max="14361" width="9.140625" style="1"/>
    <col min="14362" max="14362" width="13.7109375" style="1" customWidth="1"/>
    <col min="14363" max="14596" width="9.140625" style="1"/>
    <col min="14597" max="14597" width="10.140625" style="1" customWidth="1"/>
    <col min="14598" max="14601" width="9.140625" style="1"/>
    <col min="14602" max="14602" width="7" style="1" customWidth="1"/>
    <col min="14603" max="14603" width="8.140625" style="1" customWidth="1"/>
    <col min="14604" max="14604" width="14.7109375" style="1" customWidth="1"/>
    <col min="14605" max="14605" width="12.28515625" style="1" customWidth="1"/>
    <col min="14606" max="14606" width="16.7109375" style="1" customWidth="1"/>
    <col min="14607" max="14607" width="13.85546875" style="1" customWidth="1"/>
    <col min="14608" max="14608" width="6.28515625" style="1" customWidth="1"/>
    <col min="14609" max="14609" width="12.7109375" style="1" customWidth="1"/>
    <col min="14610" max="14610" width="6.28515625" style="1" customWidth="1"/>
    <col min="14611" max="14611" width="13.28515625" style="1" customWidth="1"/>
    <col min="14612" max="14612" width="9.140625" style="1"/>
    <col min="14613" max="14613" width="13.28515625" style="1" customWidth="1"/>
    <col min="14614" max="14614" width="9.140625" style="1"/>
    <col min="14615" max="14615" width="13" style="1" customWidth="1"/>
    <col min="14616" max="14617" width="9.140625" style="1"/>
    <col min="14618" max="14618" width="13.7109375" style="1" customWidth="1"/>
    <col min="14619" max="14852" width="9.140625" style="1"/>
    <col min="14853" max="14853" width="10.140625" style="1" customWidth="1"/>
    <col min="14854" max="14857" width="9.140625" style="1"/>
    <col min="14858" max="14858" width="7" style="1" customWidth="1"/>
    <col min="14859" max="14859" width="8.140625" style="1" customWidth="1"/>
    <col min="14860" max="14860" width="14.7109375" style="1" customWidth="1"/>
    <col min="14861" max="14861" width="12.28515625" style="1" customWidth="1"/>
    <col min="14862" max="14862" width="16.7109375" style="1" customWidth="1"/>
    <col min="14863" max="14863" width="13.85546875" style="1" customWidth="1"/>
    <col min="14864" max="14864" width="6.28515625" style="1" customWidth="1"/>
    <col min="14865" max="14865" width="12.7109375" style="1" customWidth="1"/>
    <col min="14866" max="14866" width="6.28515625" style="1" customWidth="1"/>
    <col min="14867" max="14867" width="13.28515625" style="1" customWidth="1"/>
    <col min="14868" max="14868" width="9.140625" style="1"/>
    <col min="14869" max="14869" width="13.28515625" style="1" customWidth="1"/>
    <col min="14870" max="14870" width="9.140625" style="1"/>
    <col min="14871" max="14871" width="13" style="1" customWidth="1"/>
    <col min="14872" max="14873" width="9.140625" style="1"/>
    <col min="14874" max="14874" width="13.7109375" style="1" customWidth="1"/>
    <col min="14875" max="15108" width="9.140625" style="1"/>
    <col min="15109" max="15109" width="10.140625" style="1" customWidth="1"/>
    <col min="15110" max="15113" width="9.140625" style="1"/>
    <col min="15114" max="15114" width="7" style="1" customWidth="1"/>
    <col min="15115" max="15115" width="8.140625" style="1" customWidth="1"/>
    <col min="15116" max="15116" width="14.7109375" style="1" customWidth="1"/>
    <col min="15117" max="15117" width="12.28515625" style="1" customWidth="1"/>
    <col min="15118" max="15118" width="16.7109375" style="1" customWidth="1"/>
    <col min="15119" max="15119" width="13.85546875" style="1" customWidth="1"/>
    <col min="15120" max="15120" width="6.28515625" style="1" customWidth="1"/>
    <col min="15121" max="15121" width="12.7109375" style="1" customWidth="1"/>
    <col min="15122" max="15122" width="6.28515625" style="1" customWidth="1"/>
    <col min="15123" max="15123" width="13.28515625" style="1" customWidth="1"/>
    <col min="15124" max="15124" width="9.140625" style="1"/>
    <col min="15125" max="15125" width="13.28515625" style="1" customWidth="1"/>
    <col min="15126" max="15126" width="9.140625" style="1"/>
    <col min="15127" max="15127" width="13" style="1" customWidth="1"/>
    <col min="15128" max="15129" width="9.140625" style="1"/>
    <col min="15130" max="15130" width="13.7109375" style="1" customWidth="1"/>
    <col min="15131" max="15364" width="9.140625" style="1"/>
    <col min="15365" max="15365" width="10.140625" style="1" customWidth="1"/>
    <col min="15366" max="15369" width="9.140625" style="1"/>
    <col min="15370" max="15370" width="7" style="1" customWidth="1"/>
    <col min="15371" max="15371" width="8.140625" style="1" customWidth="1"/>
    <col min="15372" max="15372" width="14.7109375" style="1" customWidth="1"/>
    <col min="15373" max="15373" width="12.28515625" style="1" customWidth="1"/>
    <col min="15374" max="15374" width="16.7109375" style="1" customWidth="1"/>
    <col min="15375" max="15375" width="13.85546875" style="1" customWidth="1"/>
    <col min="15376" max="15376" width="6.28515625" style="1" customWidth="1"/>
    <col min="15377" max="15377" width="12.7109375" style="1" customWidth="1"/>
    <col min="15378" max="15378" width="6.28515625" style="1" customWidth="1"/>
    <col min="15379" max="15379" width="13.28515625" style="1" customWidth="1"/>
    <col min="15380" max="15380" width="9.140625" style="1"/>
    <col min="15381" max="15381" width="13.28515625" style="1" customWidth="1"/>
    <col min="15382" max="15382" width="9.140625" style="1"/>
    <col min="15383" max="15383" width="13" style="1" customWidth="1"/>
    <col min="15384" max="15385" width="9.140625" style="1"/>
    <col min="15386" max="15386" width="13.7109375" style="1" customWidth="1"/>
    <col min="15387" max="15620" width="9.140625" style="1"/>
    <col min="15621" max="15621" width="10.140625" style="1" customWidth="1"/>
    <col min="15622" max="15625" width="9.140625" style="1"/>
    <col min="15626" max="15626" width="7" style="1" customWidth="1"/>
    <col min="15627" max="15627" width="8.140625" style="1" customWidth="1"/>
    <col min="15628" max="15628" width="14.7109375" style="1" customWidth="1"/>
    <col min="15629" max="15629" width="12.28515625" style="1" customWidth="1"/>
    <col min="15630" max="15630" width="16.7109375" style="1" customWidth="1"/>
    <col min="15631" max="15631" width="13.85546875" style="1" customWidth="1"/>
    <col min="15632" max="15632" width="6.28515625" style="1" customWidth="1"/>
    <col min="15633" max="15633" width="12.7109375" style="1" customWidth="1"/>
    <col min="15634" max="15634" width="6.28515625" style="1" customWidth="1"/>
    <col min="15635" max="15635" width="13.28515625" style="1" customWidth="1"/>
    <col min="15636" max="15636" width="9.140625" style="1"/>
    <col min="15637" max="15637" width="13.28515625" style="1" customWidth="1"/>
    <col min="15638" max="15638" width="9.140625" style="1"/>
    <col min="15639" max="15639" width="13" style="1" customWidth="1"/>
    <col min="15640" max="15641" width="9.140625" style="1"/>
    <col min="15642" max="15642" width="13.7109375" style="1" customWidth="1"/>
    <col min="15643" max="15876" width="9.140625" style="1"/>
    <col min="15877" max="15877" width="10.140625" style="1" customWidth="1"/>
    <col min="15878" max="15881" width="9.140625" style="1"/>
    <col min="15882" max="15882" width="7" style="1" customWidth="1"/>
    <col min="15883" max="15883" width="8.140625" style="1" customWidth="1"/>
    <col min="15884" max="15884" width="14.7109375" style="1" customWidth="1"/>
    <col min="15885" max="15885" width="12.28515625" style="1" customWidth="1"/>
    <col min="15886" max="15886" width="16.7109375" style="1" customWidth="1"/>
    <col min="15887" max="15887" width="13.85546875" style="1" customWidth="1"/>
    <col min="15888" max="15888" width="6.28515625" style="1" customWidth="1"/>
    <col min="15889" max="15889" width="12.7109375" style="1" customWidth="1"/>
    <col min="15890" max="15890" width="6.28515625" style="1" customWidth="1"/>
    <col min="15891" max="15891" width="13.28515625" style="1" customWidth="1"/>
    <col min="15892" max="15892" width="9.140625" style="1"/>
    <col min="15893" max="15893" width="13.28515625" style="1" customWidth="1"/>
    <col min="15894" max="15894" width="9.140625" style="1"/>
    <col min="15895" max="15895" width="13" style="1" customWidth="1"/>
    <col min="15896" max="15897" width="9.140625" style="1"/>
    <col min="15898" max="15898" width="13.7109375" style="1" customWidth="1"/>
    <col min="15899" max="16132" width="9.140625" style="1"/>
    <col min="16133" max="16133" width="10.140625" style="1" customWidth="1"/>
    <col min="16134" max="16137" width="9.140625" style="1"/>
    <col min="16138" max="16138" width="7" style="1" customWidth="1"/>
    <col min="16139" max="16139" width="8.140625" style="1" customWidth="1"/>
    <col min="16140" max="16140" width="14.7109375" style="1" customWidth="1"/>
    <col min="16141" max="16141" width="12.28515625" style="1" customWidth="1"/>
    <col min="16142" max="16142" width="16.7109375" style="1" customWidth="1"/>
    <col min="16143" max="16143" width="13.85546875" style="1" customWidth="1"/>
    <col min="16144" max="16144" width="6.28515625" style="1" customWidth="1"/>
    <col min="16145" max="16145" width="12.7109375" style="1" customWidth="1"/>
    <col min="16146" max="16146" width="6.28515625" style="1" customWidth="1"/>
    <col min="16147" max="16147" width="13.28515625" style="1" customWidth="1"/>
    <col min="16148" max="16148" width="9.140625" style="1"/>
    <col min="16149" max="16149" width="13.28515625" style="1" customWidth="1"/>
    <col min="16150" max="16150" width="9.140625" style="1"/>
    <col min="16151" max="16151" width="13" style="1" customWidth="1"/>
    <col min="16152" max="16153" width="9.140625" style="1"/>
    <col min="16154" max="16154" width="13.7109375" style="1" customWidth="1"/>
    <col min="16155" max="16384" width="9.140625" style="1"/>
  </cols>
  <sheetData>
    <row r="18" spans="6:14" ht="15" customHeight="1"/>
    <row r="19" spans="6:14" ht="15" customHeight="1"/>
    <row r="20" spans="6:14" ht="15" customHeight="1"/>
    <row r="21" spans="6:14" ht="17.25" customHeight="1"/>
    <row r="22" spans="6:14" ht="15" customHeight="1"/>
    <row r="23" spans="6:14" ht="15" customHeight="1"/>
    <row r="24" spans="6:14" ht="48.75" customHeight="1">
      <c r="F24" s="32"/>
      <c r="G24" s="37" t="s">
        <v>30</v>
      </c>
      <c r="H24" s="37" t="s">
        <v>31</v>
      </c>
      <c r="I24" s="37" t="s">
        <v>32</v>
      </c>
      <c r="J24" s="37" t="s">
        <v>33</v>
      </c>
    </row>
    <row r="25" spans="6:14" ht="37.5" customHeight="1">
      <c r="F25" s="32" t="s">
        <v>26</v>
      </c>
      <c r="G25" s="92">
        <v>5</v>
      </c>
      <c r="H25" s="92">
        <v>4</v>
      </c>
      <c r="I25" s="92">
        <v>3</v>
      </c>
      <c r="J25" s="42">
        <v>250</v>
      </c>
    </row>
    <row r="26" spans="6:14" ht="40.5" customHeight="1">
      <c r="F26" s="32" t="s">
        <v>27</v>
      </c>
      <c r="G26" s="92">
        <v>8</v>
      </c>
      <c r="H26" s="92">
        <v>4</v>
      </c>
      <c r="I26" s="92">
        <v>3</v>
      </c>
      <c r="J26" s="42">
        <v>300</v>
      </c>
    </row>
    <row r="27" spans="6:14" ht="33.75" customHeight="1">
      <c r="F27" s="32" t="s">
        <v>28</v>
      </c>
      <c r="G27" s="92">
        <v>9</v>
      </c>
      <c r="H27" s="92">
        <v>7</v>
      </c>
      <c r="I27" s="92">
        <v>5</v>
      </c>
      <c r="J27" s="42">
        <v>300</v>
      </c>
    </row>
    <row r="28" spans="6:14" ht="63" customHeight="1">
      <c r="F28" s="40" t="s">
        <v>29</v>
      </c>
      <c r="G28" s="43">
        <v>300</v>
      </c>
      <c r="H28" s="43">
        <v>200</v>
      </c>
      <c r="I28" s="43">
        <v>200</v>
      </c>
      <c r="J28" s="32"/>
      <c r="N28" s="11"/>
    </row>
    <row r="29" spans="6:14" ht="20.25" customHeight="1">
      <c r="N29" s="11"/>
    </row>
    <row r="30" spans="6:14" ht="14.45" customHeight="1"/>
    <row r="31" spans="6:14" ht="18" customHeight="1"/>
    <row r="32" spans="6:14" ht="21.75" customHeight="1"/>
    <row r="33" spans="1:17" ht="40.5" customHeight="1">
      <c r="A33" s="3"/>
      <c r="B33" s="3"/>
      <c r="C33" s="3"/>
      <c r="D33" s="3"/>
      <c r="E33" s="3"/>
    </row>
    <row r="34" spans="1:17" ht="15" customHeight="1">
      <c r="A34" s="3"/>
      <c r="B34" s="3"/>
      <c r="C34" s="3"/>
      <c r="D34" s="3"/>
      <c r="E34" s="3"/>
      <c r="H34" s="3"/>
      <c r="I34" s="3"/>
      <c r="J34" s="3"/>
      <c r="K34" s="3"/>
    </row>
    <row r="35" spans="1:17" ht="37.5" customHeight="1">
      <c r="A35" s="3"/>
      <c r="B35" s="3"/>
      <c r="C35" s="3"/>
      <c r="D35" s="3"/>
      <c r="E35" s="3"/>
      <c r="F35" s="3"/>
      <c r="G35" s="3"/>
      <c r="H35" s="3"/>
      <c r="I35" s="3"/>
      <c r="J35" s="3"/>
      <c r="K35" s="3"/>
    </row>
    <row r="36" spans="1:17" ht="18.75" customHeight="1">
      <c r="A36" s="3"/>
      <c r="B36" s="3"/>
      <c r="C36" s="3"/>
      <c r="D36" s="3"/>
      <c r="E36" s="3"/>
      <c r="F36" s="12">
        <v>121</v>
      </c>
      <c r="G36" s="13"/>
      <c r="H36" s="3"/>
      <c r="I36" s="3"/>
      <c r="J36" s="3"/>
      <c r="K36" s="3"/>
    </row>
    <row r="37" spans="1:17" ht="36.75" customHeight="1">
      <c r="A37" s="3"/>
      <c r="B37" s="3"/>
      <c r="C37" s="3"/>
      <c r="D37" s="3"/>
      <c r="E37" s="3"/>
      <c r="H37" s="3"/>
      <c r="I37" s="3"/>
      <c r="J37" s="3"/>
      <c r="K37" s="3"/>
    </row>
    <row r="38" spans="1:17" ht="21" customHeight="1"/>
    <row r="39" spans="1:17" ht="39" customHeight="1"/>
    <row r="40" spans="1:17" ht="43.5" customHeight="1"/>
    <row r="41" spans="1:17" ht="25.5" customHeight="1">
      <c r="B41" s="3"/>
      <c r="C41" s="3"/>
      <c r="D41" s="3"/>
      <c r="E41" s="3"/>
      <c r="F41" s="3"/>
      <c r="G41" s="3"/>
      <c r="H41" s="3"/>
      <c r="I41" s="3"/>
      <c r="J41" s="125"/>
      <c r="K41" s="3"/>
      <c r="L41" s="3"/>
    </row>
    <row r="42" spans="1:17" ht="40.5" customHeight="1">
      <c r="B42" s="3"/>
      <c r="C42" s="3"/>
      <c r="D42" s="3"/>
      <c r="E42" s="3"/>
      <c r="F42" s="3"/>
      <c r="G42" s="3"/>
      <c r="H42" s="3"/>
      <c r="I42" s="3"/>
      <c r="J42" s="125"/>
      <c r="K42" s="3"/>
      <c r="L42" s="3"/>
    </row>
    <row r="43" spans="1:17" ht="27.75" customHeight="1">
      <c r="B43" s="3"/>
      <c r="C43" s="3"/>
      <c r="D43" s="173"/>
      <c r="E43" s="173"/>
      <c r="F43" s="173"/>
      <c r="G43" s="173"/>
      <c r="H43" s="3"/>
      <c r="I43" s="3"/>
      <c r="J43" s="3"/>
      <c r="K43" s="3"/>
      <c r="L43" s="3"/>
    </row>
    <row r="44" spans="1:17" ht="27" customHeight="1">
      <c r="B44" s="3"/>
      <c r="C44" s="3"/>
      <c r="D44" s="173"/>
      <c r="E44" s="173"/>
      <c r="F44" s="173"/>
      <c r="G44" s="173"/>
      <c r="H44" s="3"/>
      <c r="I44" s="3"/>
      <c r="J44" s="3"/>
      <c r="K44" s="3"/>
      <c r="L44" s="3"/>
      <c r="M44" s="3"/>
      <c r="N44" s="3"/>
      <c r="O44" s="3"/>
      <c r="P44" s="3"/>
      <c r="Q44" s="3"/>
    </row>
    <row r="45" spans="1:17" ht="15" customHeight="1">
      <c r="B45" s="3"/>
      <c r="C45" s="3"/>
      <c r="D45" s="3"/>
      <c r="E45" s="3"/>
      <c r="F45" s="3"/>
      <c r="G45" s="3"/>
      <c r="H45" s="3"/>
      <c r="I45" s="3"/>
      <c r="J45" s="3"/>
      <c r="K45" s="3"/>
      <c r="L45" s="4"/>
      <c r="M45" s="6">
        <v>75</v>
      </c>
      <c r="N45" s="6"/>
      <c r="O45" s="4"/>
      <c r="P45" s="4"/>
      <c r="Q45" s="3"/>
    </row>
    <row r="46" spans="1:17">
      <c r="L46" s="4"/>
      <c r="M46" s="6">
        <v>45</v>
      </c>
      <c r="N46" s="6"/>
      <c r="O46" s="4"/>
      <c r="P46" s="4"/>
    </row>
    <row r="47" spans="1:17">
      <c r="L47" s="4"/>
      <c r="M47" s="6">
        <v>25</v>
      </c>
      <c r="N47" s="6"/>
      <c r="O47" s="4"/>
      <c r="P47" s="4"/>
    </row>
    <row r="48" spans="1:17">
      <c r="L48" s="4"/>
      <c r="M48" s="6">
        <v>100</v>
      </c>
      <c r="N48" s="6"/>
      <c r="O48" s="4"/>
      <c r="P48" s="4"/>
    </row>
    <row r="49" spans="12:18">
      <c r="L49" s="4"/>
      <c r="M49" s="6">
        <v>100</v>
      </c>
      <c r="N49" s="6"/>
      <c r="O49" s="4"/>
      <c r="P49" s="4"/>
    </row>
    <row r="50" spans="12:18">
      <c r="L50" s="4"/>
      <c r="M50" s="5"/>
      <c r="N50" s="4"/>
      <c r="O50" s="4"/>
      <c r="P50" s="4"/>
    </row>
    <row r="51" spans="12:18">
      <c r="L51" s="4"/>
      <c r="M51" s="5"/>
      <c r="N51" s="4"/>
      <c r="O51" s="4"/>
      <c r="P51" s="4"/>
    </row>
    <row r="54" spans="12:18">
      <c r="R54" s="14"/>
    </row>
  </sheetData>
  <mergeCells count="3">
    <mergeCell ref="J41:J42"/>
    <mergeCell ref="D43:E44"/>
    <mergeCell ref="F43:G44"/>
  </mergeCells>
  <pageMargins left="0.7" right="0.7" top="0.75" bottom="0.75" header="0.3" footer="0.3"/>
  <pageSetup scale="4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E15:V66"/>
  <sheetViews>
    <sheetView zoomScale="60" zoomScaleNormal="60" workbookViewId="0"/>
  </sheetViews>
  <sheetFormatPr defaultColWidth="9.140625" defaultRowHeight="15"/>
  <cols>
    <col min="1" max="4" width="9.140625" style="1"/>
    <col min="5" max="5" width="17.140625" style="1" customWidth="1"/>
    <col min="6" max="6" width="23.85546875" style="1" customWidth="1"/>
    <col min="7" max="7" width="21" style="1" customWidth="1"/>
    <col min="8" max="8" width="17" style="1" customWidth="1"/>
    <col min="9" max="9" width="15.7109375" style="1" customWidth="1"/>
    <col min="10" max="10" width="15" style="1" customWidth="1"/>
    <col min="11" max="11" width="11.5703125" style="1" customWidth="1"/>
    <col min="12" max="13" width="9.140625" style="1"/>
    <col min="14" max="14" width="19.85546875" style="1" customWidth="1"/>
    <col min="15" max="15" width="15.85546875" style="1" customWidth="1"/>
    <col min="16" max="16" width="14.28515625" style="1" customWidth="1"/>
    <col min="17" max="17" width="17.28515625" style="1" customWidth="1"/>
    <col min="18" max="18" width="11.5703125" style="1" customWidth="1"/>
    <col min="19" max="19" width="11.140625" style="1" customWidth="1"/>
    <col min="20" max="16384" width="9.140625" style="1"/>
  </cols>
  <sheetData>
    <row r="15" spans="5:22" ht="28.5">
      <c r="V15" s="28"/>
    </row>
    <row r="16" spans="5:22" ht="24.75" customHeight="1">
      <c r="E16" s="3"/>
      <c r="F16" s="3"/>
      <c r="G16" s="3"/>
      <c r="H16" s="3"/>
      <c r="I16" s="3"/>
      <c r="J16" s="3"/>
      <c r="K16" s="3"/>
      <c r="L16" s="3"/>
      <c r="V16" s="28"/>
    </row>
    <row r="17" spans="5:22" ht="27.75" customHeight="1">
      <c r="E17" s="10"/>
      <c r="F17" s="10"/>
      <c r="G17" s="10"/>
      <c r="H17" s="10"/>
      <c r="J17" s="3"/>
      <c r="K17" s="3"/>
      <c r="L17" s="3"/>
      <c r="V17" s="28"/>
    </row>
    <row r="18" spans="5:22" ht="27.75" customHeight="1">
      <c r="E18" s="10"/>
      <c r="F18" s="10"/>
      <c r="G18" s="10"/>
      <c r="H18" s="10"/>
      <c r="J18" s="10"/>
      <c r="K18" s="10"/>
      <c r="L18" s="10"/>
      <c r="V18" s="28"/>
    </row>
    <row r="19" spans="5:22" ht="28.5" customHeight="1">
      <c r="E19" s="10"/>
      <c r="F19" s="10"/>
      <c r="G19" s="10"/>
      <c r="H19" s="10"/>
      <c r="J19" s="10"/>
      <c r="K19" s="10"/>
      <c r="L19" s="10"/>
      <c r="V19" s="28"/>
    </row>
    <row r="20" spans="5:22" ht="27" customHeight="1">
      <c r="E20" s="10"/>
      <c r="F20" s="10"/>
      <c r="G20" s="10"/>
      <c r="H20" s="10"/>
      <c r="J20" s="10"/>
      <c r="K20" s="10"/>
      <c r="L20" s="10"/>
      <c r="V20" s="28"/>
    </row>
    <row r="21" spans="5:22" ht="26.25" customHeight="1">
      <c r="E21" s="10"/>
      <c r="F21" s="10"/>
      <c r="G21" s="10"/>
      <c r="H21" s="10"/>
      <c r="J21" s="10"/>
      <c r="K21" s="10"/>
      <c r="L21" s="10"/>
      <c r="V21" s="28"/>
    </row>
    <row r="22" spans="5:22" ht="28.5">
      <c r="E22" s="10"/>
      <c r="F22" s="38" t="s">
        <v>10</v>
      </c>
      <c r="G22" s="39" t="s">
        <v>9</v>
      </c>
      <c r="J22" s="10"/>
      <c r="K22" s="10"/>
      <c r="L22" s="10"/>
      <c r="V22" s="28"/>
    </row>
    <row r="23" spans="5:22" ht="25.5" customHeight="1">
      <c r="E23" s="10"/>
      <c r="F23" s="36" t="s">
        <v>11</v>
      </c>
      <c r="G23" s="36" t="s">
        <v>20</v>
      </c>
      <c r="J23" s="10"/>
      <c r="K23" s="10"/>
      <c r="L23" s="10"/>
    </row>
    <row r="24" spans="5:22" ht="25.5" customHeight="1">
      <c r="E24" s="10"/>
      <c r="F24" s="36" t="s">
        <v>12</v>
      </c>
      <c r="G24" s="36" t="s">
        <v>21</v>
      </c>
      <c r="J24" s="10"/>
      <c r="K24" s="10"/>
      <c r="L24" s="10"/>
    </row>
    <row r="25" spans="5:22" ht="26.25" customHeight="1">
      <c r="E25" s="10"/>
      <c r="F25" s="36" t="s">
        <v>13</v>
      </c>
      <c r="G25" s="36" t="s">
        <v>22</v>
      </c>
      <c r="J25" s="10"/>
      <c r="K25" s="10"/>
      <c r="L25" s="10"/>
    </row>
    <row r="26" spans="5:22" ht="27" customHeight="1">
      <c r="E26" s="10"/>
      <c r="F26" s="36" t="s">
        <v>14</v>
      </c>
      <c r="G26" s="36" t="s">
        <v>23</v>
      </c>
      <c r="J26" s="10"/>
      <c r="K26" s="10"/>
      <c r="L26" s="10"/>
    </row>
    <row r="27" spans="5:22" ht="29.25" customHeight="1">
      <c r="F27" s="36" t="s">
        <v>15</v>
      </c>
      <c r="G27" s="36" t="s">
        <v>24</v>
      </c>
    </row>
    <row r="28" spans="5:22" ht="30" customHeight="1">
      <c r="F28" s="36" t="s">
        <v>16</v>
      </c>
      <c r="G28" s="36" t="s">
        <v>21</v>
      </c>
    </row>
    <row r="29" spans="5:22" ht="30.75" customHeight="1">
      <c r="F29" s="36" t="s">
        <v>17</v>
      </c>
      <c r="G29" s="36" t="s">
        <v>21</v>
      </c>
    </row>
    <row r="30" spans="5:22" ht="37.5" customHeight="1">
      <c r="F30" s="36" t="s">
        <v>18</v>
      </c>
      <c r="G30" s="36" t="s">
        <v>25</v>
      </c>
    </row>
    <row r="31" spans="5:22" ht="32.25" customHeight="1">
      <c r="F31" s="36" t="s">
        <v>19</v>
      </c>
      <c r="G31" s="36" t="s">
        <v>24</v>
      </c>
    </row>
    <row r="32" spans="5:22" ht="33" customHeight="1"/>
    <row r="33" ht="30.75" customHeight="1"/>
    <row r="34" ht="35.25" customHeight="1"/>
    <row r="35" ht="37.5" customHeight="1"/>
    <row r="36" ht="33.75" customHeight="1"/>
    <row r="37" ht="30.75" customHeight="1"/>
    <row r="46" ht="15" customHeight="1"/>
    <row r="47" ht="15" customHeight="1"/>
    <row r="48" ht="15" customHeight="1"/>
    <row r="50" ht="15" customHeight="1"/>
    <row r="51" ht="15" customHeight="1"/>
    <row r="52" ht="15" customHeight="1"/>
    <row r="55" ht="15" customHeight="1"/>
    <row r="56" ht="15" customHeight="1"/>
    <row r="57" ht="15" customHeight="1"/>
    <row r="60" ht="15" customHeight="1"/>
    <row r="61" ht="15" customHeight="1"/>
    <row r="62" ht="15" customHeight="1"/>
    <row r="64" ht="15" customHeight="1"/>
    <row r="65" ht="15" customHeight="1"/>
    <row r="66" ht="15" customHeight="1"/>
  </sheetData>
  <pageMargins left="0.7" right="0.7" top="0.75" bottom="0.75" header="0.3" footer="0.3"/>
  <pageSetup scale="4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E15:V66"/>
  <sheetViews>
    <sheetView zoomScale="70" zoomScaleNormal="70" workbookViewId="0"/>
  </sheetViews>
  <sheetFormatPr defaultColWidth="9.140625" defaultRowHeight="15"/>
  <cols>
    <col min="1" max="4" width="9.140625" style="1"/>
    <col min="5" max="5" width="17.140625" style="1" customWidth="1"/>
    <col min="6" max="6" width="23.85546875" style="1" customWidth="1"/>
    <col min="7" max="7" width="21" style="1" customWidth="1"/>
    <col min="8" max="8" width="17" style="1" customWidth="1"/>
    <col min="9" max="9" width="15.7109375" style="1" customWidth="1"/>
    <col min="10" max="10" width="15" style="1" customWidth="1"/>
    <col min="11" max="11" width="11.5703125" style="1" customWidth="1"/>
    <col min="12" max="13" width="9.140625" style="1"/>
    <col min="14" max="14" width="19.85546875" style="1" customWidth="1"/>
    <col min="15" max="15" width="15.85546875" style="1" customWidth="1"/>
    <col min="16" max="16" width="14.28515625" style="1" customWidth="1"/>
    <col min="17" max="17" width="17.28515625" style="1" customWidth="1"/>
    <col min="18" max="18" width="11.5703125" style="1" customWidth="1"/>
    <col min="19" max="19" width="11.140625" style="1" customWidth="1"/>
    <col min="20" max="16384" width="9.140625" style="1"/>
  </cols>
  <sheetData>
    <row r="15" spans="5:22" ht="28.5">
      <c r="V15" s="28"/>
    </row>
    <row r="16" spans="5:22" ht="24.75" customHeight="1">
      <c r="E16" s="3"/>
      <c r="F16" s="3"/>
      <c r="G16" s="3"/>
      <c r="H16" s="3"/>
      <c r="I16" s="3"/>
      <c r="J16" s="3"/>
      <c r="K16" s="3"/>
      <c r="L16" s="3"/>
      <c r="V16" s="28"/>
    </row>
    <row r="17" spans="5:22" ht="27.75" customHeight="1">
      <c r="E17" s="10"/>
      <c r="F17" s="10"/>
      <c r="G17" s="10"/>
      <c r="H17" s="10"/>
      <c r="J17" s="3"/>
      <c r="K17" s="3"/>
      <c r="L17" s="3"/>
      <c r="V17" s="28"/>
    </row>
    <row r="18" spans="5:22" ht="27.75" customHeight="1">
      <c r="E18" s="10"/>
      <c r="F18" s="10"/>
      <c r="G18" s="10"/>
      <c r="H18" s="10"/>
      <c r="J18" s="10"/>
      <c r="K18" s="10"/>
      <c r="L18" s="10"/>
      <c r="V18" s="28"/>
    </row>
    <row r="19" spans="5:22" ht="28.5" customHeight="1">
      <c r="E19" s="10"/>
      <c r="F19" s="10"/>
      <c r="G19" s="10"/>
      <c r="H19" s="10"/>
      <c r="J19" s="10"/>
      <c r="K19" s="10"/>
      <c r="L19" s="10"/>
      <c r="V19" s="28"/>
    </row>
    <row r="20" spans="5:22" ht="27" customHeight="1">
      <c r="E20" s="10"/>
      <c r="F20" s="10"/>
      <c r="G20" s="10"/>
      <c r="H20" s="10"/>
      <c r="J20" s="10"/>
      <c r="K20" s="10"/>
      <c r="L20" s="10"/>
      <c r="V20" s="28"/>
    </row>
    <row r="21" spans="5:22" ht="26.25" customHeight="1">
      <c r="E21" s="10"/>
      <c r="F21" s="10"/>
      <c r="G21" s="10"/>
      <c r="H21" s="10"/>
      <c r="J21" s="10"/>
      <c r="K21" s="10"/>
      <c r="L21" s="10"/>
      <c r="V21" s="28"/>
    </row>
    <row r="22" spans="5:22" ht="28.5">
      <c r="E22" s="10"/>
      <c r="F22" s="38" t="s">
        <v>10</v>
      </c>
      <c r="G22" s="39" t="s">
        <v>9</v>
      </c>
      <c r="J22" s="10"/>
      <c r="K22" s="10"/>
      <c r="L22" s="10"/>
      <c r="V22" s="28"/>
    </row>
    <row r="23" spans="5:22" ht="32.25" customHeight="1">
      <c r="E23" s="10"/>
      <c r="F23" s="52" t="s">
        <v>11</v>
      </c>
      <c r="G23" s="52" t="s">
        <v>20</v>
      </c>
      <c r="J23" s="10"/>
      <c r="K23" s="10"/>
      <c r="L23" s="10"/>
    </row>
    <row r="24" spans="5:22" ht="30" customHeight="1">
      <c r="E24" s="10"/>
      <c r="F24" s="52" t="s">
        <v>12</v>
      </c>
      <c r="G24" s="52" t="s">
        <v>21</v>
      </c>
      <c r="J24" s="10"/>
      <c r="K24" s="10"/>
      <c r="L24" s="10"/>
    </row>
    <row r="25" spans="5:22" ht="30.75" customHeight="1">
      <c r="E25" s="10"/>
      <c r="F25" s="52" t="s">
        <v>13</v>
      </c>
      <c r="G25" s="52" t="s">
        <v>22</v>
      </c>
      <c r="J25" s="10"/>
      <c r="K25" s="10"/>
      <c r="L25" s="10"/>
    </row>
    <row r="26" spans="5:22" ht="31.5" customHeight="1">
      <c r="E26" s="10"/>
      <c r="F26" s="52" t="s">
        <v>14</v>
      </c>
      <c r="G26" s="52" t="s">
        <v>23</v>
      </c>
      <c r="J26" s="10"/>
      <c r="K26" s="10"/>
      <c r="L26" s="10"/>
    </row>
    <row r="27" spans="5:22" ht="29.25" customHeight="1">
      <c r="F27" s="52" t="s">
        <v>15</v>
      </c>
      <c r="G27" s="52" t="s">
        <v>24</v>
      </c>
    </row>
    <row r="28" spans="5:22" ht="30" customHeight="1">
      <c r="F28" s="52" t="s">
        <v>16</v>
      </c>
      <c r="G28" s="52" t="s">
        <v>21</v>
      </c>
    </row>
    <row r="29" spans="5:22" ht="30.75" customHeight="1">
      <c r="F29" s="52" t="s">
        <v>17</v>
      </c>
      <c r="G29" s="52" t="s">
        <v>21</v>
      </c>
    </row>
    <row r="30" spans="5:22" ht="28.5" customHeight="1">
      <c r="F30" s="52" t="s">
        <v>18</v>
      </c>
      <c r="G30" s="52" t="s">
        <v>25</v>
      </c>
    </row>
    <row r="31" spans="5:22" ht="32.25" customHeight="1">
      <c r="F31" s="52" t="s">
        <v>19</v>
      </c>
      <c r="G31" s="52" t="s">
        <v>24</v>
      </c>
    </row>
    <row r="32" spans="5:22" ht="33" customHeight="1"/>
    <row r="33" spans="18:18" ht="30.75" customHeight="1"/>
    <row r="34" spans="18:18" ht="35.25" customHeight="1"/>
    <row r="35" spans="18:18" ht="37.5" customHeight="1"/>
    <row r="36" spans="18:18" ht="33.75" customHeight="1"/>
    <row r="37" spans="18:18" ht="30.75" customHeight="1"/>
    <row r="44" spans="18:18" ht="31.5">
      <c r="R44" s="29"/>
    </row>
    <row r="45" spans="18:18" ht="31.5">
      <c r="R45" s="29"/>
    </row>
    <row r="46" spans="18:18" ht="15" customHeight="1">
      <c r="R46" s="29"/>
    </row>
    <row r="47" spans="18:18" ht="15" customHeight="1"/>
    <row r="48" spans="18:18" ht="15" customHeight="1">
      <c r="R48" s="29"/>
    </row>
    <row r="49" spans="18:18" ht="31.5">
      <c r="R49" s="29"/>
    </row>
    <row r="50" spans="18:18" ht="15" customHeight="1">
      <c r="R50" s="29"/>
    </row>
    <row r="51" spans="18:18" ht="15" customHeight="1"/>
    <row r="52" spans="18:18" ht="15" customHeight="1"/>
    <row r="53" spans="18:18" ht="31.5">
      <c r="R53" s="29"/>
    </row>
    <row r="54" spans="18:18" ht="31.5">
      <c r="R54" s="29"/>
    </row>
    <row r="55" spans="18:18" ht="15" customHeight="1">
      <c r="R55" s="29"/>
    </row>
    <row r="56" spans="18:18" ht="15" customHeight="1"/>
    <row r="57" spans="18:18" ht="15" customHeight="1"/>
    <row r="58" spans="18:18" ht="31.5">
      <c r="R58" s="29"/>
    </row>
    <row r="59" spans="18:18" ht="31.5">
      <c r="R59" s="29"/>
    </row>
    <row r="60" spans="18:18" ht="15" customHeight="1">
      <c r="R60" s="29"/>
    </row>
    <row r="61" spans="18:18" ht="15" customHeight="1"/>
    <row r="62" spans="18:18" ht="15" customHeight="1">
      <c r="R62" s="29"/>
    </row>
    <row r="63" spans="18:18" ht="31.5">
      <c r="R63" s="29"/>
    </row>
    <row r="64" spans="18:18" ht="15" customHeight="1">
      <c r="R64" s="29"/>
    </row>
    <row r="65" ht="15" customHeight="1"/>
    <row r="66" ht="15" customHeight="1"/>
  </sheetData>
  <pageMargins left="0.7" right="0.7" top="0.75" bottom="0.75" header="0.3" footer="0.3"/>
  <pageSetup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9:O44"/>
  <sheetViews>
    <sheetView zoomScale="70" zoomScaleNormal="70" workbookViewId="0"/>
  </sheetViews>
  <sheetFormatPr defaultColWidth="9.140625" defaultRowHeight="15"/>
  <cols>
    <col min="1" max="4" width="9.140625" style="1"/>
    <col min="5" max="5" width="21.42578125" style="1" customWidth="1"/>
    <col min="6" max="6" width="21.140625" style="1" customWidth="1"/>
    <col min="7" max="7" width="26.28515625" style="1" customWidth="1"/>
    <col min="8" max="9" width="9.140625" style="1"/>
    <col min="10" max="11" width="15.28515625" style="1" customWidth="1"/>
    <col min="12" max="12" width="16.42578125" style="1" customWidth="1"/>
    <col min="13" max="13" width="8" style="1" customWidth="1"/>
    <col min="14" max="14" width="7.140625" style="1" customWidth="1"/>
    <col min="15" max="15" width="7.5703125" style="1" customWidth="1"/>
    <col min="16" max="16" width="7.7109375" style="1" customWidth="1"/>
    <col min="17" max="17" width="7.5703125" style="1" customWidth="1"/>
    <col min="18" max="18" width="6.5703125" style="1" customWidth="1"/>
    <col min="19" max="19" width="7.5703125" style="1" customWidth="1"/>
    <col min="20" max="20" width="6.42578125" style="1" customWidth="1"/>
    <col min="21" max="21" width="5.85546875" style="1" customWidth="1"/>
    <col min="22" max="22" width="7.5703125" style="1" customWidth="1"/>
    <col min="23" max="16384" width="9.140625" style="1"/>
  </cols>
  <sheetData>
    <row r="19" spans="5:7" ht="15" customHeight="1"/>
    <row r="20" spans="5:7" ht="15" customHeight="1"/>
    <row r="21" spans="5:7" ht="15" customHeight="1"/>
    <row r="23" spans="5:7" ht="25.5" customHeight="1">
      <c r="E23" s="105" t="s">
        <v>43</v>
      </c>
      <c r="F23" s="107" t="s">
        <v>65</v>
      </c>
      <c r="G23" s="105" t="s">
        <v>45</v>
      </c>
    </row>
    <row r="24" spans="5:7" ht="25.5" customHeight="1">
      <c r="E24" s="106"/>
      <c r="F24" s="108"/>
      <c r="G24" s="106"/>
    </row>
    <row r="25" spans="5:7" ht="25.5">
      <c r="E25" s="41" t="s">
        <v>2</v>
      </c>
      <c r="F25" s="44">
        <v>2</v>
      </c>
      <c r="G25" s="47" t="s">
        <v>49</v>
      </c>
    </row>
    <row r="26" spans="5:7" ht="25.5">
      <c r="E26" s="41" t="s">
        <v>1</v>
      </c>
      <c r="F26" s="44">
        <v>3</v>
      </c>
      <c r="G26" s="47" t="s">
        <v>49</v>
      </c>
    </row>
    <row r="27" spans="5:7" ht="25.5">
      <c r="E27" s="41" t="s">
        <v>3</v>
      </c>
      <c r="F27" s="44">
        <v>2</v>
      </c>
      <c r="G27" s="44" t="s">
        <v>2</v>
      </c>
    </row>
    <row r="28" spans="5:7" ht="25.5">
      <c r="E28" s="41" t="s">
        <v>4</v>
      </c>
      <c r="F28" s="44">
        <v>4</v>
      </c>
      <c r="G28" s="44" t="s">
        <v>1</v>
      </c>
    </row>
    <row r="29" spans="5:7" ht="25.5">
      <c r="E29" s="41" t="s">
        <v>5</v>
      </c>
      <c r="F29" s="44">
        <v>4</v>
      </c>
      <c r="G29" s="44" t="s">
        <v>3</v>
      </c>
    </row>
    <row r="30" spans="5:7" ht="25.5">
      <c r="E30" s="41" t="s">
        <v>6</v>
      </c>
      <c r="F30" s="44">
        <v>3</v>
      </c>
      <c r="G30" s="44" t="s">
        <v>3</v>
      </c>
    </row>
    <row r="31" spans="5:7" ht="25.5">
      <c r="E31" s="41" t="s">
        <v>46</v>
      </c>
      <c r="F31" s="44">
        <v>5</v>
      </c>
      <c r="G31" s="44" t="s">
        <v>67</v>
      </c>
    </row>
    <row r="32" spans="5:7" ht="25.5">
      <c r="E32" s="41" t="s">
        <v>66</v>
      </c>
      <c r="F32" s="44">
        <v>2</v>
      </c>
      <c r="G32" s="44" t="s">
        <v>68</v>
      </c>
    </row>
    <row r="33" spans="9:15">
      <c r="I33" s="16"/>
      <c r="J33" s="16"/>
      <c r="K33" s="16"/>
      <c r="L33" s="16"/>
    </row>
    <row r="34" spans="9:15" ht="26.25">
      <c r="I34" s="16"/>
      <c r="J34" s="17"/>
      <c r="K34" s="18"/>
      <c r="L34" s="18"/>
      <c r="M34" s="18"/>
      <c r="N34" s="16"/>
      <c r="O34" s="16"/>
    </row>
    <row r="35" spans="9:15" ht="26.25">
      <c r="I35" s="16"/>
      <c r="J35" s="18"/>
      <c r="K35" s="19"/>
      <c r="L35" s="19"/>
      <c r="M35" s="19"/>
      <c r="N35" s="16"/>
      <c r="O35" s="16"/>
    </row>
    <row r="36" spans="9:15" ht="26.25">
      <c r="I36" s="16"/>
      <c r="J36" s="18"/>
      <c r="K36" s="19"/>
      <c r="L36" s="19"/>
      <c r="M36" s="19"/>
      <c r="N36" s="16"/>
      <c r="O36" s="16"/>
    </row>
    <row r="37" spans="9:15" ht="26.25">
      <c r="I37" s="16"/>
      <c r="J37" s="18"/>
      <c r="K37" s="18"/>
      <c r="L37" s="18"/>
      <c r="M37" s="18"/>
      <c r="N37" s="16"/>
      <c r="O37" s="16"/>
    </row>
    <row r="38" spans="9:15">
      <c r="I38" s="16"/>
      <c r="J38" s="16"/>
      <c r="K38" s="16"/>
      <c r="L38" s="16"/>
      <c r="M38" s="16"/>
      <c r="N38" s="16"/>
      <c r="O38" s="16"/>
    </row>
    <row r="39" spans="9:15">
      <c r="I39" s="16"/>
      <c r="J39" s="16"/>
      <c r="K39" s="16"/>
      <c r="L39" s="16"/>
      <c r="M39" s="16"/>
      <c r="N39" s="16"/>
      <c r="O39" s="16"/>
    </row>
    <row r="40" spans="9:15">
      <c r="I40" s="16"/>
      <c r="J40" s="16"/>
      <c r="K40" s="16"/>
      <c r="L40" s="16"/>
      <c r="M40" s="16"/>
      <c r="N40" s="16"/>
      <c r="O40" s="16"/>
    </row>
    <row r="41" spans="9:15">
      <c r="I41" s="16"/>
      <c r="J41" s="16"/>
      <c r="K41" s="16"/>
      <c r="L41" s="16"/>
      <c r="M41" s="16"/>
      <c r="N41" s="16"/>
      <c r="O41" s="16"/>
    </row>
    <row r="42" spans="9:15" ht="21" customHeight="1"/>
    <row r="43" spans="9:15" ht="21" customHeight="1"/>
    <row r="44" spans="9:15" ht="19.149999999999999" customHeight="1"/>
  </sheetData>
  <mergeCells count="3">
    <mergeCell ref="E23:E24"/>
    <mergeCell ref="G23:G24"/>
    <mergeCell ref="F23:F24"/>
  </mergeCells>
  <pageMargins left="0.7" right="0.7" top="0.75" bottom="0.75" header="0.3" footer="0.3"/>
  <pageSetup scale="4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G55"/>
  <sheetViews>
    <sheetView zoomScale="70" zoomScaleNormal="70" workbookViewId="0"/>
  </sheetViews>
  <sheetFormatPr defaultColWidth="9.140625" defaultRowHeight="15"/>
  <cols>
    <col min="1" max="7" width="9.140625" style="1"/>
    <col min="8" max="8" width="16.28515625" style="1" customWidth="1"/>
    <col min="9" max="9" width="14.28515625" style="1" customWidth="1"/>
    <col min="10" max="10" width="21.28515625" style="1" customWidth="1"/>
    <col min="11" max="12" width="9.140625" style="1"/>
    <col min="13" max="13" width="7" style="1" customWidth="1"/>
    <col min="14" max="14" width="8.140625" style="1" customWidth="1"/>
    <col min="15" max="15" width="24" style="1" customWidth="1"/>
    <col min="16" max="16" width="12.28515625" style="1" customWidth="1"/>
    <col min="17" max="17" width="9" style="1" customWidth="1"/>
    <col min="18" max="18" width="7.28515625" style="1" customWidth="1"/>
    <col min="19" max="19" width="6.28515625" style="1" customWidth="1"/>
    <col min="20" max="20" width="7.140625" style="1" customWidth="1"/>
    <col min="21" max="21" width="6.28515625" style="1" customWidth="1"/>
    <col min="22" max="22" width="9.42578125" style="1" customWidth="1"/>
    <col min="23" max="23" width="7.85546875" style="1" customWidth="1"/>
    <col min="24" max="24" width="8.5703125" style="1" customWidth="1"/>
    <col min="25" max="25" width="7.140625" style="1" customWidth="1"/>
    <col min="26" max="26" width="7.28515625" style="1" customWidth="1"/>
    <col min="27" max="28" width="9.140625" style="1"/>
    <col min="29" max="29" width="13.7109375" style="1" customWidth="1"/>
    <col min="30" max="263" width="9.140625" style="1"/>
    <col min="264" max="264" width="10.140625" style="1" customWidth="1"/>
    <col min="265" max="268" width="9.140625" style="1"/>
    <col min="269" max="269" width="7" style="1" customWidth="1"/>
    <col min="270" max="270" width="8.140625" style="1" customWidth="1"/>
    <col min="271" max="271" width="14.7109375" style="1" customWidth="1"/>
    <col min="272" max="272" width="12.28515625" style="1" customWidth="1"/>
    <col min="273" max="273" width="16.7109375" style="1" customWidth="1"/>
    <col min="274" max="274" width="13.85546875" style="1" customWidth="1"/>
    <col min="275" max="275" width="6.28515625" style="1" customWidth="1"/>
    <col min="276" max="276" width="12.7109375" style="1" customWidth="1"/>
    <col min="277" max="277" width="6.28515625" style="1" customWidth="1"/>
    <col min="278" max="278" width="13.28515625" style="1" customWidth="1"/>
    <col min="279" max="279" width="9.140625" style="1"/>
    <col min="280" max="280" width="13.28515625" style="1" customWidth="1"/>
    <col min="281" max="281" width="9.140625" style="1"/>
    <col min="282" max="282" width="13" style="1" customWidth="1"/>
    <col min="283" max="284" width="9.140625" style="1"/>
    <col min="285" max="285" width="13.7109375" style="1" customWidth="1"/>
    <col min="286" max="519" width="9.140625" style="1"/>
    <col min="520" max="520" width="10.140625" style="1" customWidth="1"/>
    <col min="521" max="524" width="9.140625" style="1"/>
    <col min="525" max="525" width="7" style="1" customWidth="1"/>
    <col min="526" max="526" width="8.140625" style="1" customWidth="1"/>
    <col min="527" max="527" width="14.7109375" style="1" customWidth="1"/>
    <col min="528" max="528" width="12.28515625" style="1" customWidth="1"/>
    <col min="529" max="529" width="16.7109375" style="1" customWidth="1"/>
    <col min="530" max="530" width="13.85546875" style="1" customWidth="1"/>
    <col min="531" max="531" width="6.28515625" style="1" customWidth="1"/>
    <col min="532" max="532" width="12.7109375" style="1" customWidth="1"/>
    <col min="533" max="533" width="6.28515625" style="1" customWidth="1"/>
    <col min="534" max="534" width="13.28515625" style="1" customWidth="1"/>
    <col min="535" max="535" width="9.140625" style="1"/>
    <col min="536" max="536" width="13.28515625" style="1" customWidth="1"/>
    <col min="537" max="537" width="9.140625" style="1"/>
    <col min="538" max="538" width="13" style="1" customWidth="1"/>
    <col min="539" max="540" width="9.140625" style="1"/>
    <col min="541" max="541" width="13.7109375" style="1" customWidth="1"/>
    <col min="542" max="775" width="9.140625" style="1"/>
    <col min="776" max="776" width="10.140625" style="1" customWidth="1"/>
    <col min="777" max="780" width="9.140625" style="1"/>
    <col min="781" max="781" width="7" style="1" customWidth="1"/>
    <col min="782" max="782" width="8.140625" style="1" customWidth="1"/>
    <col min="783" max="783" width="14.7109375" style="1" customWidth="1"/>
    <col min="784" max="784" width="12.28515625" style="1" customWidth="1"/>
    <col min="785" max="785" width="16.7109375" style="1" customWidth="1"/>
    <col min="786" max="786" width="13.85546875" style="1" customWidth="1"/>
    <col min="787" max="787" width="6.28515625" style="1" customWidth="1"/>
    <col min="788" max="788" width="12.7109375" style="1" customWidth="1"/>
    <col min="789" max="789" width="6.28515625" style="1" customWidth="1"/>
    <col min="790" max="790" width="13.28515625" style="1" customWidth="1"/>
    <col min="791" max="791" width="9.140625" style="1"/>
    <col min="792" max="792" width="13.28515625" style="1" customWidth="1"/>
    <col min="793" max="793" width="9.140625" style="1"/>
    <col min="794" max="794" width="13" style="1" customWidth="1"/>
    <col min="795" max="796" width="9.140625" style="1"/>
    <col min="797" max="797" width="13.7109375" style="1" customWidth="1"/>
    <col min="798" max="1031" width="9.140625" style="1"/>
    <col min="1032" max="1032" width="10.140625" style="1" customWidth="1"/>
    <col min="1033" max="1036" width="9.140625" style="1"/>
    <col min="1037" max="1037" width="7" style="1" customWidth="1"/>
    <col min="1038" max="1038" width="8.140625" style="1" customWidth="1"/>
    <col min="1039" max="1039" width="14.7109375" style="1" customWidth="1"/>
    <col min="1040" max="1040" width="12.28515625" style="1" customWidth="1"/>
    <col min="1041" max="1041" width="16.7109375" style="1" customWidth="1"/>
    <col min="1042" max="1042" width="13.85546875" style="1" customWidth="1"/>
    <col min="1043" max="1043" width="6.28515625" style="1" customWidth="1"/>
    <col min="1044" max="1044" width="12.7109375" style="1" customWidth="1"/>
    <col min="1045" max="1045" width="6.28515625" style="1" customWidth="1"/>
    <col min="1046" max="1046" width="13.28515625" style="1" customWidth="1"/>
    <col min="1047" max="1047" width="9.140625" style="1"/>
    <col min="1048" max="1048" width="13.28515625" style="1" customWidth="1"/>
    <col min="1049" max="1049" width="9.140625" style="1"/>
    <col min="1050" max="1050" width="13" style="1" customWidth="1"/>
    <col min="1051" max="1052" width="9.140625" style="1"/>
    <col min="1053" max="1053" width="13.7109375" style="1" customWidth="1"/>
    <col min="1054" max="1287" width="9.140625" style="1"/>
    <col min="1288" max="1288" width="10.140625" style="1" customWidth="1"/>
    <col min="1289" max="1292" width="9.140625" style="1"/>
    <col min="1293" max="1293" width="7" style="1" customWidth="1"/>
    <col min="1294" max="1294" width="8.140625" style="1" customWidth="1"/>
    <col min="1295" max="1295" width="14.7109375" style="1" customWidth="1"/>
    <col min="1296" max="1296" width="12.28515625" style="1" customWidth="1"/>
    <col min="1297" max="1297" width="16.7109375" style="1" customWidth="1"/>
    <col min="1298" max="1298" width="13.85546875" style="1" customWidth="1"/>
    <col min="1299" max="1299" width="6.28515625" style="1" customWidth="1"/>
    <col min="1300" max="1300" width="12.7109375" style="1" customWidth="1"/>
    <col min="1301" max="1301" width="6.28515625" style="1" customWidth="1"/>
    <col min="1302" max="1302" width="13.28515625" style="1" customWidth="1"/>
    <col min="1303" max="1303" width="9.140625" style="1"/>
    <col min="1304" max="1304" width="13.28515625" style="1" customWidth="1"/>
    <col min="1305" max="1305" width="9.140625" style="1"/>
    <col min="1306" max="1306" width="13" style="1" customWidth="1"/>
    <col min="1307" max="1308" width="9.140625" style="1"/>
    <col min="1309" max="1309" width="13.7109375" style="1" customWidth="1"/>
    <col min="1310" max="1543" width="9.140625" style="1"/>
    <col min="1544" max="1544" width="10.140625" style="1" customWidth="1"/>
    <col min="1545" max="1548" width="9.140625" style="1"/>
    <col min="1549" max="1549" width="7" style="1" customWidth="1"/>
    <col min="1550" max="1550" width="8.140625" style="1" customWidth="1"/>
    <col min="1551" max="1551" width="14.7109375" style="1" customWidth="1"/>
    <col min="1552" max="1552" width="12.28515625" style="1" customWidth="1"/>
    <col min="1553" max="1553" width="16.7109375" style="1" customWidth="1"/>
    <col min="1554" max="1554" width="13.85546875" style="1" customWidth="1"/>
    <col min="1555" max="1555" width="6.28515625" style="1" customWidth="1"/>
    <col min="1556" max="1556" width="12.7109375" style="1" customWidth="1"/>
    <col min="1557" max="1557" width="6.28515625" style="1" customWidth="1"/>
    <col min="1558" max="1558" width="13.28515625" style="1" customWidth="1"/>
    <col min="1559" max="1559" width="9.140625" style="1"/>
    <col min="1560" max="1560" width="13.28515625" style="1" customWidth="1"/>
    <col min="1561" max="1561" width="9.140625" style="1"/>
    <col min="1562" max="1562" width="13" style="1" customWidth="1"/>
    <col min="1563" max="1564" width="9.140625" style="1"/>
    <col min="1565" max="1565" width="13.7109375" style="1" customWidth="1"/>
    <col min="1566" max="1799" width="9.140625" style="1"/>
    <col min="1800" max="1800" width="10.140625" style="1" customWidth="1"/>
    <col min="1801" max="1804" width="9.140625" style="1"/>
    <col min="1805" max="1805" width="7" style="1" customWidth="1"/>
    <col min="1806" max="1806" width="8.140625" style="1" customWidth="1"/>
    <col min="1807" max="1807" width="14.7109375" style="1" customWidth="1"/>
    <col min="1808" max="1808" width="12.28515625" style="1" customWidth="1"/>
    <col min="1809" max="1809" width="16.7109375" style="1" customWidth="1"/>
    <col min="1810" max="1810" width="13.85546875" style="1" customWidth="1"/>
    <col min="1811" max="1811" width="6.28515625" style="1" customWidth="1"/>
    <col min="1812" max="1812" width="12.7109375" style="1" customWidth="1"/>
    <col min="1813" max="1813" width="6.28515625" style="1" customWidth="1"/>
    <col min="1814" max="1814" width="13.28515625" style="1" customWidth="1"/>
    <col min="1815" max="1815" width="9.140625" style="1"/>
    <col min="1816" max="1816" width="13.28515625" style="1" customWidth="1"/>
    <col min="1817" max="1817" width="9.140625" style="1"/>
    <col min="1818" max="1818" width="13" style="1" customWidth="1"/>
    <col min="1819" max="1820" width="9.140625" style="1"/>
    <col min="1821" max="1821" width="13.7109375" style="1" customWidth="1"/>
    <col min="1822" max="2055" width="9.140625" style="1"/>
    <col min="2056" max="2056" width="10.140625" style="1" customWidth="1"/>
    <col min="2057" max="2060" width="9.140625" style="1"/>
    <col min="2061" max="2061" width="7" style="1" customWidth="1"/>
    <col min="2062" max="2062" width="8.140625" style="1" customWidth="1"/>
    <col min="2063" max="2063" width="14.7109375" style="1" customWidth="1"/>
    <col min="2064" max="2064" width="12.28515625" style="1" customWidth="1"/>
    <col min="2065" max="2065" width="16.7109375" style="1" customWidth="1"/>
    <col min="2066" max="2066" width="13.85546875" style="1" customWidth="1"/>
    <col min="2067" max="2067" width="6.28515625" style="1" customWidth="1"/>
    <col min="2068" max="2068" width="12.7109375" style="1" customWidth="1"/>
    <col min="2069" max="2069" width="6.28515625" style="1" customWidth="1"/>
    <col min="2070" max="2070" width="13.28515625" style="1" customWidth="1"/>
    <col min="2071" max="2071" width="9.140625" style="1"/>
    <col min="2072" max="2072" width="13.28515625" style="1" customWidth="1"/>
    <col min="2073" max="2073" width="9.140625" style="1"/>
    <col min="2074" max="2074" width="13" style="1" customWidth="1"/>
    <col min="2075" max="2076" width="9.140625" style="1"/>
    <col min="2077" max="2077" width="13.7109375" style="1" customWidth="1"/>
    <col min="2078" max="2311" width="9.140625" style="1"/>
    <col min="2312" max="2312" width="10.140625" style="1" customWidth="1"/>
    <col min="2313" max="2316" width="9.140625" style="1"/>
    <col min="2317" max="2317" width="7" style="1" customWidth="1"/>
    <col min="2318" max="2318" width="8.140625" style="1" customWidth="1"/>
    <col min="2319" max="2319" width="14.7109375" style="1" customWidth="1"/>
    <col min="2320" max="2320" width="12.28515625" style="1" customWidth="1"/>
    <col min="2321" max="2321" width="16.7109375" style="1" customWidth="1"/>
    <col min="2322" max="2322" width="13.85546875" style="1" customWidth="1"/>
    <col min="2323" max="2323" width="6.28515625" style="1" customWidth="1"/>
    <col min="2324" max="2324" width="12.7109375" style="1" customWidth="1"/>
    <col min="2325" max="2325" width="6.28515625" style="1" customWidth="1"/>
    <col min="2326" max="2326" width="13.28515625" style="1" customWidth="1"/>
    <col min="2327" max="2327" width="9.140625" style="1"/>
    <col min="2328" max="2328" width="13.28515625" style="1" customWidth="1"/>
    <col min="2329" max="2329" width="9.140625" style="1"/>
    <col min="2330" max="2330" width="13" style="1" customWidth="1"/>
    <col min="2331" max="2332" width="9.140625" style="1"/>
    <col min="2333" max="2333" width="13.7109375" style="1" customWidth="1"/>
    <col min="2334" max="2567" width="9.140625" style="1"/>
    <col min="2568" max="2568" width="10.140625" style="1" customWidth="1"/>
    <col min="2569" max="2572" width="9.140625" style="1"/>
    <col min="2573" max="2573" width="7" style="1" customWidth="1"/>
    <col min="2574" max="2574" width="8.140625" style="1" customWidth="1"/>
    <col min="2575" max="2575" width="14.7109375" style="1" customWidth="1"/>
    <col min="2576" max="2576" width="12.28515625" style="1" customWidth="1"/>
    <col min="2577" max="2577" width="16.7109375" style="1" customWidth="1"/>
    <col min="2578" max="2578" width="13.85546875" style="1" customWidth="1"/>
    <col min="2579" max="2579" width="6.28515625" style="1" customWidth="1"/>
    <col min="2580" max="2580" width="12.7109375" style="1" customWidth="1"/>
    <col min="2581" max="2581" width="6.28515625" style="1" customWidth="1"/>
    <col min="2582" max="2582" width="13.28515625" style="1" customWidth="1"/>
    <col min="2583" max="2583" width="9.140625" style="1"/>
    <col min="2584" max="2584" width="13.28515625" style="1" customWidth="1"/>
    <col min="2585" max="2585" width="9.140625" style="1"/>
    <col min="2586" max="2586" width="13" style="1" customWidth="1"/>
    <col min="2587" max="2588" width="9.140625" style="1"/>
    <col min="2589" max="2589" width="13.7109375" style="1" customWidth="1"/>
    <col min="2590" max="2823" width="9.140625" style="1"/>
    <col min="2824" max="2824" width="10.140625" style="1" customWidth="1"/>
    <col min="2825" max="2828" width="9.140625" style="1"/>
    <col min="2829" max="2829" width="7" style="1" customWidth="1"/>
    <col min="2830" max="2830" width="8.140625" style="1" customWidth="1"/>
    <col min="2831" max="2831" width="14.7109375" style="1" customWidth="1"/>
    <col min="2832" max="2832" width="12.28515625" style="1" customWidth="1"/>
    <col min="2833" max="2833" width="16.7109375" style="1" customWidth="1"/>
    <col min="2834" max="2834" width="13.85546875" style="1" customWidth="1"/>
    <col min="2835" max="2835" width="6.28515625" style="1" customWidth="1"/>
    <col min="2836" max="2836" width="12.7109375" style="1" customWidth="1"/>
    <col min="2837" max="2837" width="6.28515625" style="1" customWidth="1"/>
    <col min="2838" max="2838" width="13.28515625" style="1" customWidth="1"/>
    <col min="2839" max="2839" width="9.140625" style="1"/>
    <col min="2840" max="2840" width="13.28515625" style="1" customWidth="1"/>
    <col min="2841" max="2841" width="9.140625" style="1"/>
    <col min="2842" max="2842" width="13" style="1" customWidth="1"/>
    <col min="2843" max="2844" width="9.140625" style="1"/>
    <col min="2845" max="2845" width="13.7109375" style="1" customWidth="1"/>
    <col min="2846" max="3079" width="9.140625" style="1"/>
    <col min="3080" max="3080" width="10.140625" style="1" customWidth="1"/>
    <col min="3081" max="3084" width="9.140625" style="1"/>
    <col min="3085" max="3085" width="7" style="1" customWidth="1"/>
    <col min="3086" max="3086" width="8.140625" style="1" customWidth="1"/>
    <col min="3087" max="3087" width="14.7109375" style="1" customWidth="1"/>
    <col min="3088" max="3088" width="12.28515625" style="1" customWidth="1"/>
    <col min="3089" max="3089" width="16.7109375" style="1" customWidth="1"/>
    <col min="3090" max="3090" width="13.85546875" style="1" customWidth="1"/>
    <col min="3091" max="3091" width="6.28515625" style="1" customWidth="1"/>
    <col min="3092" max="3092" width="12.7109375" style="1" customWidth="1"/>
    <col min="3093" max="3093" width="6.28515625" style="1" customWidth="1"/>
    <col min="3094" max="3094" width="13.28515625" style="1" customWidth="1"/>
    <col min="3095" max="3095" width="9.140625" style="1"/>
    <col min="3096" max="3096" width="13.28515625" style="1" customWidth="1"/>
    <col min="3097" max="3097" width="9.140625" style="1"/>
    <col min="3098" max="3098" width="13" style="1" customWidth="1"/>
    <col min="3099" max="3100" width="9.140625" style="1"/>
    <col min="3101" max="3101" width="13.7109375" style="1" customWidth="1"/>
    <col min="3102" max="3335" width="9.140625" style="1"/>
    <col min="3336" max="3336" width="10.140625" style="1" customWidth="1"/>
    <col min="3337" max="3340" width="9.140625" style="1"/>
    <col min="3341" max="3341" width="7" style="1" customWidth="1"/>
    <col min="3342" max="3342" width="8.140625" style="1" customWidth="1"/>
    <col min="3343" max="3343" width="14.7109375" style="1" customWidth="1"/>
    <col min="3344" max="3344" width="12.28515625" style="1" customWidth="1"/>
    <col min="3345" max="3345" width="16.7109375" style="1" customWidth="1"/>
    <col min="3346" max="3346" width="13.85546875" style="1" customWidth="1"/>
    <col min="3347" max="3347" width="6.28515625" style="1" customWidth="1"/>
    <col min="3348" max="3348" width="12.7109375" style="1" customWidth="1"/>
    <col min="3349" max="3349" width="6.28515625" style="1" customWidth="1"/>
    <col min="3350" max="3350" width="13.28515625" style="1" customWidth="1"/>
    <col min="3351" max="3351" width="9.140625" style="1"/>
    <col min="3352" max="3352" width="13.28515625" style="1" customWidth="1"/>
    <col min="3353" max="3353" width="9.140625" style="1"/>
    <col min="3354" max="3354" width="13" style="1" customWidth="1"/>
    <col min="3355" max="3356" width="9.140625" style="1"/>
    <col min="3357" max="3357" width="13.7109375" style="1" customWidth="1"/>
    <col min="3358" max="3591" width="9.140625" style="1"/>
    <col min="3592" max="3592" width="10.140625" style="1" customWidth="1"/>
    <col min="3593" max="3596" width="9.140625" style="1"/>
    <col min="3597" max="3597" width="7" style="1" customWidth="1"/>
    <col min="3598" max="3598" width="8.140625" style="1" customWidth="1"/>
    <col min="3599" max="3599" width="14.7109375" style="1" customWidth="1"/>
    <col min="3600" max="3600" width="12.28515625" style="1" customWidth="1"/>
    <col min="3601" max="3601" width="16.7109375" style="1" customWidth="1"/>
    <col min="3602" max="3602" width="13.85546875" style="1" customWidth="1"/>
    <col min="3603" max="3603" width="6.28515625" style="1" customWidth="1"/>
    <col min="3604" max="3604" width="12.7109375" style="1" customWidth="1"/>
    <col min="3605" max="3605" width="6.28515625" style="1" customWidth="1"/>
    <col min="3606" max="3606" width="13.28515625" style="1" customWidth="1"/>
    <col min="3607" max="3607" width="9.140625" style="1"/>
    <col min="3608" max="3608" width="13.28515625" style="1" customWidth="1"/>
    <col min="3609" max="3609" width="9.140625" style="1"/>
    <col min="3610" max="3610" width="13" style="1" customWidth="1"/>
    <col min="3611" max="3612" width="9.140625" style="1"/>
    <col min="3613" max="3613" width="13.7109375" style="1" customWidth="1"/>
    <col min="3614" max="3847" width="9.140625" style="1"/>
    <col min="3848" max="3848" width="10.140625" style="1" customWidth="1"/>
    <col min="3849" max="3852" width="9.140625" style="1"/>
    <col min="3853" max="3853" width="7" style="1" customWidth="1"/>
    <col min="3854" max="3854" width="8.140625" style="1" customWidth="1"/>
    <col min="3855" max="3855" width="14.7109375" style="1" customWidth="1"/>
    <col min="3856" max="3856" width="12.28515625" style="1" customWidth="1"/>
    <col min="3857" max="3857" width="16.7109375" style="1" customWidth="1"/>
    <col min="3858" max="3858" width="13.85546875" style="1" customWidth="1"/>
    <col min="3859" max="3859" width="6.28515625" style="1" customWidth="1"/>
    <col min="3860" max="3860" width="12.7109375" style="1" customWidth="1"/>
    <col min="3861" max="3861" width="6.28515625" style="1" customWidth="1"/>
    <col min="3862" max="3862" width="13.28515625" style="1" customWidth="1"/>
    <col min="3863" max="3863" width="9.140625" style="1"/>
    <col min="3864" max="3864" width="13.28515625" style="1" customWidth="1"/>
    <col min="3865" max="3865" width="9.140625" style="1"/>
    <col min="3866" max="3866" width="13" style="1" customWidth="1"/>
    <col min="3867" max="3868" width="9.140625" style="1"/>
    <col min="3869" max="3869" width="13.7109375" style="1" customWidth="1"/>
    <col min="3870" max="4103" width="9.140625" style="1"/>
    <col min="4104" max="4104" width="10.140625" style="1" customWidth="1"/>
    <col min="4105" max="4108" width="9.140625" style="1"/>
    <col min="4109" max="4109" width="7" style="1" customWidth="1"/>
    <col min="4110" max="4110" width="8.140625" style="1" customWidth="1"/>
    <col min="4111" max="4111" width="14.7109375" style="1" customWidth="1"/>
    <col min="4112" max="4112" width="12.28515625" style="1" customWidth="1"/>
    <col min="4113" max="4113" width="16.7109375" style="1" customWidth="1"/>
    <col min="4114" max="4114" width="13.85546875" style="1" customWidth="1"/>
    <col min="4115" max="4115" width="6.28515625" style="1" customWidth="1"/>
    <col min="4116" max="4116" width="12.7109375" style="1" customWidth="1"/>
    <col min="4117" max="4117" width="6.28515625" style="1" customWidth="1"/>
    <col min="4118" max="4118" width="13.28515625" style="1" customWidth="1"/>
    <col min="4119" max="4119" width="9.140625" style="1"/>
    <col min="4120" max="4120" width="13.28515625" style="1" customWidth="1"/>
    <col min="4121" max="4121" width="9.140625" style="1"/>
    <col min="4122" max="4122" width="13" style="1" customWidth="1"/>
    <col min="4123" max="4124" width="9.140625" style="1"/>
    <col min="4125" max="4125" width="13.7109375" style="1" customWidth="1"/>
    <col min="4126" max="4359" width="9.140625" style="1"/>
    <col min="4360" max="4360" width="10.140625" style="1" customWidth="1"/>
    <col min="4361" max="4364" width="9.140625" style="1"/>
    <col min="4365" max="4365" width="7" style="1" customWidth="1"/>
    <col min="4366" max="4366" width="8.140625" style="1" customWidth="1"/>
    <col min="4367" max="4367" width="14.7109375" style="1" customWidth="1"/>
    <col min="4368" max="4368" width="12.28515625" style="1" customWidth="1"/>
    <col min="4369" max="4369" width="16.7109375" style="1" customWidth="1"/>
    <col min="4370" max="4370" width="13.85546875" style="1" customWidth="1"/>
    <col min="4371" max="4371" width="6.28515625" style="1" customWidth="1"/>
    <col min="4372" max="4372" width="12.7109375" style="1" customWidth="1"/>
    <col min="4373" max="4373" width="6.28515625" style="1" customWidth="1"/>
    <col min="4374" max="4374" width="13.28515625" style="1" customWidth="1"/>
    <col min="4375" max="4375" width="9.140625" style="1"/>
    <col min="4376" max="4376" width="13.28515625" style="1" customWidth="1"/>
    <col min="4377" max="4377" width="9.140625" style="1"/>
    <col min="4378" max="4378" width="13" style="1" customWidth="1"/>
    <col min="4379" max="4380" width="9.140625" style="1"/>
    <col min="4381" max="4381" width="13.7109375" style="1" customWidth="1"/>
    <col min="4382" max="4615" width="9.140625" style="1"/>
    <col min="4616" max="4616" width="10.140625" style="1" customWidth="1"/>
    <col min="4617" max="4620" width="9.140625" style="1"/>
    <col min="4621" max="4621" width="7" style="1" customWidth="1"/>
    <col min="4622" max="4622" width="8.140625" style="1" customWidth="1"/>
    <col min="4623" max="4623" width="14.7109375" style="1" customWidth="1"/>
    <col min="4624" max="4624" width="12.28515625" style="1" customWidth="1"/>
    <col min="4625" max="4625" width="16.7109375" style="1" customWidth="1"/>
    <col min="4626" max="4626" width="13.85546875" style="1" customWidth="1"/>
    <col min="4627" max="4627" width="6.28515625" style="1" customWidth="1"/>
    <col min="4628" max="4628" width="12.7109375" style="1" customWidth="1"/>
    <col min="4629" max="4629" width="6.28515625" style="1" customWidth="1"/>
    <col min="4630" max="4630" width="13.28515625" style="1" customWidth="1"/>
    <col min="4631" max="4631" width="9.140625" style="1"/>
    <col min="4632" max="4632" width="13.28515625" style="1" customWidth="1"/>
    <col min="4633" max="4633" width="9.140625" style="1"/>
    <col min="4634" max="4634" width="13" style="1" customWidth="1"/>
    <col min="4635" max="4636" width="9.140625" style="1"/>
    <col min="4637" max="4637" width="13.7109375" style="1" customWidth="1"/>
    <col min="4638" max="4871" width="9.140625" style="1"/>
    <col min="4872" max="4872" width="10.140625" style="1" customWidth="1"/>
    <col min="4873" max="4876" width="9.140625" style="1"/>
    <col min="4877" max="4877" width="7" style="1" customWidth="1"/>
    <col min="4878" max="4878" width="8.140625" style="1" customWidth="1"/>
    <col min="4879" max="4879" width="14.7109375" style="1" customWidth="1"/>
    <col min="4880" max="4880" width="12.28515625" style="1" customWidth="1"/>
    <col min="4881" max="4881" width="16.7109375" style="1" customWidth="1"/>
    <col min="4882" max="4882" width="13.85546875" style="1" customWidth="1"/>
    <col min="4883" max="4883" width="6.28515625" style="1" customWidth="1"/>
    <col min="4884" max="4884" width="12.7109375" style="1" customWidth="1"/>
    <col min="4885" max="4885" width="6.28515625" style="1" customWidth="1"/>
    <col min="4886" max="4886" width="13.28515625" style="1" customWidth="1"/>
    <col min="4887" max="4887" width="9.140625" style="1"/>
    <col min="4888" max="4888" width="13.28515625" style="1" customWidth="1"/>
    <col min="4889" max="4889" width="9.140625" style="1"/>
    <col min="4890" max="4890" width="13" style="1" customWidth="1"/>
    <col min="4891" max="4892" width="9.140625" style="1"/>
    <col min="4893" max="4893" width="13.7109375" style="1" customWidth="1"/>
    <col min="4894" max="5127" width="9.140625" style="1"/>
    <col min="5128" max="5128" width="10.140625" style="1" customWidth="1"/>
    <col min="5129" max="5132" width="9.140625" style="1"/>
    <col min="5133" max="5133" width="7" style="1" customWidth="1"/>
    <col min="5134" max="5134" width="8.140625" style="1" customWidth="1"/>
    <col min="5135" max="5135" width="14.7109375" style="1" customWidth="1"/>
    <col min="5136" max="5136" width="12.28515625" style="1" customWidth="1"/>
    <col min="5137" max="5137" width="16.7109375" style="1" customWidth="1"/>
    <col min="5138" max="5138" width="13.85546875" style="1" customWidth="1"/>
    <col min="5139" max="5139" width="6.28515625" style="1" customWidth="1"/>
    <col min="5140" max="5140" width="12.7109375" style="1" customWidth="1"/>
    <col min="5141" max="5141" width="6.28515625" style="1" customWidth="1"/>
    <col min="5142" max="5142" width="13.28515625" style="1" customWidth="1"/>
    <col min="5143" max="5143" width="9.140625" style="1"/>
    <col min="5144" max="5144" width="13.28515625" style="1" customWidth="1"/>
    <col min="5145" max="5145" width="9.140625" style="1"/>
    <col min="5146" max="5146" width="13" style="1" customWidth="1"/>
    <col min="5147" max="5148" width="9.140625" style="1"/>
    <col min="5149" max="5149" width="13.7109375" style="1" customWidth="1"/>
    <col min="5150" max="5383" width="9.140625" style="1"/>
    <col min="5384" max="5384" width="10.140625" style="1" customWidth="1"/>
    <col min="5385" max="5388" width="9.140625" style="1"/>
    <col min="5389" max="5389" width="7" style="1" customWidth="1"/>
    <col min="5390" max="5390" width="8.140625" style="1" customWidth="1"/>
    <col min="5391" max="5391" width="14.7109375" style="1" customWidth="1"/>
    <col min="5392" max="5392" width="12.28515625" style="1" customWidth="1"/>
    <col min="5393" max="5393" width="16.7109375" style="1" customWidth="1"/>
    <col min="5394" max="5394" width="13.85546875" style="1" customWidth="1"/>
    <col min="5395" max="5395" width="6.28515625" style="1" customWidth="1"/>
    <col min="5396" max="5396" width="12.7109375" style="1" customWidth="1"/>
    <col min="5397" max="5397" width="6.28515625" style="1" customWidth="1"/>
    <col min="5398" max="5398" width="13.28515625" style="1" customWidth="1"/>
    <col min="5399" max="5399" width="9.140625" style="1"/>
    <col min="5400" max="5400" width="13.28515625" style="1" customWidth="1"/>
    <col min="5401" max="5401" width="9.140625" style="1"/>
    <col min="5402" max="5402" width="13" style="1" customWidth="1"/>
    <col min="5403" max="5404" width="9.140625" style="1"/>
    <col min="5405" max="5405" width="13.7109375" style="1" customWidth="1"/>
    <col min="5406" max="5639" width="9.140625" style="1"/>
    <col min="5640" max="5640" width="10.140625" style="1" customWidth="1"/>
    <col min="5641" max="5644" width="9.140625" style="1"/>
    <col min="5645" max="5645" width="7" style="1" customWidth="1"/>
    <col min="5646" max="5646" width="8.140625" style="1" customWidth="1"/>
    <col min="5647" max="5647" width="14.7109375" style="1" customWidth="1"/>
    <col min="5648" max="5648" width="12.28515625" style="1" customWidth="1"/>
    <col min="5649" max="5649" width="16.7109375" style="1" customWidth="1"/>
    <col min="5650" max="5650" width="13.85546875" style="1" customWidth="1"/>
    <col min="5651" max="5651" width="6.28515625" style="1" customWidth="1"/>
    <col min="5652" max="5652" width="12.7109375" style="1" customWidth="1"/>
    <col min="5653" max="5653" width="6.28515625" style="1" customWidth="1"/>
    <col min="5654" max="5654" width="13.28515625" style="1" customWidth="1"/>
    <col min="5655" max="5655" width="9.140625" style="1"/>
    <col min="5656" max="5656" width="13.28515625" style="1" customWidth="1"/>
    <col min="5657" max="5657" width="9.140625" style="1"/>
    <col min="5658" max="5658" width="13" style="1" customWidth="1"/>
    <col min="5659" max="5660" width="9.140625" style="1"/>
    <col min="5661" max="5661" width="13.7109375" style="1" customWidth="1"/>
    <col min="5662" max="5895" width="9.140625" style="1"/>
    <col min="5896" max="5896" width="10.140625" style="1" customWidth="1"/>
    <col min="5897" max="5900" width="9.140625" style="1"/>
    <col min="5901" max="5901" width="7" style="1" customWidth="1"/>
    <col min="5902" max="5902" width="8.140625" style="1" customWidth="1"/>
    <col min="5903" max="5903" width="14.7109375" style="1" customWidth="1"/>
    <col min="5904" max="5904" width="12.28515625" style="1" customWidth="1"/>
    <col min="5905" max="5905" width="16.7109375" style="1" customWidth="1"/>
    <col min="5906" max="5906" width="13.85546875" style="1" customWidth="1"/>
    <col min="5907" max="5907" width="6.28515625" style="1" customWidth="1"/>
    <col min="5908" max="5908" width="12.7109375" style="1" customWidth="1"/>
    <col min="5909" max="5909" width="6.28515625" style="1" customWidth="1"/>
    <col min="5910" max="5910" width="13.28515625" style="1" customWidth="1"/>
    <col min="5911" max="5911" width="9.140625" style="1"/>
    <col min="5912" max="5912" width="13.28515625" style="1" customWidth="1"/>
    <col min="5913" max="5913" width="9.140625" style="1"/>
    <col min="5914" max="5914" width="13" style="1" customWidth="1"/>
    <col min="5915" max="5916" width="9.140625" style="1"/>
    <col min="5917" max="5917" width="13.7109375" style="1" customWidth="1"/>
    <col min="5918" max="6151" width="9.140625" style="1"/>
    <col min="6152" max="6152" width="10.140625" style="1" customWidth="1"/>
    <col min="6153" max="6156" width="9.140625" style="1"/>
    <col min="6157" max="6157" width="7" style="1" customWidth="1"/>
    <col min="6158" max="6158" width="8.140625" style="1" customWidth="1"/>
    <col min="6159" max="6159" width="14.7109375" style="1" customWidth="1"/>
    <col min="6160" max="6160" width="12.28515625" style="1" customWidth="1"/>
    <col min="6161" max="6161" width="16.7109375" style="1" customWidth="1"/>
    <col min="6162" max="6162" width="13.85546875" style="1" customWidth="1"/>
    <col min="6163" max="6163" width="6.28515625" style="1" customWidth="1"/>
    <col min="6164" max="6164" width="12.7109375" style="1" customWidth="1"/>
    <col min="6165" max="6165" width="6.28515625" style="1" customWidth="1"/>
    <col min="6166" max="6166" width="13.28515625" style="1" customWidth="1"/>
    <col min="6167" max="6167" width="9.140625" style="1"/>
    <col min="6168" max="6168" width="13.28515625" style="1" customWidth="1"/>
    <col min="6169" max="6169" width="9.140625" style="1"/>
    <col min="6170" max="6170" width="13" style="1" customWidth="1"/>
    <col min="6171" max="6172" width="9.140625" style="1"/>
    <col min="6173" max="6173" width="13.7109375" style="1" customWidth="1"/>
    <col min="6174" max="6407" width="9.140625" style="1"/>
    <col min="6408" max="6408" width="10.140625" style="1" customWidth="1"/>
    <col min="6409" max="6412" width="9.140625" style="1"/>
    <col min="6413" max="6413" width="7" style="1" customWidth="1"/>
    <col min="6414" max="6414" width="8.140625" style="1" customWidth="1"/>
    <col min="6415" max="6415" width="14.7109375" style="1" customWidth="1"/>
    <col min="6416" max="6416" width="12.28515625" style="1" customWidth="1"/>
    <col min="6417" max="6417" width="16.7109375" style="1" customWidth="1"/>
    <col min="6418" max="6418" width="13.85546875" style="1" customWidth="1"/>
    <col min="6419" max="6419" width="6.28515625" style="1" customWidth="1"/>
    <col min="6420" max="6420" width="12.7109375" style="1" customWidth="1"/>
    <col min="6421" max="6421" width="6.28515625" style="1" customWidth="1"/>
    <col min="6422" max="6422" width="13.28515625" style="1" customWidth="1"/>
    <col min="6423" max="6423" width="9.140625" style="1"/>
    <col min="6424" max="6424" width="13.28515625" style="1" customWidth="1"/>
    <col min="6425" max="6425" width="9.140625" style="1"/>
    <col min="6426" max="6426" width="13" style="1" customWidth="1"/>
    <col min="6427" max="6428" width="9.140625" style="1"/>
    <col min="6429" max="6429" width="13.7109375" style="1" customWidth="1"/>
    <col min="6430" max="6663" width="9.140625" style="1"/>
    <col min="6664" max="6664" width="10.140625" style="1" customWidth="1"/>
    <col min="6665" max="6668" width="9.140625" style="1"/>
    <col min="6669" max="6669" width="7" style="1" customWidth="1"/>
    <col min="6670" max="6670" width="8.140625" style="1" customWidth="1"/>
    <col min="6671" max="6671" width="14.7109375" style="1" customWidth="1"/>
    <col min="6672" max="6672" width="12.28515625" style="1" customWidth="1"/>
    <col min="6673" max="6673" width="16.7109375" style="1" customWidth="1"/>
    <col min="6674" max="6674" width="13.85546875" style="1" customWidth="1"/>
    <col min="6675" max="6675" width="6.28515625" style="1" customWidth="1"/>
    <col min="6676" max="6676" width="12.7109375" style="1" customWidth="1"/>
    <col min="6677" max="6677" width="6.28515625" style="1" customWidth="1"/>
    <col min="6678" max="6678" width="13.28515625" style="1" customWidth="1"/>
    <col min="6679" max="6679" width="9.140625" style="1"/>
    <col min="6680" max="6680" width="13.28515625" style="1" customWidth="1"/>
    <col min="6681" max="6681" width="9.140625" style="1"/>
    <col min="6682" max="6682" width="13" style="1" customWidth="1"/>
    <col min="6683" max="6684" width="9.140625" style="1"/>
    <col min="6685" max="6685" width="13.7109375" style="1" customWidth="1"/>
    <col min="6686" max="6919" width="9.140625" style="1"/>
    <col min="6920" max="6920" width="10.140625" style="1" customWidth="1"/>
    <col min="6921" max="6924" width="9.140625" style="1"/>
    <col min="6925" max="6925" width="7" style="1" customWidth="1"/>
    <col min="6926" max="6926" width="8.140625" style="1" customWidth="1"/>
    <col min="6927" max="6927" width="14.7109375" style="1" customWidth="1"/>
    <col min="6928" max="6928" width="12.28515625" style="1" customWidth="1"/>
    <col min="6929" max="6929" width="16.7109375" style="1" customWidth="1"/>
    <col min="6930" max="6930" width="13.85546875" style="1" customWidth="1"/>
    <col min="6931" max="6931" width="6.28515625" style="1" customWidth="1"/>
    <col min="6932" max="6932" width="12.7109375" style="1" customWidth="1"/>
    <col min="6933" max="6933" width="6.28515625" style="1" customWidth="1"/>
    <col min="6934" max="6934" width="13.28515625" style="1" customWidth="1"/>
    <col min="6935" max="6935" width="9.140625" style="1"/>
    <col min="6936" max="6936" width="13.28515625" style="1" customWidth="1"/>
    <col min="6937" max="6937" width="9.140625" style="1"/>
    <col min="6938" max="6938" width="13" style="1" customWidth="1"/>
    <col min="6939" max="6940" width="9.140625" style="1"/>
    <col min="6941" max="6941" width="13.7109375" style="1" customWidth="1"/>
    <col min="6942" max="7175" width="9.140625" style="1"/>
    <col min="7176" max="7176" width="10.140625" style="1" customWidth="1"/>
    <col min="7177" max="7180" width="9.140625" style="1"/>
    <col min="7181" max="7181" width="7" style="1" customWidth="1"/>
    <col min="7182" max="7182" width="8.140625" style="1" customWidth="1"/>
    <col min="7183" max="7183" width="14.7109375" style="1" customWidth="1"/>
    <col min="7184" max="7184" width="12.28515625" style="1" customWidth="1"/>
    <col min="7185" max="7185" width="16.7109375" style="1" customWidth="1"/>
    <col min="7186" max="7186" width="13.85546875" style="1" customWidth="1"/>
    <col min="7187" max="7187" width="6.28515625" style="1" customWidth="1"/>
    <col min="7188" max="7188" width="12.7109375" style="1" customWidth="1"/>
    <col min="7189" max="7189" width="6.28515625" style="1" customWidth="1"/>
    <col min="7190" max="7190" width="13.28515625" style="1" customWidth="1"/>
    <col min="7191" max="7191" width="9.140625" style="1"/>
    <col min="7192" max="7192" width="13.28515625" style="1" customWidth="1"/>
    <col min="7193" max="7193" width="9.140625" style="1"/>
    <col min="7194" max="7194" width="13" style="1" customWidth="1"/>
    <col min="7195" max="7196" width="9.140625" style="1"/>
    <col min="7197" max="7197" width="13.7109375" style="1" customWidth="1"/>
    <col min="7198" max="7431" width="9.140625" style="1"/>
    <col min="7432" max="7432" width="10.140625" style="1" customWidth="1"/>
    <col min="7433" max="7436" width="9.140625" style="1"/>
    <col min="7437" max="7437" width="7" style="1" customWidth="1"/>
    <col min="7438" max="7438" width="8.140625" style="1" customWidth="1"/>
    <col min="7439" max="7439" width="14.7109375" style="1" customWidth="1"/>
    <col min="7440" max="7440" width="12.28515625" style="1" customWidth="1"/>
    <col min="7441" max="7441" width="16.7109375" style="1" customWidth="1"/>
    <col min="7442" max="7442" width="13.85546875" style="1" customWidth="1"/>
    <col min="7443" max="7443" width="6.28515625" style="1" customWidth="1"/>
    <col min="7444" max="7444" width="12.7109375" style="1" customWidth="1"/>
    <col min="7445" max="7445" width="6.28515625" style="1" customWidth="1"/>
    <col min="7446" max="7446" width="13.28515625" style="1" customWidth="1"/>
    <col min="7447" max="7447" width="9.140625" style="1"/>
    <col min="7448" max="7448" width="13.28515625" style="1" customWidth="1"/>
    <col min="7449" max="7449" width="9.140625" style="1"/>
    <col min="7450" max="7450" width="13" style="1" customWidth="1"/>
    <col min="7451" max="7452" width="9.140625" style="1"/>
    <col min="7453" max="7453" width="13.7109375" style="1" customWidth="1"/>
    <col min="7454" max="7687" width="9.140625" style="1"/>
    <col min="7688" max="7688" width="10.140625" style="1" customWidth="1"/>
    <col min="7689" max="7692" width="9.140625" style="1"/>
    <col min="7693" max="7693" width="7" style="1" customWidth="1"/>
    <col min="7694" max="7694" width="8.140625" style="1" customWidth="1"/>
    <col min="7695" max="7695" width="14.7109375" style="1" customWidth="1"/>
    <col min="7696" max="7696" width="12.28515625" style="1" customWidth="1"/>
    <col min="7697" max="7697" width="16.7109375" style="1" customWidth="1"/>
    <col min="7698" max="7698" width="13.85546875" style="1" customWidth="1"/>
    <col min="7699" max="7699" width="6.28515625" style="1" customWidth="1"/>
    <col min="7700" max="7700" width="12.7109375" style="1" customWidth="1"/>
    <col min="7701" max="7701" width="6.28515625" style="1" customWidth="1"/>
    <col min="7702" max="7702" width="13.28515625" style="1" customWidth="1"/>
    <col min="7703" max="7703" width="9.140625" style="1"/>
    <col min="7704" max="7704" width="13.28515625" style="1" customWidth="1"/>
    <col min="7705" max="7705" width="9.140625" style="1"/>
    <col min="7706" max="7706" width="13" style="1" customWidth="1"/>
    <col min="7707" max="7708" width="9.140625" style="1"/>
    <col min="7709" max="7709" width="13.7109375" style="1" customWidth="1"/>
    <col min="7710" max="7943" width="9.140625" style="1"/>
    <col min="7944" max="7944" width="10.140625" style="1" customWidth="1"/>
    <col min="7945" max="7948" width="9.140625" style="1"/>
    <col min="7949" max="7949" width="7" style="1" customWidth="1"/>
    <col min="7950" max="7950" width="8.140625" style="1" customWidth="1"/>
    <col min="7951" max="7951" width="14.7109375" style="1" customWidth="1"/>
    <col min="7952" max="7952" width="12.28515625" style="1" customWidth="1"/>
    <col min="7953" max="7953" width="16.7109375" style="1" customWidth="1"/>
    <col min="7954" max="7954" width="13.85546875" style="1" customWidth="1"/>
    <col min="7955" max="7955" width="6.28515625" style="1" customWidth="1"/>
    <col min="7956" max="7956" width="12.7109375" style="1" customWidth="1"/>
    <col min="7957" max="7957" width="6.28515625" style="1" customWidth="1"/>
    <col min="7958" max="7958" width="13.28515625" style="1" customWidth="1"/>
    <col min="7959" max="7959" width="9.140625" style="1"/>
    <col min="7960" max="7960" width="13.28515625" style="1" customWidth="1"/>
    <col min="7961" max="7961" width="9.140625" style="1"/>
    <col min="7962" max="7962" width="13" style="1" customWidth="1"/>
    <col min="7963" max="7964" width="9.140625" style="1"/>
    <col min="7965" max="7965" width="13.7109375" style="1" customWidth="1"/>
    <col min="7966" max="8199" width="9.140625" style="1"/>
    <col min="8200" max="8200" width="10.140625" style="1" customWidth="1"/>
    <col min="8201" max="8204" width="9.140625" style="1"/>
    <col min="8205" max="8205" width="7" style="1" customWidth="1"/>
    <col min="8206" max="8206" width="8.140625" style="1" customWidth="1"/>
    <col min="8207" max="8207" width="14.7109375" style="1" customWidth="1"/>
    <col min="8208" max="8208" width="12.28515625" style="1" customWidth="1"/>
    <col min="8209" max="8209" width="16.7109375" style="1" customWidth="1"/>
    <col min="8210" max="8210" width="13.85546875" style="1" customWidth="1"/>
    <col min="8211" max="8211" width="6.28515625" style="1" customWidth="1"/>
    <col min="8212" max="8212" width="12.7109375" style="1" customWidth="1"/>
    <col min="8213" max="8213" width="6.28515625" style="1" customWidth="1"/>
    <col min="8214" max="8214" width="13.28515625" style="1" customWidth="1"/>
    <col min="8215" max="8215" width="9.140625" style="1"/>
    <col min="8216" max="8216" width="13.28515625" style="1" customWidth="1"/>
    <col min="8217" max="8217" width="9.140625" style="1"/>
    <col min="8218" max="8218" width="13" style="1" customWidth="1"/>
    <col min="8219" max="8220" width="9.140625" style="1"/>
    <col min="8221" max="8221" width="13.7109375" style="1" customWidth="1"/>
    <col min="8222" max="8455" width="9.140625" style="1"/>
    <col min="8456" max="8456" width="10.140625" style="1" customWidth="1"/>
    <col min="8457" max="8460" width="9.140625" style="1"/>
    <col min="8461" max="8461" width="7" style="1" customWidth="1"/>
    <col min="8462" max="8462" width="8.140625" style="1" customWidth="1"/>
    <col min="8463" max="8463" width="14.7109375" style="1" customWidth="1"/>
    <col min="8464" max="8464" width="12.28515625" style="1" customWidth="1"/>
    <col min="8465" max="8465" width="16.7109375" style="1" customWidth="1"/>
    <col min="8466" max="8466" width="13.85546875" style="1" customWidth="1"/>
    <col min="8467" max="8467" width="6.28515625" style="1" customWidth="1"/>
    <col min="8468" max="8468" width="12.7109375" style="1" customWidth="1"/>
    <col min="8469" max="8469" width="6.28515625" style="1" customWidth="1"/>
    <col min="8470" max="8470" width="13.28515625" style="1" customWidth="1"/>
    <col min="8471" max="8471" width="9.140625" style="1"/>
    <col min="8472" max="8472" width="13.28515625" style="1" customWidth="1"/>
    <col min="8473" max="8473" width="9.140625" style="1"/>
    <col min="8474" max="8474" width="13" style="1" customWidth="1"/>
    <col min="8475" max="8476" width="9.140625" style="1"/>
    <col min="8477" max="8477" width="13.7109375" style="1" customWidth="1"/>
    <col min="8478" max="8711" width="9.140625" style="1"/>
    <col min="8712" max="8712" width="10.140625" style="1" customWidth="1"/>
    <col min="8713" max="8716" width="9.140625" style="1"/>
    <col min="8717" max="8717" width="7" style="1" customWidth="1"/>
    <col min="8718" max="8718" width="8.140625" style="1" customWidth="1"/>
    <col min="8719" max="8719" width="14.7109375" style="1" customWidth="1"/>
    <col min="8720" max="8720" width="12.28515625" style="1" customWidth="1"/>
    <col min="8721" max="8721" width="16.7109375" style="1" customWidth="1"/>
    <col min="8722" max="8722" width="13.85546875" style="1" customWidth="1"/>
    <col min="8723" max="8723" width="6.28515625" style="1" customWidth="1"/>
    <col min="8724" max="8724" width="12.7109375" style="1" customWidth="1"/>
    <col min="8725" max="8725" width="6.28515625" style="1" customWidth="1"/>
    <col min="8726" max="8726" width="13.28515625" style="1" customWidth="1"/>
    <col min="8727" max="8727" width="9.140625" style="1"/>
    <col min="8728" max="8728" width="13.28515625" style="1" customWidth="1"/>
    <col min="8729" max="8729" width="9.140625" style="1"/>
    <col min="8730" max="8730" width="13" style="1" customWidth="1"/>
    <col min="8731" max="8732" width="9.140625" style="1"/>
    <col min="8733" max="8733" width="13.7109375" style="1" customWidth="1"/>
    <col min="8734" max="8967" width="9.140625" style="1"/>
    <col min="8968" max="8968" width="10.140625" style="1" customWidth="1"/>
    <col min="8969" max="8972" width="9.140625" style="1"/>
    <col min="8973" max="8973" width="7" style="1" customWidth="1"/>
    <col min="8974" max="8974" width="8.140625" style="1" customWidth="1"/>
    <col min="8975" max="8975" width="14.7109375" style="1" customWidth="1"/>
    <col min="8976" max="8976" width="12.28515625" style="1" customWidth="1"/>
    <col min="8977" max="8977" width="16.7109375" style="1" customWidth="1"/>
    <col min="8978" max="8978" width="13.85546875" style="1" customWidth="1"/>
    <col min="8979" max="8979" width="6.28515625" style="1" customWidth="1"/>
    <col min="8980" max="8980" width="12.7109375" style="1" customWidth="1"/>
    <col min="8981" max="8981" width="6.28515625" style="1" customWidth="1"/>
    <col min="8982" max="8982" width="13.28515625" style="1" customWidth="1"/>
    <col min="8983" max="8983" width="9.140625" style="1"/>
    <col min="8984" max="8984" width="13.28515625" style="1" customWidth="1"/>
    <col min="8985" max="8985" width="9.140625" style="1"/>
    <col min="8986" max="8986" width="13" style="1" customWidth="1"/>
    <col min="8987" max="8988" width="9.140625" style="1"/>
    <col min="8989" max="8989" width="13.7109375" style="1" customWidth="1"/>
    <col min="8990" max="9223" width="9.140625" style="1"/>
    <col min="9224" max="9224" width="10.140625" style="1" customWidth="1"/>
    <col min="9225" max="9228" width="9.140625" style="1"/>
    <col min="9229" max="9229" width="7" style="1" customWidth="1"/>
    <col min="9230" max="9230" width="8.140625" style="1" customWidth="1"/>
    <col min="9231" max="9231" width="14.7109375" style="1" customWidth="1"/>
    <col min="9232" max="9232" width="12.28515625" style="1" customWidth="1"/>
    <col min="9233" max="9233" width="16.7109375" style="1" customWidth="1"/>
    <col min="9234" max="9234" width="13.85546875" style="1" customWidth="1"/>
    <col min="9235" max="9235" width="6.28515625" style="1" customWidth="1"/>
    <col min="9236" max="9236" width="12.7109375" style="1" customWidth="1"/>
    <col min="9237" max="9237" width="6.28515625" style="1" customWidth="1"/>
    <col min="9238" max="9238" width="13.28515625" style="1" customWidth="1"/>
    <col min="9239" max="9239" width="9.140625" style="1"/>
    <col min="9240" max="9240" width="13.28515625" style="1" customWidth="1"/>
    <col min="9241" max="9241" width="9.140625" style="1"/>
    <col min="9242" max="9242" width="13" style="1" customWidth="1"/>
    <col min="9243" max="9244" width="9.140625" style="1"/>
    <col min="9245" max="9245" width="13.7109375" style="1" customWidth="1"/>
    <col min="9246" max="9479" width="9.140625" style="1"/>
    <col min="9480" max="9480" width="10.140625" style="1" customWidth="1"/>
    <col min="9481" max="9484" width="9.140625" style="1"/>
    <col min="9485" max="9485" width="7" style="1" customWidth="1"/>
    <col min="9486" max="9486" width="8.140625" style="1" customWidth="1"/>
    <col min="9487" max="9487" width="14.7109375" style="1" customWidth="1"/>
    <col min="9488" max="9488" width="12.28515625" style="1" customWidth="1"/>
    <col min="9489" max="9489" width="16.7109375" style="1" customWidth="1"/>
    <col min="9490" max="9490" width="13.85546875" style="1" customWidth="1"/>
    <col min="9491" max="9491" width="6.28515625" style="1" customWidth="1"/>
    <col min="9492" max="9492" width="12.7109375" style="1" customWidth="1"/>
    <col min="9493" max="9493" width="6.28515625" style="1" customWidth="1"/>
    <col min="9494" max="9494" width="13.28515625" style="1" customWidth="1"/>
    <col min="9495" max="9495" width="9.140625" style="1"/>
    <col min="9496" max="9496" width="13.28515625" style="1" customWidth="1"/>
    <col min="9497" max="9497" width="9.140625" style="1"/>
    <col min="9498" max="9498" width="13" style="1" customWidth="1"/>
    <col min="9499" max="9500" width="9.140625" style="1"/>
    <col min="9501" max="9501" width="13.7109375" style="1" customWidth="1"/>
    <col min="9502" max="9735" width="9.140625" style="1"/>
    <col min="9736" max="9736" width="10.140625" style="1" customWidth="1"/>
    <col min="9737" max="9740" width="9.140625" style="1"/>
    <col min="9741" max="9741" width="7" style="1" customWidth="1"/>
    <col min="9742" max="9742" width="8.140625" style="1" customWidth="1"/>
    <col min="9743" max="9743" width="14.7109375" style="1" customWidth="1"/>
    <col min="9744" max="9744" width="12.28515625" style="1" customWidth="1"/>
    <col min="9745" max="9745" width="16.7109375" style="1" customWidth="1"/>
    <col min="9746" max="9746" width="13.85546875" style="1" customWidth="1"/>
    <col min="9747" max="9747" width="6.28515625" style="1" customWidth="1"/>
    <col min="9748" max="9748" width="12.7109375" style="1" customWidth="1"/>
    <col min="9749" max="9749" width="6.28515625" style="1" customWidth="1"/>
    <col min="9750" max="9750" width="13.28515625" style="1" customWidth="1"/>
    <col min="9751" max="9751" width="9.140625" style="1"/>
    <col min="9752" max="9752" width="13.28515625" style="1" customWidth="1"/>
    <col min="9753" max="9753" width="9.140625" style="1"/>
    <col min="9754" max="9754" width="13" style="1" customWidth="1"/>
    <col min="9755" max="9756" width="9.140625" style="1"/>
    <col min="9757" max="9757" width="13.7109375" style="1" customWidth="1"/>
    <col min="9758" max="9991" width="9.140625" style="1"/>
    <col min="9992" max="9992" width="10.140625" style="1" customWidth="1"/>
    <col min="9993" max="9996" width="9.140625" style="1"/>
    <col min="9997" max="9997" width="7" style="1" customWidth="1"/>
    <col min="9998" max="9998" width="8.140625" style="1" customWidth="1"/>
    <col min="9999" max="9999" width="14.7109375" style="1" customWidth="1"/>
    <col min="10000" max="10000" width="12.28515625" style="1" customWidth="1"/>
    <col min="10001" max="10001" width="16.7109375" style="1" customWidth="1"/>
    <col min="10002" max="10002" width="13.85546875" style="1" customWidth="1"/>
    <col min="10003" max="10003" width="6.28515625" style="1" customWidth="1"/>
    <col min="10004" max="10004" width="12.7109375" style="1" customWidth="1"/>
    <col min="10005" max="10005" width="6.28515625" style="1" customWidth="1"/>
    <col min="10006" max="10006" width="13.28515625" style="1" customWidth="1"/>
    <col min="10007" max="10007" width="9.140625" style="1"/>
    <col min="10008" max="10008" width="13.28515625" style="1" customWidth="1"/>
    <col min="10009" max="10009" width="9.140625" style="1"/>
    <col min="10010" max="10010" width="13" style="1" customWidth="1"/>
    <col min="10011" max="10012" width="9.140625" style="1"/>
    <col min="10013" max="10013" width="13.7109375" style="1" customWidth="1"/>
    <col min="10014" max="10247" width="9.140625" style="1"/>
    <col min="10248" max="10248" width="10.140625" style="1" customWidth="1"/>
    <col min="10249" max="10252" width="9.140625" style="1"/>
    <col min="10253" max="10253" width="7" style="1" customWidth="1"/>
    <col min="10254" max="10254" width="8.140625" style="1" customWidth="1"/>
    <col min="10255" max="10255" width="14.7109375" style="1" customWidth="1"/>
    <col min="10256" max="10256" width="12.28515625" style="1" customWidth="1"/>
    <col min="10257" max="10257" width="16.7109375" style="1" customWidth="1"/>
    <col min="10258" max="10258" width="13.85546875" style="1" customWidth="1"/>
    <col min="10259" max="10259" width="6.28515625" style="1" customWidth="1"/>
    <col min="10260" max="10260" width="12.7109375" style="1" customWidth="1"/>
    <col min="10261" max="10261" width="6.28515625" style="1" customWidth="1"/>
    <col min="10262" max="10262" width="13.28515625" style="1" customWidth="1"/>
    <col min="10263" max="10263" width="9.140625" style="1"/>
    <col min="10264" max="10264" width="13.28515625" style="1" customWidth="1"/>
    <col min="10265" max="10265" width="9.140625" style="1"/>
    <col min="10266" max="10266" width="13" style="1" customWidth="1"/>
    <col min="10267" max="10268" width="9.140625" style="1"/>
    <col min="10269" max="10269" width="13.7109375" style="1" customWidth="1"/>
    <col min="10270" max="10503" width="9.140625" style="1"/>
    <col min="10504" max="10504" width="10.140625" style="1" customWidth="1"/>
    <col min="10505" max="10508" width="9.140625" style="1"/>
    <col min="10509" max="10509" width="7" style="1" customWidth="1"/>
    <col min="10510" max="10510" width="8.140625" style="1" customWidth="1"/>
    <col min="10511" max="10511" width="14.7109375" style="1" customWidth="1"/>
    <col min="10512" max="10512" width="12.28515625" style="1" customWidth="1"/>
    <col min="10513" max="10513" width="16.7109375" style="1" customWidth="1"/>
    <col min="10514" max="10514" width="13.85546875" style="1" customWidth="1"/>
    <col min="10515" max="10515" width="6.28515625" style="1" customWidth="1"/>
    <col min="10516" max="10516" width="12.7109375" style="1" customWidth="1"/>
    <col min="10517" max="10517" width="6.28515625" style="1" customWidth="1"/>
    <col min="10518" max="10518" width="13.28515625" style="1" customWidth="1"/>
    <col min="10519" max="10519" width="9.140625" style="1"/>
    <col min="10520" max="10520" width="13.28515625" style="1" customWidth="1"/>
    <col min="10521" max="10521" width="9.140625" style="1"/>
    <col min="10522" max="10522" width="13" style="1" customWidth="1"/>
    <col min="10523" max="10524" width="9.140625" style="1"/>
    <col min="10525" max="10525" width="13.7109375" style="1" customWidth="1"/>
    <col min="10526" max="10759" width="9.140625" style="1"/>
    <col min="10760" max="10760" width="10.140625" style="1" customWidth="1"/>
    <col min="10761" max="10764" width="9.140625" style="1"/>
    <col min="10765" max="10765" width="7" style="1" customWidth="1"/>
    <col min="10766" max="10766" width="8.140625" style="1" customWidth="1"/>
    <col min="10767" max="10767" width="14.7109375" style="1" customWidth="1"/>
    <col min="10768" max="10768" width="12.28515625" style="1" customWidth="1"/>
    <col min="10769" max="10769" width="16.7109375" style="1" customWidth="1"/>
    <col min="10770" max="10770" width="13.85546875" style="1" customWidth="1"/>
    <col min="10771" max="10771" width="6.28515625" style="1" customWidth="1"/>
    <col min="10772" max="10772" width="12.7109375" style="1" customWidth="1"/>
    <col min="10773" max="10773" width="6.28515625" style="1" customWidth="1"/>
    <col min="10774" max="10774" width="13.28515625" style="1" customWidth="1"/>
    <col min="10775" max="10775" width="9.140625" style="1"/>
    <col min="10776" max="10776" width="13.28515625" style="1" customWidth="1"/>
    <col min="10777" max="10777" width="9.140625" style="1"/>
    <col min="10778" max="10778" width="13" style="1" customWidth="1"/>
    <col min="10779" max="10780" width="9.140625" style="1"/>
    <col min="10781" max="10781" width="13.7109375" style="1" customWidth="1"/>
    <col min="10782" max="11015" width="9.140625" style="1"/>
    <col min="11016" max="11016" width="10.140625" style="1" customWidth="1"/>
    <col min="11017" max="11020" width="9.140625" style="1"/>
    <col min="11021" max="11021" width="7" style="1" customWidth="1"/>
    <col min="11022" max="11022" width="8.140625" style="1" customWidth="1"/>
    <col min="11023" max="11023" width="14.7109375" style="1" customWidth="1"/>
    <col min="11024" max="11024" width="12.28515625" style="1" customWidth="1"/>
    <col min="11025" max="11025" width="16.7109375" style="1" customWidth="1"/>
    <col min="11026" max="11026" width="13.85546875" style="1" customWidth="1"/>
    <col min="11027" max="11027" width="6.28515625" style="1" customWidth="1"/>
    <col min="11028" max="11028" width="12.7109375" style="1" customWidth="1"/>
    <col min="11029" max="11029" width="6.28515625" style="1" customWidth="1"/>
    <col min="11030" max="11030" width="13.28515625" style="1" customWidth="1"/>
    <col min="11031" max="11031" width="9.140625" style="1"/>
    <col min="11032" max="11032" width="13.28515625" style="1" customWidth="1"/>
    <col min="11033" max="11033" width="9.140625" style="1"/>
    <col min="11034" max="11034" width="13" style="1" customWidth="1"/>
    <col min="11035" max="11036" width="9.140625" style="1"/>
    <col min="11037" max="11037" width="13.7109375" style="1" customWidth="1"/>
    <col min="11038" max="11271" width="9.140625" style="1"/>
    <col min="11272" max="11272" width="10.140625" style="1" customWidth="1"/>
    <col min="11273" max="11276" width="9.140625" style="1"/>
    <col min="11277" max="11277" width="7" style="1" customWidth="1"/>
    <col min="11278" max="11278" width="8.140625" style="1" customWidth="1"/>
    <col min="11279" max="11279" width="14.7109375" style="1" customWidth="1"/>
    <col min="11280" max="11280" width="12.28515625" style="1" customWidth="1"/>
    <col min="11281" max="11281" width="16.7109375" style="1" customWidth="1"/>
    <col min="11282" max="11282" width="13.85546875" style="1" customWidth="1"/>
    <col min="11283" max="11283" width="6.28515625" style="1" customWidth="1"/>
    <col min="11284" max="11284" width="12.7109375" style="1" customWidth="1"/>
    <col min="11285" max="11285" width="6.28515625" style="1" customWidth="1"/>
    <col min="11286" max="11286" width="13.28515625" style="1" customWidth="1"/>
    <col min="11287" max="11287" width="9.140625" style="1"/>
    <col min="11288" max="11288" width="13.28515625" style="1" customWidth="1"/>
    <col min="11289" max="11289" width="9.140625" style="1"/>
    <col min="11290" max="11290" width="13" style="1" customWidth="1"/>
    <col min="11291" max="11292" width="9.140625" style="1"/>
    <col min="11293" max="11293" width="13.7109375" style="1" customWidth="1"/>
    <col min="11294" max="11527" width="9.140625" style="1"/>
    <col min="11528" max="11528" width="10.140625" style="1" customWidth="1"/>
    <col min="11529" max="11532" width="9.140625" style="1"/>
    <col min="11533" max="11533" width="7" style="1" customWidth="1"/>
    <col min="11534" max="11534" width="8.140625" style="1" customWidth="1"/>
    <col min="11535" max="11535" width="14.7109375" style="1" customWidth="1"/>
    <col min="11536" max="11536" width="12.28515625" style="1" customWidth="1"/>
    <col min="11537" max="11537" width="16.7109375" style="1" customWidth="1"/>
    <col min="11538" max="11538" width="13.85546875" style="1" customWidth="1"/>
    <col min="11539" max="11539" width="6.28515625" style="1" customWidth="1"/>
    <col min="11540" max="11540" width="12.7109375" style="1" customWidth="1"/>
    <col min="11541" max="11541" width="6.28515625" style="1" customWidth="1"/>
    <col min="11542" max="11542" width="13.28515625" style="1" customWidth="1"/>
    <col min="11543" max="11543" width="9.140625" style="1"/>
    <col min="11544" max="11544" width="13.28515625" style="1" customWidth="1"/>
    <col min="11545" max="11545" width="9.140625" style="1"/>
    <col min="11546" max="11546" width="13" style="1" customWidth="1"/>
    <col min="11547" max="11548" width="9.140625" style="1"/>
    <col min="11549" max="11549" width="13.7109375" style="1" customWidth="1"/>
    <col min="11550" max="11783" width="9.140625" style="1"/>
    <col min="11784" max="11784" width="10.140625" style="1" customWidth="1"/>
    <col min="11785" max="11788" width="9.140625" style="1"/>
    <col min="11789" max="11789" width="7" style="1" customWidth="1"/>
    <col min="11790" max="11790" width="8.140625" style="1" customWidth="1"/>
    <col min="11791" max="11791" width="14.7109375" style="1" customWidth="1"/>
    <col min="11792" max="11792" width="12.28515625" style="1" customWidth="1"/>
    <col min="11793" max="11793" width="16.7109375" style="1" customWidth="1"/>
    <col min="11794" max="11794" width="13.85546875" style="1" customWidth="1"/>
    <col min="11795" max="11795" width="6.28515625" style="1" customWidth="1"/>
    <col min="11796" max="11796" width="12.7109375" style="1" customWidth="1"/>
    <col min="11797" max="11797" width="6.28515625" style="1" customWidth="1"/>
    <col min="11798" max="11798" width="13.28515625" style="1" customWidth="1"/>
    <col min="11799" max="11799" width="9.140625" style="1"/>
    <col min="11800" max="11800" width="13.28515625" style="1" customWidth="1"/>
    <col min="11801" max="11801" width="9.140625" style="1"/>
    <col min="11802" max="11802" width="13" style="1" customWidth="1"/>
    <col min="11803" max="11804" width="9.140625" style="1"/>
    <col min="11805" max="11805" width="13.7109375" style="1" customWidth="1"/>
    <col min="11806" max="12039" width="9.140625" style="1"/>
    <col min="12040" max="12040" width="10.140625" style="1" customWidth="1"/>
    <col min="12041" max="12044" width="9.140625" style="1"/>
    <col min="12045" max="12045" width="7" style="1" customWidth="1"/>
    <col min="12046" max="12046" width="8.140625" style="1" customWidth="1"/>
    <col min="12047" max="12047" width="14.7109375" style="1" customWidth="1"/>
    <col min="12048" max="12048" width="12.28515625" style="1" customWidth="1"/>
    <col min="12049" max="12049" width="16.7109375" style="1" customWidth="1"/>
    <col min="12050" max="12050" width="13.85546875" style="1" customWidth="1"/>
    <col min="12051" max="12051" width="6.28515625" style="1" customWidth="1"/>
    <col min="12052" max="12052" width="12.7109375" style="1" customWidth="1"/>
    <col min="12053" max="12053" width="6.28515625" style="1" customWidth="1"/>
    <col min="12054" max="12054" width="13.28515625" style="1" customWidth="1"/>
    <col min="12055" max="12055" width="9.140625" style="1"/>
    <col min="12056" max="12056" width="13.28515625" style="1" customWidth="1"/>
    <col min="12057" max="12057" width="9.140625" style="1"/>
    <col min="12058" max="12058" width="13" style="1" customWidth="1"/>
    <col min="12059" max="12060" width="9.140625" style="1"/>
    <col min="12061" max="12061" width="13.7109375" style="1" customWidth="1"/>
    <col min="12062" max="12295" width="9.140625" style="1"/>
    <col min="12296" max="12296" width="10.140625" style="1" customWidth="1"/>
    <col min="12297" max="12300" width="9.140625" style="1"/>
    <col min="12301" max="12301" width="7" style="1" customWidth="1"/>
    <col min="12302" max="12302" width="8.140625" style="1" customWidth="1"/>
    <col min="12303" max="12303" width="14.7109375" style="1" customWidth="1"/>
    <col min="12304" max="12304" width="12.28515625" style="1" customWidth="1"/>
    <col min="12305" max="12305" width="16.7109375" style="1" customWidth="1"/>
    <col min="12306" max="12306" width="13.85546875" style="1" customWidth="1"/>
    <col min="12307" max="12307" width="6.28515625" style="1" customWidth="1"/>
    <col min="12308" max="12308" width="12.7109375" style="1" customWidth="1"/>
    <col min="12309" max="12309" width="6.28515625" style="1" customWidth="1"/>
    <col min="12310" max="12310" width="13.28515625" style="1" customWidth="1"/>
    <col min="12311" max="12311" width="9.140625" style="1"/>
    <col min="12312" max="12312" width="13.28515625" style="1" customWidth="1"/>
    <col min="12313" max="12313" width="9.140625" style="1"/>
    <col min="12314" max="12314" width="13" style="1" customWidth="1"/>
    <col min="12315" max="12316" width="9.140625" style="1"/>
    <col min="12317" max="12317" width="13.7109375" style="1" customWidth="1"/>
    <col min="12318" max="12551" width="9.140625" style="1"/>
    <col min="12552" max="12552" width="10.140625" style="1" customWidth="1"/>
    <col min="12553" max="12556" width="9.140625" style="1"/>
    <col min="12557" max="12557" width="7" style="1" customWidth="1"/>
    <col min="12558" max="12558" width="8.140625" style="1" customWidth="1"/>
    <col min="12559" max="12559" width="14.7109375" style="1" customWidth="1"/>
    <col min="12560" max="12560" width="12.28515625" style="1" customWidth="1"/>
    <col min="12561" max="12561" width="16.7109375" style="1" customWidth="1"/>
    <col min="12562" max="12562" width="13.85546875" style="1" customWidth="1"/>
    <col min="12563" max="12563" width="6.28515625" style="1" customWidth="1"/>
    <col min="12564" max="12564" width="12.7109375" style="1" customWidth="1"/>
    <col min="12565" max="12565" width="6.28515625" style="1" customWidth="1"/>
    <col min="12566" max="12566" width="13.28515625" style="1" customWidth="1"/>
    <col min="12567" max="12567" width="9.140625" style="1"/>
    <col min="12568" max="12568" width="13.28515625" style="1" customWidth="1"/>
    <col min="12569" max="12569" width="9.140625" style="1"/>
    <col min="12570" max="12570" width="13" style="1" customWidth="1"/>
    <col min="12571" max="12572" width="9.140625" style="1"/>
    <col min="12573" max="12573" width="13.7109375" style="1" customWidth="1"/>
    <col min="12574" max="12807" width="9.140625" style="1"/>
    <col min="12808" max="12808" width="10.140625" style="1" customWidth="1"/>
    <col min="12809" max="12812" width="9.140625" style="1"/>
    <col min="12813" max="12813" width="7" style="1" customWidth="1"/>
    <col min="12814" max="12814" width="8.140625" style="1" customWidth="1"/>
    <col min="12815" max="12815" width="14.7109375" style="1" customWidth="1"/>
    <col min="12816" max="12816" width="12.28515625" style="1" customWidth="1"/>
    <col min="12817" max="12817" width="16.7109375" style="1" customWidth="1"/>
    <col min="12818" max="12818" width="13.85546875" style="1" customWidth="1"/>
    <col min="12819" max="12819" width="6.28515625" style="1" customWidth="1"/>
    <col min="12820" max="12820" width="12.7109375" style="1" customWidth="1"/>
    <col min="12821" max="12821" width="6.28515625" style="1" customWidth="1"/>
    <col min="12822" max="12822" width="13.28515625" style="1" customWidth="1"/>
    <col min="12823" max="12823" width="9.140625" style="1"/>
    <col min="12824" max="12824" width="13.28515625" style="1" customWidth="1"/>
    <col min="12825" max="12825" width="9.140625" style="1"/>
    <col min="12826" max="12826" width="13" style="1" customWidth="1"/>
    <col min="12827" max="12828" width="9.140625" style="1"/>
    <col min="12829" max="12829" width="13.7109375" style="1" customWidth="1"/>
    <col min="12830" max="13063" width="9.140625" style="1"/>
    <col min="13064" max="13064" width="10.140625" style="1" customWidth="1"/>
    <col min="13065" max="13068" width="9.140625" style="1"/>
    <col min="13069" max="13069" width="7" style="1" customWidth="1"/>
    <col min="13070" max="13070" width="8.140625" style="1" customWidth="1"/>
    <col min="13071" max="13071" width="14.7109375" style="1" customWidth="1"/>
    <col min="13072" max="13072" width="12.28515625" style="1" customWidth="1"/>
    <col min="13073" max="13073" width="16.7109375" style="1" customWidth="1"/>
    <col min="13074" max="13074" width="13.85546875" style="1" customWidth="1"/>
    <col min="13075" max="13075" width="6.28515625" style="1" customWidth="1"/>
    <col min="13076" max="13076" width="12.7109375" style="1" customWidth="1"/>
    <col min="13077" max="13077" width="6.28515625" style="1" customWidth="1"/>
    <col min="13078" max="13078" width="13.28515625" style="1" customWidth="1"/>
    <col min="13079" max="13079" width="9.140625" style="1"/>
    <col min="13080" max="13080" width="13.28515625" style="1" customWidth="1"/>
    <col min="13081" max="13081" width="9.140625" style="1"/>
    <col min="13082" max="13082" width="13" style="1" customWidth="1"/>
    <col min="13083" max="13084" width="9.140625" style="1"/>
    <col min="13085" max="13085" width="13.7109375" style="1" customWidth="1"/>
    <col min="13086" max="13319" width="9.140625" style="1"/>
    <col min="13320" max="13320" width="10.140625" style="1" customWidth="1"/>
    <col min="13321" max="13324" width="9.140625" style="1"/>
    <col min="13325" max="13325" width="7" style="1" customWidth="1"/>
    <col min="13326" max="13326" width="8.140625" style="1" customWidth="1"/>
    <col min="13327" max="13327" width="14.7109375" style="1" customWidth="1"/>
    <col min="13328" max="13328" width="12.28515625" style="1" customWidth="1"/>
    <col min="13329" max="13329" width="16.7109375" style="1" customWidth="1"/>
    <col min="13330" max="13330" width="13.85546875" style="1" customWidth="1"/>
    <col min="13331" max="13331" width="6.28515625" style="1" customWidth="1"/>
    <col min="13332" max="13332" width="12.7109375" style="1" customWidth="1"/>
    <col min="13333" max="13333" width="6.28515625" style="1" customWidth="1"/>
    <col min="13334" max="13334" width="13.28515625" style="1" customWidth="1"/>
    <col min="13335" max="13335" width="9.140625" style="1"/>
    <col min="13336" max="13336" width="13.28515625" style="1" customWidth="1"/>
    <col min="13337" max="13337" width="9.140625" style="1"/>
    <col min="13338" max="13338" width="13" style="1" customWidth="1"/>
    <col min="13339" max="13340" width="9.140625" style="1"/>
    <col min="13341" max="13341" width="13.7109375" style="1" customWidth="1"/>
    <col min="13342" max="13575" width="9.140625" style="1"/>
    <col min="13576" max="13576" width="10.140625" style="1" customWidth="1"/>
    <col min="13577" max="13580" width="9.140625" style="1"/>
    <col min="13581" max="13581" width="7" style="1" customWidth="1"/>
    <col min="13582" max="13582" width="8.140625" style="1" customWidth="1"/>
    <col min="13583" max="13583" width="14.7109375" style="1" customWidth="1"/>
    <col min="13584" max="13584" width="12.28515625" style="1" customWidth="1"/>
    <col min="13585" max="13585" width="16.7109375" style="1" customWidth="1"/>
    <col min="13586" max="13586" width="13.85546875" style="1" customWidth="1"/>
    <col min="13587" max="13587" width="6.28515625" style="1" customWidth="1"/>
    <col min="13588" max="13588" width="12.7109375" style="1" customWidth="1"/>
    <col min="13589" max="13589" width="6.28515625" style="1" customWidth="1"/>
    <col min="13590" max="13590" width="13.28515625" style="1" customWidth="1"/>
    <col min="13591" max="13591" width="9.140625" style="1"/>
    <col min="13592" max="13592" width="13.28515625" style="1" customWidth="1"/>
    <col min="13593" max="13593" width="9.140625" style="1"/>
    <col min="13594" max="13594" width="13" style="1" customWidth="1"/>
    <col min="13595" max="13596" width="9.140625" style="1"/>
    <col min="13597" max="13597" width="13.7109375" style="1" customWidth="1"/>
    <col min="13598" max="13831" width="9.140625" style="1"/>
    <col min="13832" max="13832" width="10.140625" style="1" customWidth="1"/>
    <col min="13833" max="13836" width="9.140625" style="1"/>
    <col min="13837" max="13837" width="7" style="1" customWidth="1"/>
    <col min="13838" max="13838" width="8.140625" style="1" customWidth="1"/>
    <col min="13839" max="13839" width="14.7109375" style="1" customWidth="1"/>
    <col min="13840" max="13840" width="12.28515625" style="1" customWidth="1"/>
    <col min="13841" max="13841" width="16.7109375" style="1" customWidth="1"/>
    <col min="13842" max="13842" width="13.85546875" style="1" customWidth="1"/>
    <col min="13843" max="13843" width="6.28515625" style="1" customWidth="1"/>
    <col min="13844" max="13844" width="12.7109375" style="1" customWidth="1"/>
    <col min="13845" max="13845" width="6.28515625" style="1" customWidth="1"/>
    <col min="13846" max="13846" width="13.28515625" style="1" customWidth="1"/>
    <col min="13847" max="13847" width="9.140625" style="1"/>
    <col min="13848" max="13848" width="13.28515625" style="1" customWidth="1"/>
    <col min="13849" max="13849" width="9.140625" style="1"/>
    <col min="13850" max="13850" width="13" style="1" customWidth="1"/>
    <col min="13851" max="13852" width="9.140625" style="1"/>
    <col min="13853" max="13853" width="13.7109375" style="1" customWidth="1"/>
    <col min="13854" max="14087" width="9.140625" style="1"/>
    <col min="14088" max="14088" width="10.140625" style="1" customWidth="1"/>
    <col min="14089" max="14092" width="9.140625" style="1"/>
    <col min="14093" max="14093" width="7" style="1" customWidth="1"/>
    <col min="14094" max="14094" width="8.140625" style="1" customWidth="1"/>
    <col min="14095" max="14095" width="14.7109375" style="1" customWidth="1"/>
    <col min="14096" max="14096" width="12.28515625" style="1" customWidth="1"/>
    <col min="14097" max="14097" width="16.7109375" style="1" customWidth="1"/>
    <col min="14098" max="14098" width="13.85546875" style="1" customWidth="1"/>
    <col min="14099" max="14099" width="6.28515625" style="1" customWidth="1"/>
    <col min="14100" max="14100" width="12.7109375" style="1" customWidth="1"/>
    <col min="14101" max="14101" width="6.28515625" style="1" customWidth="1"/>
    <col min="14102" max="14102" width="13.28515625" style="1" customWidth="1"/>
    <col min="14103" max="14103" width="9.140625" style="1"/>
    <col min="14104" max="14104" width="13.28515625" style="1" customWidth="1"/>
    <col min="14105" max="14105" width="9.140625" style="1"/>
    <col min="14106" max="14106" width="13" style="1" customWidth="1"/>
    <col min="14107" max="14108" width="9.140625" style="1"/>
    <col min="14109" max="14109" width="13.7109375" style="1" customWidth="1"/>
    <col min="14110" max="14343" width="9.140625" style="1"/>
    <col min="14344" max="14344" width="10.140625" style="1" customWidth="1"/>
    <col min="14345" max="14348" width="9.140625" style="1"/>
    <col min="14349" max="14349" width="7" style="1" customWidth="1"/>
    <col min="14350" max="14350" width="8.140625" style="1" customWidth="1"/>
    <col min="14351" max="14351" width="14.7109375" style="1" customWidth="1"/>
    <col min="14352" max="14352" width="12.28515625" style="1" customWidth="1"/>
    <col min="14353" max="14353" width="16.7109375" style="1" customWidth="1"/>
    <col min="14354" max="14354" width="13.85546875" style="1" customWidth="1"/>
    <col min="14355" max="14355" width="6.28515625" style="1" customWidth="1"/>
    <col min="14356" max="14356" width="12.7109375" style="1" customWidth="1"/>
    <col min="14357" max="14357" width="6.28515625" style="1" customWidth="1"/>
    <col min="14358" max="14358" width="13.28515625" style="1" customWidth="1"/>
    <col min="14359" max="14359" width="9.140625" style="1"/>
    <col min="14360" max="14360" width="13.28515625" style="1" customWidth="1"/>
    <col min="14361" max="14361" width="9.140625" style="1"/>
    <col min="14362" max="14362" width="13" style="1" customWidth="1"/>
    <col min="14363" max="14364" width="9.140625" style="1"/>
    <col min="14365" max="14365" width="13.7109375" style="1" customWidth="1"/>
    <col min="14366" max="14599" width="9.140625" style="1"/>
    <col min="14600" max="14600" width="10.140625" style="1" customWidth="1"/>
    <col min="14601" max="14604" width="9.140625" style="1"/>
    <col min="14605" max="14605" width="7" style="1" customWidth="1"/>
    <col min="14606" max="14606" width="8.140625" style="1" customWidth="1"/>
    <col min="14607" max="14607" width="14.7109375" style="1" customWidth="1"/>
    <col min="14608" max="14608" width="12.28515625" style="1" customWidth="1"/>
    <col min="14609" max="14609" width="16.7109375" style="1" customWidth="1"/>
    <col min="14610" max="14610" width="13.85546875" style="1" customWidth="1"/>
    <col min="14611" max="14611" width="6.28515625" style="1" customWidth="1"/>
    <col min="14612" max="14612" width="12.7109375" style="1" customWidth="1"/>
    <col min="14613" max="14613" width="6.28515625" style="1" customWidth="1"/>
    <col min="14614" max="14614" width="13.28515625" style="1" customWidth="1"/>
    <col min="14615" max="14615" width="9.140625" style="1"/>
    <col min="14616" max="14616" width="13.28515625" style="1" customWidth="1"/>
    <col min="14617" max="14617" width="9.140625" style="1"/>
    <col min="14618" max="14618" width="13" style="1" customWidth="1"/>
    <col min="14619" max="14620" width="9.140625" style="1"/>
    <col min="14621" max="14621" width="13.7109375" style="1" customWidth="1"/>
    <col min="14622" max="14855" width="9.140625" style="1"/>
    <col min="14856" max="14856" width="10.140625" style="1" customWidth="1"/>
    <col min="14857" max="14860" width="9.140625" style="1"/>
    <col min="14861" max="14861" width="7" style="1" customWidth="1"/>
    <col min="14862" max="14862" width="8.140625" style="1" customWidth="1"/>
    <col min="14863" max="14863" width="14.7109375" style="1" customWidth="1"/>
    <col min="14864" max="14864" width="12.28515625" style="1" customWidth="1"/>
    <col min="14865" max="14865" width="16.7109375" style="1" customWidth="1"/>
    <col min="14866" max="14866" width="13.85546875" style="1" customWidth="1"/>
    <col min="14867" max="14867" width="6.28515625" style="1" customWidth="1"/>
    <col min="14868" max="14868" width="12.7109375" style="1" customWidth="1"/>
    <col min="14869" max="14869" width="6.28515625" style="1" customWidth="1"/>
    <col min="14870" max="14870" width="13.28515625" style="1" customWidth="1"/>
    <col min="14871" max="14871" width="9.140625" style="1"/>
    <col min="14872" max="14872" width="13.28515625" style="1" customWidth="1"/>
    <col min="14873" max="14873" width="9.140625" style="1"/>
    <col min="14874" max="14874" width="13" style="1" customWidth="1"/>
    <col min="14875" max="14876" width="9.140625" style="1"/>
    <col min="14877" max="14877" width="13.7109375" style="1" customWidth="1"/>
    <col min="14878" max="15111" width="9.140625" style="1"/>
    <col min="15112" max="15112" width="10.140625" style="1" customWidth="1"/>
    <col min="15113" max="15116" width="9.140625" style="1"/>
    <col min="15117" max="15117" width="7" style="1" customWidth="1"/>
    <col min="15118" max="15118" width="8.140625" style="1" customWidth="1"/>
    <col min="15119" max="15119" width="14.7109375" style="1" customWidth="1"/>
    <col min="15120" max="15120" width="12.28515625" style="1" customWidth="1"/>
    <col min="15121" max="15121" width="16.7109375" style="1" customWidth="1"/>
    <col min="15122" max="15122" width="13.85546875" style="1" customWidth="1"/>
    <col min="15123" max="15123" width="6.28515625" style="1" customWidth="1"/>
    <col min="15124" max="15124" width="12.7109375" style="1" customWidth="1"/>
    <col min="15125" max="15125" width="6.28515625" style="1" customWidth="1"/>
    <col min="15126" max="15126" width="13.28515625" style="1" customWidth="1"/>
    <col min="15127" max="15127" width="9.140625" style="1"/>
    <col min="15128" max="15128" width="13.28515625" style="1" customWidth="1"/>
    <col min="15129" max="15129" width="9.140625" style="1"/>
    <col min="15130" max="15130" width="13" style="1" customWidth="1"/>
    <col min="15131" max="15132" width="9.140625" style="1"/>
    <col min="15133" max="15133" width="13.7109375" style="1" customWidth="1"/>
    <col min="15134" max="15367" width="9.140625" style="1"/>
    <col min="15368" max="15368" width="10.140625" style="1" customWidth="1"/>
    <col min="15369" max="15372" width="9.140625" style="1"/>
    <col min="15373" max="15373" width="7" style="1" customWidth="1"/>
    <col min="15374" max="15374" width="8.140625" style="1" customWidth="1"/>
    <col min="15375" max="15375" width="14.7109375" style="1" customWidth="1"/>
    <col min="15376" max="15376" width="12.28515625" style="1" customWidth="1"/>
    <col min="15377" max="15377" width="16.7109375" style="1" customWidth="1"/>
    <col min="15378" max="15378" width="13.85546875" style="1" customWidth="1"/>
    <col min="15379" max="15379" width="6.28515625" style="1" customWidth="1"/>
    <col min="15380" max="15380" width="12.7109375" style="1" customWidth="1"/>
    <col min="15381" max="15381" width="6.28515625" style="1" customWidth="1"/>
    <col min="15382" max="15382" width="13.28515625" style="1" customWidth="1"/>
    <col min="15383" max="15383" width="9.140625" style="1"/>
    <col min="15384" max="15384" width="13.28515625" style="1" customWidth="1"/>
    <col min="15385" max="15385" width="9.140625" style="1"/>
    <col min="15386" max="15386" width="13" style="1" customWidth="1"/>
    <col min="15387" max="15388" width="9.140625" style="1"/>
    <col min="15389" max="15389" width="13.7109375" style="1" customWidth="1"/>
    <col min="15390" max="15623" width="9.140625" style="1"/>
    <col min="15624" max="15624" width="10.140625" style="1" customWidth="1"/>
    <col min="15625" max="15628" width="9.140625" style="1"/>
    <col min="15629" max="15629" width="7" style="1" customWidth="1"/>
    <col min="15630" max="15630" width="8.140625" style="1" customWidth="1"/>
    <col min="15631" max="15631" width="14.7109375" style="1" customWidth="1"/>
    <col min="15632" max="15632" width="12.28515625" style="1" customWidth="1"/>
    <col min="15633" max="15633" width="16.7109375" style="1" customWidth="1"/>
    <col min="15634" max="15634" width="13.85546875" style="1" customWidth="1"/>
    <col min="15635" max="15635" width="6.28515625" style="1" customWidth="1"/>
    <col min="15636" max="15636" width="12.7109375" style="1" customWidth="1"/>
    <col min="15637" max="15637" width="6.28515625" style="1" customWidth="1"/>
    <col min="15638" max="15638" width="13.28515625" style="1" customWidth="1"/>
    <col min="15639" max="15639" width="9.140625" style="1"/>
    <col min="15640" max="15640" width="13.28515625" style="1" customWidth="1"/>
    <col min="15641" max="15641" width="9.140625" style="1"/>
    <col min="15642" max="15642" width="13" style="1" customWidth="1"/>
    <col min="15643" max="15644" width="9.140625" style="1"/>
    <col min="15645" max="15645" width="13.7109375" style="1" customWidth="1"/>
    <col min="15646" max="15879" width="9.140625" style="1"/>
    <col min="15880" max="15880" width="10.140625" style="1" customWidth="1"/>
    <col min="15881" max="15884" width="9.140625" style="1"/>
    <col min="15885" max="15885" width="7" style="1" customWidth="1"/>
    <col min="15886" max="15886" width="8.140625" style="1" customWidth="1"/>
    <col min="15887" max="15887" width="14.7109375" style="1" customWidth="1"/>
    <col min="15888" max="15888" width="12.28515625" style="1" customWidth="1"/>
    <col min="15889" max="15889" width="16.7109375" style="1" customWidth="1"/>
    <col min="15890" max="15890" width="13.85546875" style="1" customWidth="1"/>
    <col min="15891" max="15891" width="6.28515625" style="1" customWidth="1"/>
    <col min="15892" max="15892" width="12.7109375" style="1" customWidth="1"/>
    <col min="15893" max="15893" width="6.28515625" style="1" customWidth="1"/>
    <col min="15894" max="15894" width="13.28515625" style="1" customWidth="1"/>
    <col min="15895" max="15895" width="9.140625" style="1"/>
    <col min="15896" max="15896" width="13.28515625" style="1" customWidth="1"/>
    <col min="15897" max="15897" width="9.140625" style="1"/>
    <col min="15898" max="15898" width="13" style="1" customWidth="1"/>
    <col min="15899" max="15900" width="9.140625" style="1"/>
    <col min="15901" max="15901" width="13.7109375" style="1" customWidth="1"/>
    <col min="15902" max="16135" width="9.140625" style="1"/>
    <col min="16136" max="16136" width="10.140625" style="1" customWidth="1"/>
    <col min="16137" max="16140" width="9.140625" style="1"/>
    <col min="16141" max="16141" width="7" style="1" customWidth="1"/>
    <col min="16142" max="16142" width="8.140625" style="1" customWidth="1"/>
    <col min="16143" max="16143" width="14.7109375" style="1" customWidth="1"/>
    <col min="16144" max="16144" width="12.28515625" style="1" customWidth="1"/>
    <col min="16145" max="16145" width="16.7109375" style="1" customWidth="1"/>
    <col min="16146" max="16146" width="13.85546875" style="1" customWidth="1"/>
    <col min="16147" max="16147" width="6.28515625" style="1" customWidth="1"/>
    <col min="16148" max="16148" width="12.7109375" style="1" customWidth="1"/>
    <col min="16149" max="16149" width="6.28515625" style="1" customWidth="1"/>
    <col min="16150" max="16150" width="13.28515625" style="1" customWidth="1"/>
    <col min="16151" max="16151" width="9.140625" style="1"/>
    <col min="16152" max="16152" width="13.28515625" style="1" customWidth="1"/>
    <col min="16153" max="16153" width="9.140625" style="1"/>
    <col min="16154" max="16154" width="13" style="1" customWidth="1"/>
    <col min="16155" max="16156" width="9.140625" style="1"/>
    <col min="16157" max="16157" width="13.7109375" style="1" customWidth="1"/>
    <col min="16158" max="16384" width="9.140625" style="1"/>
  </cols>
  <sheetData>
    <row r="1" spans="2:33">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row>
    <row r="2" spans="2:33">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row>
    <row r="3" spans="2:33">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2:33">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5" spans="2:33">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row>
    <row r="6" spans="2:3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2:33">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2:33">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2:33">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2:33">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row>
    <row r="11" spans="2:33">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row>
    <row r="12" spans="2:33">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row>
    <row r="13" spans="2:33">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row>
    <row r="14" spans="2:33" ht="15" customHeight="1">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row>
    <row r="15" spans="2:33" ht="15" customHeight="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row>
    <row r="16" spans="2:33" ht="15" customHeight="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row>
    <row r="17" spans="2:33" ht="15" customHeight="1">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row>
    <row r="18" spans="2:33" ht="15" customHeight="1">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row>
    <row r="19" spans="2:33">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row>
    <row r="20" spans="2:33" ht="15" customHeight="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row>
    <row r="21" spans="2:33" ht="15.75" customHeight="1">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row>
    <row r="22" spans="2:33" ht="57" customHeight="1">
      <c r="B22" s="15"/>
      <c r="C22" s="15"/>
      <c r="D22" s="15"/>
      <c r="E22" s="15"/>
      <c r="F22" s="15"/>
      <c r="G22" s="15"/>
      <c r="H22" s="33" t="s">
        <v>7</v>
      </c>
      <c r="I22" s="33" t="s">
        <v>8</v>
      </c>
      <c r="J22" s="34" t="s">
        <v>9</v>
      </c>
      <c r="K22" s="15"/>
      <c r="L22" s="15"/>
      <c r="M22" s="15"/>
      <c r="N22" s="15"/>
      <c r="O22" s="15"/>
      <c r="P22" s="15"/>
      <c r="Q22" s="15"/>
      <c r="R22" s="15"/>
      <c r="S22" s="15"/>
      <c r="T22" s="15"/>
      <c r="U22" s="15"/>
      <c r="V22" s="15"/>
      <c r="W22" s="15"/>
      <c r="X22" s="15"/>
      <c r="Y22" s="15"/>
      <c r="Z22" s="15"/>
      <c r="AA22" s="15"/>
      <c r="AB22" s="15"/>
      <c r="AC22" s="15"/>
      <c r="AD22" s="15"/>
      <c r="AE22" s="15"/>
      <c r="AF22" s="15"/>
      <c r="AG22" s="15"/>
    </row>
    <row r="23" spans="2:33" ht="27" customHeight="1">
      <c r="B23" s="15"/>
      <c r="C23" s="15"/>
      <c r="D23" s="15"/>
      <c r="E23" s="15"/>
      <c r="F23" s="15"/>
      <c r="G23" s="15"/>
      <c r="H23" s="35">
        <v>1</v>
      </c>
      <c r="I23" s="35">
        <v>2</v>
      </c>
      <c r="J23" s="35">
        <v>3</v>
      </c>
      <c r="K23" s="15"/>
      <c r="L23" s="15"/>
      <c r="M23" s="15"/>
      <c r="N23" s="15"/>
      <c r="O23" s="15"/>
      <c r="P23" s="15"/>
      <c r="Q23" s="15"/>
      <c r="R23" s="15"/>
      <c r="S23" s="15"/>
      <c r="T23" s="15"/>
      <c r="U23" s="15"/>
      <c r="V23" s="15"/>
      <c r="W23" s="15"/>
      <c r="X23" s="15"/>
      <c r="Y23" s="15"/>
      <c r="Z23" s="15"/>
      <c r="AA23" s="15"/>
      <c r="AB23" s="15"/>
      <c r="AC23" s="15"/>
      <c r="AD23" s="15"/>
      <c r="AE23" s="15"/>
      <c r="AF23" s="15"/>
      <c r="AG23" s="15"/>
    </row>
    <row r="24" spans="2:33" ht="25.5" customHeight="1">
      <c r="B24" s="15"/>
      <c r="C24" s="15"/>
      <c r="D24" s="15"/>
      <c r="E24" s="15"/>
      <c r="F24" s="15"/>
      <c r="G24" s="15"/>
      <c r="H24" s="35">
        <v>1</v>
      </c>
      <c r="I24" s="35">
        <v>3</v>
      </c>
      <c r="J24" s="35">
        <v>2</v>
      </c>
      <c r="K24" s="15"/>
      <c r="L24" s="15"/>
      <c r="M24" s="15"/>
      <c r="N24" s="15"/>
      <c r="O24" s="15"/>
      <c r="P24" s="15"/>
      <c r="Q24" s="15"/>
      <c r="R24" s="15"/>
      <c r="S24" s="15"/>
      <c r="T24" s="15"/>
      <c r="U24" s="15"/>
      <c r="V24" s="15"/>
      <c r="W24" s="15"/>
      <c r="X24" s="15"/>
      <c r="Y24" s="15"/>
      <c r="Z24" s="15"/>
      <c r="AA24" s="15"/>
      <c r="AB24" s="15"/>
      <c r="AC24" s="15"/>
      <c r="AD24" s="15"/>
      <c r="AE24" s="15"/>
      <c r="AF24" s="15"/>
      <c r="AG24" s="15"/>
    </row>
    <row r="25" spans="2:33" ht="28.5" customHeight="1">
      <c r="B25" s="15"/>
      <c r="C25" s="15"/>
      <c r="D25" s="15"/>
      <c r="E25" s="15"/>
      <c r="F25" s="15"/>
      <c r="G25" s="15"/>
      <c r="H25" s="35">
        <v>2</v>
      </c>
      <c r="I25" s="35">
        <v>4</v>
      </c>
      <c r="J25" s="35">
        <v>3</v>
      </c>
      <c r="K25" s="15"/>
      <c r="L25" s="15"/>
      <c r="M25" s="15"/>
      <c r="N25" s="15"/>
      <c r="O25" s="15"/>
      <c r="P25" s="15"/>
      <c r="Q25" s="15"/>
      <c r="R25" s="15"/>
      <c r="S25" s="15"/>
      <c r="T25" s="15"/>
      <c r="U25" s="15"/>
      <c r="V25" s="15"/>
      <c r="W25" s="15"/>
      <c r="X25" s="15"/>
      <c r="Y25" s="15"/>
      <c r="Z25" s="15"/>
      <c r="AA25" s="15"/>
      <c r="AB25" s="15"/>
      <c r="AC25" s="15"/>
      <c r="AD25" s="15"/>
      <c r="AE25" s="15"/>
      <c r="AF25" s="15"/>
      <c r="AG25" s="15"/>
    </row>
    <row r="26" spans="2:33" ht="27" customHeight="1">
      <c r="B26" s="15"/>
      <c r="C26" s="15"/>
      <c r="D26" s="15"/>
      <c r="E26" s="15"/>
      <c r="F26" s="15"/>
      <c r="G26" s="15"/>
      <c r="H26" s="35">
        <v>3</v>
      </c>
      <c r="I26" s="35">
        <v>5</v>
      </c>
      <c r="J26" s="35">
        <v>3</v>
      </c>
      <c r="K26" s="15"/>
      <c r="L26" s="15"/>
      <c r="M26" s="15"/>
      <c r="N26" s="15"/>
      <c r="O26" s="15"/>
      <c r="P26" s="15"/>
      <c r="Q26" s="15"/>
      <c r="R26" s="15"/>
      <c r="S26" s="15"/>
      <c r="T26" s="15"/>
      <c r="U26" s="15"/>
      <c r="V26" s="15"/>
      <c r="W26" s="15"/>
      <c r="X26" s="15"/>
      <c r="Y26" s="15"/>
      <c r="Z26" s="15"/>
      <c r="AA26" s="15"/>
      <c r="AB26" s="15"/>
      <c r="AC26" s="15"/>
      <c r="AD26" s="15"/>
      <c r="AE26" s="15"/>
      <c r="AF26" s="15"/>
      <c r="AG26" s="15"/>
    </row>
    <row r="27" spans="2:33" ht="30" customHeight="1">
      <c r="B27" s="15"/>
      <c r="C27" s="15"/>
      <c r="D27" s="15"/>
      <c r="E27" s="15"/>
      <c r="F27" s="15"/>
      <c r="G27" s="15"/>
      <c r="H27" s="35">
        <v>4</v>
      </c>
      <c r="I27" s="35">
        <v>5</v>
      </c>
      <c r="J27" s="35">
        <v>1</v>
      </c>
      <c r="K27" s="15"/>
      <c r="L27" s="15"/>
      <c r="M27" s="15"/>
      <c r="N27" s="15"/>
      <c r="O27" s="15"/>
      <c r="P27" s="15"/>
      <c r="Q27" s="15"/>
      <c r="R27" s="15"/>
      <c r="S27" s="15"/>
      <c r="T27" s="15"/>
      <c r="U27" s="15"/>
      <c r="V27" s="15"/>
      <c r="W27" s="15"/>
      <c r="X27" s="15"/>
      <c r="Y27" s="15"/>
      <c r="Z27" s="15"/>
      <c r="AA27" s="15"/>
      <c r="AB27" s="15"/>
      <c r="AC27" s="15"/>
      <c r="AD27" s="15"/>
      <c r="AE27" s="15"/>
      <c r="AF27" s="15"/>
      <c r="AG27" s="15"/>
    </row>
    <row r="28" spans="2:33" ht="24.75" customHeight="1">
      <c r="B28" s="15"/>
      <c r="C28" s="15"/>
      <c r="D28" s="15"/>
      <c r="E28" s="15"/>
      <c r="F28" s="15"/>
      <c r="G28" s="15"/>
      <c r="H28" s="35">
        <v>4</v>
      </c>
      <c r="I28" s="35">
        <v>6</v>
      </c>
      <c r="J28" s="35">
        <v>4</v>
      </c>
      <c r="K28" s="15"/>
      <c r="L28" s="15"/>
      <c r="M28" s="15"/>
      <c r="N28" s="15"/>
      <c r="O28" s="15"/>
      <c r="P28" s="15"/>
      <c r="Q28" s="15"/>
      <c r="R28" s="15"/>
      <c r="S28" s="15"/>
      <c r="T28" s="15"/>
      <c r="U28" s="15"/>
      <c r="V28" s="15"/>
      <c r="W28" s="15"/>
      <c r="X28" s="15"/>
      <c r="Y28" s="15"/>
      <c r="Z28" s="15"/>
      <c r="AA28" s="15"/>
      <c r="AB28" s="15"/>
      <c r="AC28" s="15"/>
      <c r="AD28" s="15"/>
      <c r="AE28" s="15"/>
      <c r="AF28" s="15"/>
      <c r="AG28" s="15"/>
    </row>
    <row r="29" spans="2:33" ht="28.5" customHeight="1">
      <c r="B29" s="15"/>
      <c r="C29" s="15"/>
      <c r="D29" s="15"/>
      <c r="E29" s="15"/>
      <c r="F29" s="15"/>
      <c r="G29" s="15"/>
      <c r="H29" s="35">
        <v>5</v>
      </c>
      <c r="I29" s="35">
        <v>7</v>
      </c>
      <c r="J29" s="35">
        <v>1</v>
      </c>
      <c r="K29" s="15"/>
      <c r="L29" s="15"/>
      <c r="M29" s="15"/>
      <c r="N29" s="15"/>
      <c r="O29" s="15"/>
      <c r="P29" s="15"/>
      <c r="Q29" s="15"/>
      <c r="R29" s="15"/>
      <c r="S29" s="15"/>
      <c r="T29" s="15"/>
      <c r="U29" s="15"/>
      <c r="V29" s="15"/>
      <c r="W29" s="15"/>
      <c r="X29" s="15"/>
      <c r="Y29" s="15"/>
      <c r="Z29" s="15"/>
      <c r="AA29" s="15"/>
      <c r="AB29" s="15"/>
      <c r="AC29" s="15"/>
      <c r="AD29" s="15"/>
      <c r="AE29" s="15"/>
      <c r="AF29" s="15"/>
      <c r="AG29" s="15"/>
    </row>
    <row r="30" spans="2:33" ht="24" customHeight="1">
      <c r="B30" s="15"/>
      <c r="C30" s="15"/>
      <c r="D30" s="15"/>
      <c r="E30" s="15"/>
      <c r="F30" s="15"/>
      <c r="G30" s="15"/>
      <c r="H30" s="35">
        <v>6</v>
      </c>
      <c r="I30" s="35">
        <v>7</v>
      </c>
      <c r="J30" s="35">
        <v>2</v>
      </c>
      <c r="K30" s="15"/>
      <c r="L30" s="15"/>
      <c r="M30" s="15"/>
      <c r="N30" s="15"/>
      <c r="O30" s="15"/>
      <c r="P30" s="15"/>
      <c r="Q30" s="15"/>
      <c r="R30" s="15"/>
      <c r="S30" s="15"/>
      <c r="T30" s="15"/>
      <c r="U30" s="15"/>
      <c r="V30" s="15"/>
      <c r="W30" s="15"/>
      <c r="X30" s="15"/>
      <c r="Y30" s="15"/>
      <c r="Z30" s="15"/>
      <c r="AA30" s="15"/>
      <c r="AB30" s="15"/>
      <c r="AC30" s="15"/>
      <c r="AD30" s="15"/>
      <c r="AE30" s="15"/>
      <c r="AF30" s="15"/>
      <c r="AG30" s="15"/>
    </row>
    <row r="31" spans="2:33" ht="26.25" customHeight="1">
      <c r="B31" s="15"/>
      <c r="C31" s="15"/>
      <c r="D31" s="15"/>
      <c r="E31" s="15"/>
      <c r="F31" s="15"/>
      <c r="G31" s="15"/>
      <c r="H31" s="35">
        <v>6</v>
      </c>
      <c r="I31" s="35">
        <v>8</v>
      </c>
      <c r="J31" s="35">
        <v>3</v>
      </c>
      <c r="K31" s="15"/>
      <c r="L31" s="15"/>
      <c r="M31" s="15"/>
      <c r="N31" s="15"/>
      <c r="O31" s="15"/>
      <c r="P31" s="15"/>
      <c r="Q31" s="15"/>
      <c r="R31" s="15"/>
      <c r="S31" s="15"/>
      <c r="T31" s="15"/>
      <c r="U31" s="15"/>
      <c r="V31" s="15"/>
      <c r="W31" s="15"/>
      <c r="X31" s="15"/>
      <c r="Y31" s="15"/>
      <c r="Z31" s="15"/>
      <c r="AA31" s="15"/>
      <c r="AB31" s="15"/>
      <c r="AC31" s="15"/>
      <c r="AD31" s="15"/>
      <c r="AE31" s="15"/>
      <c r="AF31" s="15"/>
      <c r="AG31" s="15"/>
    </row>
    <row r="32" spans="2:33" ht="24.75" customHeight="1">
      <c r="B32" s="15"/>
      <c r="C32" s="15"/>
      <c r="D32" s="15"/>
      <c r="E32" s="15"/>
      <c r="F32" s="15"/>
      <c r="G32" s="15"/>
      <c r="H32" s="35">
        <v>7</v>
      </c>
      <c r="I32" s="35">
        <v>8</v>
      </c>
      <c r="J32" s="35">
        <v>6</v>
      </c>
      <c r="K32" s="15"/>
      <c r="L32" s="15"/>
      <c r="M32" s="15"/>
      <c r="N32" s="15"/>
      <c r="O32" s="15"/>
      <c r="P32" s="15"/>
      <c r="Q32" s="15"/>
      <c r="R32" s="15"/>
      <c r="S32" s="15"/>
      <c r="T32" s="15"/>
      <c r="U32" s="15"/>
      <c r="V32" s="15"/>
      <c r="W32" s="15"/>
      <c r="X32" s="15"/>
      <c r="Y32" s="15"/>
      <c r="Z32" s="15"/>
      <c r="AA32" s="15"/>
      <c r="AB32" s="15"/>
      <c r="AC32" s="15"/>
      <c r="AD32" s="15"/>
      <c r="AE32" s="15"/>
      <c r="AF32" s="15"/>
      <c r="AG32" s="15"/>
    </row>
    <row r="33" spans="2:33" ht="21.75" customHeight="1">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row>
    <row r="34" spans="2:33" ht="21" customHeight="1">
      <c r="B34" s="15"/>
      <c r="C34" s="21"/>
      <c r="D34" s="21"/>
      <c r="E34" s="21"/>
      <c r="F34" s="21"/>
      <c r="G34" s="21"/>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row>
    <row r="35" spans="2:33" ht="22.5" customHeight="1">
      <c r="B35" s="15"/>
      <c r="C35" s="21"/>
      <c r="D35" s="21"/>
      <c r="E35" s="21"/>
      <c r="F35" s="21"/>
      <c r="G35" s="21"/>
      <c r="H35" s="15"/>
      <c r="I35" s="15"/>
      <c r="J35" s="15"/>
      <c r="K35" s="21"/>
      <c r="L35" s="21"/>
      <c r="M35" s="21"/>
      <c r="N35" s="15"/>
      <c r="O35" s="15"/>
      <c r="P35" s="15"/>
      <c r="Q35" s="15"/>
      <c r="R35" s="15"/>
      <c r="S35" s="15"/>
      <c r="T35" s="15"/>
      <c r="U35" s="15"/>
      <c r="V35" s="15"/>
      <c r="W35" s="15"/>
      <c r="X35" s="15"/>
      <c r="Y35" s="15"/>
      <c r="Z35" s="15"/>
      <c r="AA35" s="15"/>
      <c r="AB35" s="15"/>
      <c r="AC35" s="15"/>
      <c r="AD35" s="15"/>
      <c r="AE35" s="15"/>
      <c r="AF35" s="15"/>
      <c r="AG35" s="15"/>
    </row>
    <row r="36" spans="2:33" ht="37.5" customHeight="1">
      <c r="B36" s="15"/>
      <c r="C36" s="21"/>
      <c r="D36" s="21"/>
      <c r="E36" s="21"/>
      <c r="F36" s="21"/>
      <c r="G36" s="21"/>
      <c r="H36" s="21"/>
      <c r="I36" s="21"/>
      <c r="J36" s="21"/>
      <c r="K36" s="21"/>
      <c r="L36" s="21"/>
      <c r="M36" s="21"/>
      <c r="N36" s="15"/>
      <c r="O36" s="15"/>
      <c r="P36" s="15"/>
      <c r="Q36" s="15"/>
      <c r="R36" s="15"/>
      <c r="S36" s="15"/>
      <c r="T36" s="15"/>
      <c r="U36" s="15"/>
      <c r="V36" s="15"/>
      <c r="W36" s="15"/>
      <c r="X36" s="15"/>
      <c r="Y36" s="15"/>
      <c r="Z36" s="15"/>
      <c r="AA36" s="15"/>
      <c r="AB36" s="15"/>
      <c r="AC36" s="15"/>
      <c r="AD36" s="15"/>
      <c r="AE36" s="15"/>
      <c r="AF36" s="15"/>
      <c r="AG36" s="15"/>
    </row>
    <row r="37" spans="2:33" ht="18.75" customHeight="1">
      <c r="B37" s="15"/>
      <c r="C37" s="21"/>
      <c r="D37" s="21"/>
      <c r="E37" s="21"/>
      <c r="F37" s="21"/>
      <c r="G37" s="21"/>
      <c r="H37" s="24">
        <v>121</v>
      </c>
      <c r="I37" s="25"/>
      <c r="J37" s="21"/>
      <c r="K37" s="21"/>
      <c r="L37" s="21"/>
      <c r="M37" s="21"/>
      <c r="N37" s="15"/>
      <c r="O37" s="15"/>
      <c r="P37" s="15"/>
      <c r="Q37" s="15"/>
      <c r="R37" s="15"/>
      <c r="S37" s="15"/>
      <c r="T37" s="15"/>
      <c r="U37" s="15"/>
      <c r="V37" s="15"/>
      <c r="W37" s="15"/>
      <c r="X37" s="15"/>
      <c r="Y37" s="15"/>
      <c r="Z37" s="15"/>
      <c r="AA37" s="15"/>
      <c r="AB37" s="15"/>
      <c r="AC37" s="15"/>
      <c r="AD37" s="15"/>
      <c r="AE37" s="15"/>
      <c r="AF37" s="15"/>
      <c r="AG37" s="15"/>
    </row>
    <row r="38" spans="2:33" ht="36.75" customHeight="1">
      <c r="B38" s="15"/>
      <c r="C38" s="21"/>
      <c r="D38" s="21"/>
      <c r="E38" s="21"/>
      <c r="F38" s="21"/>
      <c r="G38" s="21"/>
      <c r="H38" s="15"/>
      <c r="I38" s="15"/>
      <c r="J38" s="21"/>
      <c r="K38" s="21"/>
      <c r="L38" s="21"/>
      <c r="M38" s="21"/>
      <c r="N38" s="15"/>
      <c r="O38" s="15"/>
      <c r="P38" s="15"/>
      <c r="Q38" s="26"/>
      <c r="R38" s="15"/>
      <c r="S38" s="15"/>
      <c r="T38" s="15"/>
      <c r="U38" s="15"/>
      <c r="V38" s="15"/>
      <c r="W38" s="15"/>
      <c r="X38" s="15"/>
      <c r="Y38" s="15"/>
      <c r="Z38" s="15"/>
      <c r="AA38" s="15"/>
      <c r="AB38" s="15"/>
      <c r="AC38" s="15"/>
      <c r="AD38" s="15"/>
      <c r="AE38" s="15"/>
      <c r="AF38" s="15"/>
      <c r="AG38" s="15"/>
    </row>
    <row r="39" spans="2:33" ht="21" customHeight="1">
      <c r="B39" s="15"/>
      <c r="C39" s="186"/>
      <c r="D39" s="186"/>
      <c r="E39" s="187"/>
      <c r="F39" s="186"/>
      <c r="G39" s="186"/>
      <c r="H39" s="187"/>
      <c r="I39" s="186"/>
      <c r="J39" s="186"/>
      <c r="K39" s="187"/>
      <c r="L39" s="186"/>
      <c r="M39" s="186"/>
      <c r="N39" s="187"/>
      <c r="O39" s="186"/>
      <c r="P39" s="187"/>
      <c r="Q39" s="188"/>
      <c r="S39" s="15"/>
      <c r="T39" s="15"/>
      <c r="U39" s="15"/>
      <c r="V39" s="15"/>
      <c r="W39" s="15"/>
      <c r="X39" s="15"/>
      <c r="Y39" s="15"/>
      <c r="Z39" s="15"/>
      <c r="AA39" s="15"/>
      <c r="AB39" s="15"/>
      <c r="AC39" s="15"/>
      <c r="AD39" s="15"/>
      <c r="AE39" s="15"/>
      <c r="AF39" s="15"/>
      <c r="AG39" s="15"/>
    </row>
    <row r="40" spans="2:33" ht="52.5" customHeight="1">
      <c r="B40" s="15"/>
      <c r="C40" s="186"/>
      <c r="D40" s="186"/>
      <c r="E40" s="187"/>
      <c r="F40" s="186"/>
      <c r="G40" s="186"/>
      <c r="H40" s="187"/>
      <c r="I40" s="186"/>
      <c r="J40" s="186"/>
      <c r="K40" s="187"/>
      <c r="L40" s="186"/>
      <c r="M40" s="186"/>
      <c r="N40" s="187"/>
      <c r="O40" s="186"/>
      <c r="P40" s="187"/>
      <c r="Q40" s="188"/>
      <c r="R40" s="15"/>
      <c r="S40" s="15"/>
      <c r="T40" s="15"/>
      <c r="U40" s="15"/>
      <c r="V40" s="15"/>
      <c r="W40" s="15"/>
      <c r="X40" s="15"/>
      <c r="Y40" s="15"/>
      <c r="Z40" s="15"/>
      <c r="AA40" s="15"/>
      <c r="AB40" s="15"/>
      <c r="AC40" s="15"/>
      <c r="AD40" s="15"/>
      <c r="AE40" s="15"/>
      <c r="AF40" s="15"/>
      <c r="AG40" s="15"/>
    </row>
    <row r="41" spans="2:33" ht="43.5" customHeight="1">
      <c r="B41" s="15"/>
      <c r="C41" s="15"/>
      <c r="D41" s="21"/>
      <c r="E41" s="21"/>
      <c r="F41" s="21"/>
      <c r="G41" s="21"/>
      <c r="H41" s="21"/>
      <c r="I41" s="21"/>
      <c r="J41" s="21"/>
      <c r="K41" s="21"/>
      <c r="L41" s="21"/>
      <c r="M41" s="21"/>
      <c r="N41" s="21"/>
      <c r="O41" s="15"/>
      <c r="P41" s="15"/>
      <c r="Q41" s="15"/>
      <c r="R41" s="15"/>
      <c r="S41" s="15"/>
      <c r="T41" s="15"/>
      <c r="U41" s="15"/>
      <c r="V41" s="15"/>
      <c r="W41" s="15"/>
      <c r="X41" s="15"/>
      <c r="Y41" s="15"/>
      <c r="Z41" s="15"/>
      <c r="AA41" s="15"/>
      <c r="AB41" s="15"/>
      <c r="AC41" s="15"/>
      <c r="AD41" s="15"/>
      <c r="AE41" s="15"/>
      <c r="AF41" s="15"/>
      <c r="AG41" s="15"/>
    </row>
    <row r="42" spans="2:33" ht="25.5" customHeight="1">
      <c r="B42" s="15"/>
      <c r="C42" s="15"/>
      <c r="D42" s="21"/>
      <c r="E42" s="21"/>
      <c r="F42" s="21"/>
      <c r="G42" s="21"/>
      <c r="H42" s="21"/>
      <c r="I42" s="21"/>
      <c r="J42" s="21"/>
      <c r="K42" s="21"/>
      <c r="L42" s="189"/>
      <c r="M42" s="21"/>
      <c r="N42" s="21"/>
      <c r="O42" s="15"/>
      <c r="P42" s="15"/>
      <c r="Q42" s="15"/>
      <c r="R42" s="15"/>
      <c r="S42" s="15"/>
      <c r="T42" s="15"/>
      <c r="U42" s="15"/>
      <c r="V42" s="15"/>
      <c r="W42" s="15"/>
      <c r="X42" s="15"/>
      <c r="Y42" s="15"/>
      <c r="Z42" s="15"/>
      <c r="AA42" s="15"/>
      <c r="AB42" s="15"/>
      <c r="AC42" s="15"/>
      <c r="AD42" s="15"/>
      <c r="AE42" s="15"/>
      <c r="AF42" s="15"/>
      <c r="AG42" s="15"/>
    </row>
    <row r="43" spans="2:33" ht="40.5" customHeight="1">
      <c r="B43" s="15"/>
      <c r="C43" s="15"/>
      <c r="D43" s="21"/>
      <c r="E43" s="21"/>
      <c r="F43" s="21"/>
      <c r="G43" s="21"/>
      <c r="H43" s="21"/>
      <c r="I43" s="21"/>
      <c r="J43" s="21"/>
      <c r="K43" s="21"/>
      <c r="L43" s="189"/>
      <c r="M43" s="21"/>
      <c r="N43" s="21"/>
      <c r="O43" s="15"/>
      <c r="P43" s="15"/>
      <c r="Q43" s="15"/>
      <c r="R43" s="15"/>
      <c r="S43" s="15"/>
      <c r="T43" s="15"/>
      <c r="U43" s="15"/>
      <c r="V43" s="15"/>
      <c r="W43" s="15"/>
      <c r="X43" s="15"/>
      <c r="Y43" s="15"/>
      <c r="Z43" s="15"/>
      <c r="AA43" s="15"/>
      <c r="AB43" s="15"/>
      <c r="AC43" s="15"/>
      <c r="AD43" s="15"/>
      <c r="AE43" s="15"/>
      <c r="AF43" s="15"/>
      <c r="AG43" s="15"/>
    </row>
    <row r="44" spans="2:33" ht="27.75" customHeight="1">
      <c r="D44" s="3"/>
      <c r="E44" s="3"/>
      <c r="F44" s="173"/>
      <c r="G44" s="173"/>
      <c r="H44" s="173"/>
      <c r="I44" s="173"/>
      <c r="J44" s="3"/>
      <c r="K44" s="3"/>
      <c r="L44" s="3"/>
      <c r="M44" s="3"/>
      <c r="N44" s="3"/>
    </row>
    <row r="45" spans="2:33" ht="27" customHeight="1">
      <c r="D45" s="3"/>
      <c r="E45" s="3"/>
      <c r="F45" s="173"/>
      <c r="G45" s="173"/>
      <c r="H45" s="173"/>
      <c r="I45" s="173"/>
      <c r="J45" s="3"/>
      <c r="K45" s="3"/>
      <c r="L45" s="3"/>
      <c r="M45" s="3"/>
      <c r="N45" s="3"/>
      <c r="O45" s="3"/>
      <c r="P45" s="3"/>
      <c r="Q45" s="3"/>
      <c r="R45" s="3"/>
      <c r="S45" s="3"/>
      <c r="T45" s="3"/>
    </row>
    <row r="46" spans="2:33" ht="15" customHeight="1">
      <c r="D46" s="3"/>
      <c r="E46" s="3"/>
      <c r="F46" s="3"/>
      <c r="G46" s="3"/>
      <c r="H46" s="3"/>
      <c r="I46" s="3"/>
      <c r="J46" s="3"/>
      <c r="K46" s="3"/>
      <c r="L46" s="3"/>
      <c r="M46" s="3"/>
      <c r="N46" s="4"/>
      <c r="O46" s="6"/>
      <c r="P46" s="6"/>
      <c r="Q46" s="6"/>
      <c r="R46" s="4"/>
      <c r="S46" s="4"/>
      <c r="T46" s="3"/>
    </row>
    <row r="47" spans="2:33">
      <c r="N47" s="4"/>
      <c r="O47" s="6"/>
      <c r="P47" s="6"/>
      <c r="Q47" s="6"/>
      <c r="R47" s="4"/>
      <c r="S47" s="4"/>
    </row>
    <row r="48" spans="2:33">
      <c r="N48" s="4"/>
      <c r="O48" s="6"/>
      <c r="P48" s="6"/>
      <c r="Q48" s="6"/>
      <c r="R48" s="4"/>
      <c r="S48" s="4"/>
    </row>
    <row r="49" spans="14:21">
      <c r="N49" s="4"/>
      <c r="O49" s="6"/>
      <c r="P49" s="6"/>
      <c r="Q49" s="6"/>
      <c r="R49" s="4"/>
      <c r="S49" s="4"/>
    </row>
    <row r="50" spans="14:21">
      <c r="N50" s="4"/>
      <c r="O50" s="6"/>
      <c r="P50" s="6"/>
      <c r="Q50" s="6"/>
      <c r="R50" s="4"/>
      <c r="S50" s="4"/>
    </row>
    <row r="51" spans="14:21">
      <c r="N51" s="4"/>
      <c r="O51" s="5"/>
      <c r="P51" s="5"/>
      <c r="Q51" s="4"/>
      <c r="R51" s="4"/>
      <c r="S51" s="4"/>
    </row>
    <row r="52" spans="14:21">
      <c r="N52" s="4"/>
      <c r="O52" s="5"/>
      <c r="P52" s="5"/>
      <c r="Q52" s="4"/>
      <c r="R52" s="4"/>
      <c r="S52" s="4"/>
    </row>
    <row r="55" spans="14:21">
      <c r="U55" s="14"/>
    </row>
  </sheetData>
  <mergeCells count="14">
    <mergeCell ref="P39:P40"/>
    <mergeCell ref="Q39:Q40"/>
    <mergeCell ref="L42:L43"/>
    <mergeCell ref="C39:D40"/>
    <mergeCell ref="E39:E40"/>
    <mergeCell ref="F39:G40"/>
    <mergeCell ref="H39:H40"/>
    <mergeCell ref="I39:J40"/>
    <mergeCell ref="K39:K40"/>
    <mergeCell ref="F44:G45"/>
    <mergeCell ref="H44:I45"/>
    <mergeCell ref="L39:M40"/>
    <mergeCell ref="N39:N40"/>
    <mergeCell ref="O39:O40"/>
  </mergeCells>
  <pageMargins left="0.7" right="0.7" top="0.75" bottom="0.75" header="0.3" footer="0.3"/>
  <pageSetup scale="3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G55"/>
  <sheetViews>
    <sheetView zoomScale="70" zoomScaleNormal="70" workbookViewId="0"/>
  </sheetViews>
  <sheetFormatPr defaultColWidth="9.140625" defaultRowHeight="15"/>
  <cols>
    <col min="1" max="7" width="9.140625" style="1"/>
    <col min="8" max="8" width="16.28515625" style="1" customWidth="1"/>
    <col min="9" max="9" width="14.28515625" style="1" customWidth="1"/>
    <col min="10" max="10" width="21.28515625" style="1" customWidth="1"/>
    <col min="11" max="12" width="9.140625" style="1"/>
    <col min="13" max="13" width="7" style="1" customWidth="1"/>
    <col min="14" max="14" width="8.140625" style="1" customWidth="1"/>
    <col min="15" max="15" width="24" style="1" customWidth="1"/>
    <col min="16" max="16" width="12.28515625" style="1" customWidth="1"/>
    <col min="17" max="17" width="9" style="1" customWidth="1"/>
    <col min="18" max="18" width="7.28515625" style="1" customWidth="1"/>
    <col min="19" max="19" width="6.28515625" style="1" customWidth="1"/>
    <col min="20" max="20" width="7.140625" style="1" customWidth="1"/>
    <col min="21" max="21" width="6.28515625" style="1" customWidth="1"/>
    <col min="22" max="22" width="9.42578125" style="1" customWidth="1"/>
    <col min="23" max="23" width="7.85546875" style="1" customWidth="1"/>
    <col min="24" max="24" width="8.5703125" style="1" customWidth="1"/>
    <col min="25" max="25" width="7.140625" style="1" customWidth="1"/>
    <col min="26" max="26" width="7.28515625" style="1" customWidth="1"/>
    <col min="27" max="28" width="9.140625" style="1"/>
    <col min="29" max="29" width="13.7109375" style="1" customWidth="1"/>
    <col min="30" max="263" width="9.140625" style="1"/>
    <col min="264" max="264" width="10.140625" style="1" customWidth="1"/>
    <col min="265" max="268" width="9.140625" style="1"/>
    <col min="269" max="269" width="7" style="1" customWidth="1"/>
    <col min="270" max="270" width="8.140625" style="1" customWidth="1"/>
    <col min="271" max="271" width="14.7109375" style="1" customWidth="1"/>
    <col min="272" max="272" width="12.28515625" style="1" customWidth="1"/>
    <col min="273" max="273" width="16.7109375" style="1" customWidth="1"/>
    <col min="274" max="274" width="13.85546875" style="1" customWidth="1"/>
    <col min="275" max="275" width="6.28515625" style="1" customWidth="1"/>
    <col min="276" max="276" width="12.7109375" style="1" customWidth="1"/>
    <col min="277" max="277" width="6.28515625" style="1" customWidth="1"/>
    <col min="278" max="278" width="13.28515625" style="1" customWidth="1"/>
    <col min="279" max="279" width="9.140625" style="1"/>
    <col min="280" max="280" width="13.28515625" style="1" customWidth="1"/>
    <col min="281" max="281" width="9.140625" style="1"/>
    <col min="282" max="282" width="13" style="1" customWidth="1"/>
    <col min="283" max="284" width="9.140625" style="1"/>
    <col min="285" max="285" width="13.7109375" style="1" customWidth="1"/>
    <col min="286" max="519" width="9.140625" style="1"/>
    <col min="520" max="520" width="10.140625" style="1" customWidth="1"/>
    <col min="521" max="524" width="9.140625" style="1"/>
    <col min="525" max="525" width="7" style="1" customWidth="1"/>
    <col min="526" max="526" width="8.140625" style="1" customWidth="1"/>
    <col min="527" max="527" width="14.7109375" style="1" customWidth="1"/>
    <col min="528" max="528" width="12.28515625" style="1" customWidth="1"/>
    <col min="529" max="529" width="16.7109375" style="1" customWidth="1"/>
    <col min="530" max="530" width="13.85546875" style="1" customWidth="1"/>
    <col min="531" max="531" width="6.28515625" style="1" customWidth="1"/>
    <col min="532" max="532" width="12.7109375" style="1" customWidth="1"/>
    <col min="533" max="533" width="6.28515625" style="1" customWidth="1"/>
    <col min="534" max="534" width="13.28515625" style="1" customWidth="1"/>
    <col min="535" max="535" width="9.140625" style="1"/>
    <col min="536" max="536" width="13.28515625" style="1" customWidth="1"/>
    <col min="537" max="537" width="9.140625" style="1"/>
    <col min="538" max="538" width="13" style="1" customWidth="1"/>
    <col min="539" max="540" width="9.140625" style="1"/>
    <col min="541" max="541" width="13.7109375" style="1" customWidth="1"/>
    <col min="542" max="775" width="9.140625" style="1"/>
    <col min="776" max="776" width="10.140625" style="1" customWidth="1"/>
    <col min="777" max="780" width="9.140625" style="1"/>
    <col min="781" max="781" width="7" style="1" customWidth="1"/>
    <col min="782" max="782" width="8.140625" style="1" customWidth="1"/>
    <col min="783" max="783" width="14.7109375" style="1" customWidth="1"/>
    <col min="784" max="784" width="12.28515625" style="1" customWidth="1"/>
    <col min="785" max="785" width="16.7109375" style="1" customWidth="1"/>
    <col min="786" max="786" width="13.85546875" style="1" customWidth="1"/>
    <col min="787" max="787" width="6.28515625" style="1" customWidth="1"/>
    <col min="788" max="788" width="12.7109375" style="1" customWidth="1"/>
    <col min="789" max="789" width="6.28515625" style="1" customWidth="1"/>
    <col min="790" max="790" width="13.28515625" style="1" customWidth="1"/>
    <col min="791" max="791" width="9.140625" style="1"/>
    <col min="792" max="792" width="13.28515625" style="1" customWidth="1"/>
    <col min="793" max="793" width="9.140625" style="1"/>
    <col min="794" max="794" width="13" style="1" customWidth="1"/>
    <col min="795" max="796" width="9.140625" style="1"/>
    <col min="797" max="797" width="13.7109375" style="1" customWidth="1"/>
    <col min="798" max="1031" width="9.140625" style="1"/>
    <col min="1032" max="1032" width="10.140625" style="1" customWidth="1"/>
    <col min="1033" max="1036" width="9.140625" style="1"/>
    <col min="1037" max="1037" width="7" style="1" customWidth="1"/>
    <col min="1038" max="1038" width="8.140625" style="1" customWidth="1"/>
    <col min="1039" max="1039" width="14.7109375" style="1" customWidth="1"/>
    <col min="1040" max="1040" width="12.28515625" style="1" customWidth="1"/>
    <col min="1041" max="1041" width="16.7109375" style="1" customWidth="1"/>
    <col min="1042" max="1042" width="13.85546875" style="1" customWidth="1"/>
    <col min="1043" max="1043" width="6.28515625" style="1" customWidth="1"/>
    <col min="1044" max="1044" width="12.7109375" style="1" customWidth="1"/>
    <col min="1045" max="1045" width="6.28515625" style="1" customWidth="1"/>
    <col min="1046" max="1046" width="13.28515625" style="1" customWidth="1"/>
    <col min="1047" max="1047" width="9.140625" style="1"/>
    <col min="1048" max="1048" width="13.28515625" style="1" customWidth="1"/>
    <col min="1049" max="1049" width="9.140625" style="1"/>
    <col min="1050" max="1050" width="13" style="1" customWidth="1"/>
    <col min="1051" max="1052" width="9.140625" style="1"/>
    <col min="1053" max="1053" width="13.7109375" style="1" customWidth="1"/>
    <col min="1054" max="1287" width="9.140625" style="1"/>
    <col min="1288" max="1288" width="10.140625" style="1" customWidth="1"/>
    <col min="1289" max="1292" width="9.140625" style="1"/>
    <col min="1293" max="1293" width="7" style="1" customWidth="1"/>
    <col min="1294" max="1294" width="8.140625" style="1" customWidth="1"/>
    <col min="1295" max="1295" width="14.7109375" style="1" customWidth="1"/>
    <col min="1296" max="1296" width="12.28515625" style="1" customWidth="1"/>
    <col min="1297" max="1297" width="16.7109375" style="1" customWidth="1"/>
    <col min="1298" max="1298" width="13.85546875" style="1" customWidth="1"/>
    <col min="1299" max="1299" width="6.28515625" style="1" customWidth="1"/>
    <col min="1300" max="1300" width="12.7109375" style="1" customWidth="1"/>
    <col min="1301" max="1301" width="6.28515625" style="1" customWidth="1"/>
    <col min="1302" max="1302" width="13.28515625" style="1" customWidth="1"/>
    <col min="1303" max="1303" width="9.140625" style="1"/>
    <col min="1304" max="1304" width="13.28515625" style="1" customWidth="1"/>
    <col min="1305" max="1305" width="9.140625" style="1"/>
    <col min="1306" max="1306" width="13" style="1" customWidth="1"/>
    <col min="1307" max="1308" width="9.140625" style="1"/>
    <col min="1309" max="1309" width="13.7109375" style="1" customWidth="1"/>
    <col min="1310" max="1543" width="9.140625" style="1"/>
    <col min="1544" max="1544" width="10.140625" style="1" customWidth="1"/>
    <col min="1545" max="1548" width="9.140625" style="1"/>
    <col min="1549" max="1549" width="7" style="1" customWidth="1"/>
    <col min="1550" max="1550" width="8.140625" style="1" customWidth="1"/>
    <col min="1551" max="1551" width="14.7109375" style="1" customWidth="1"/>
    <col min="1552" max="1552" width="12.28515625" style="1" customWidth="1"/>
    <col min="1553" max="1553" width="16.7109375" style="1" customWidth="1"/>
    <col min="1554" max="1554" width="13.85546875" style="1" customWidth="1"/>
    <col min="1555" max="1555" width="6.28515625" style="1" customWidth="1"/>
    <col min="1556" max="1556" width="12.7109375" style="1" customWidth="1"/>
    <col min="1557" max="1557" width="6.28515625" style="1" customWidth="1"/>
    <col min="1558" max="1558" width="13.28515625" style="1" customWidth="1"/>
    <col min="1559" max="1559" width="9.140625" style="1"/>
    <col min="1560" max="1560" width="13.28515625" style="1" customWidth="1"/>
    <col min="1561" max="1561" width="9.140625" style="1"/>
    <col min="1562" max="1562" width="13" style="1" customWidth="1"/>
    <col min="1563" max="1564" width="9.140625" style="1"/>
    <col min="1565" max="1565" width="13.7109375" style="1" customWidth="1"/>
    <col min="1566" max="1799" width="9.140625" style="1"/>
    <col min="1800" max="1800" width="10.140625" style="1" customWidth="1"/>
    <col min="1801" max="1804" width="9.140625" style="1"/>
    <col min="1805" max="1805" width="7" style="1" customWidth="1"/>
    <col min="1806" max="1806" width="8.140625" style="1" customWidth="1"/>
    <col min="1807" max="1807" width="14.7109375" style="1" customWidth="1"/>
    <col min="1808" max="1808" width="12.28515625" style="1" customWidth="1"/>
    <col min="1809" max="1809" width="16.7109375" style="1" customWidth="1"/>
    <col min="1810" max="1810" width="13.85546875" style="1" customWidth="1"/>
    <col min="1811" max="1811" width="6.28515625" style="1" customWidth="1"/>
    <col min="1812" max="1812" width="12.7109375" style="1" customWidth="1"/>
    <col min="1813" max="1813" width="6.28515625" style="1" customWidth="1"/>
    <col min="1814" max="1814" width="13.28515625" style="1" customWidth="1"/>
    <col min="1815" max="1815" width="9.140625" style="1"/>
    <col min="1816" max="1816" width="13.28515625" style="1" customWidth="1"/>
    <col min="1817" max="1817" width="9.140625" style="1"/>
    <col min="1818" max="1818" width="13" style="1" customWidth="1"/>
    <col min="1819" max="1820" width="9.140625" style="1"/>
    <col min="1821" max="1821" width="13.7109375" style="1" customWidth="1"/>
    <col min="1822" max="2055" width="9.140625" style="1"/>
    <col min="2056" max="2056" width="10.140625" style="1" customWidth="1"/>
    <col min="2057" max="2060" width="9.140625" style="1"/>
    <col min="2061" max="2061" width="7" style="1" customWidth="1"/>
    <col min="2062" max="2062" width="8.140625" style="1" customWidth="1"/>
    <col min="2063" max="2063" width="14.7109375" style="1" customWidth="1"/>
    <col min="2064" max="2064" width="12.28515625" style="1" customWidth="1"/>
    <col min="2065" max="2065" width="16.7109375" style="1" customWidth="1"/>
    <col min="2066" max="2066" width="13.85546875" style="1" customWidth="1"/>
    <col min="2067" max="2067" width="6.28515625" style="1" customWidth="1"/>
    <col min="2068" max="2068" width="12.7109375" style="1" customWidth="1"/>
    <col min="2069" max="2069" width="6.28515625" style="1" customWidth="1"/>
    <col min="2070" max="2070" width="13.28515625" style="1" customWidth="1"/>
    <col min="2071" max="2071" width="9.140625" style="1"/>
    <col min="2072" max="2072" width="13.28515625" style="1" customWidth="1"/>
    <col min="2073" max="2073" width="9.140625" style="1"/>
    <col min="2074" max="2074" width="13" style="1" customWidth="1"/>
    <col min="2075" max="2076" width="9.140625" style="1"/>
    <col min="2077" max="2077" width="13.7109375" style="1" customWidth="1"/>
    <col min="2078" max="2311" width="9.140625" style="1"/>
    <col min="2312" max="2312" width="10.140625" style="1" customWidth="1"/>
    <col min="2313" max="2316" width="9.140625" style="1"/>
    <col min="2317" max="2317" width="7" style="1" customWidth="1"/>
    <col min="2318" max="2318" width="8.140625" style="1" customWidth="1"/>
    <col min="2319" max="2319" width="14.7109375" style="1" customWidth="1"/>
    <col min="2320" max="2320" width="12.28515625" style="1" customWidth="1"/>
    <col min="2321" max="2321" width="16.7109375" style="1" customWidth="1"/>
    <col min="2322" max="2322" width="13.85546875" style="1" customWidth="1"/>
    <col min="2323" max="2323" width="6.28515625" style="1" customWidth="1"/>
    <col min="2324" max="2324" width="12.7109375" style="1" customWidth="1"/>
    <col min="2325" max="2325" width="6.28515625" style="1" customWidth="1"/>
    <col min="2326" max="2326" width="13.28515625" style="1" customWidth="1"/>
    <col min="2327" max="2327" width="9.140625" style="1"/>
    <col min="2328" max="2328" width="13.28515625" style="1" customWidth="1"/>
    <col min="2329" max="2329" width="9.140625" style="1"/>
    <col min="2330" max="2330" width="13" style="1" customWidth="1"/>
    <col min="2331" max="2332" width="9.140625" style="1"/>
    <col min="2333" max="2333" width="13.7109375" style="1" customWidth="1"/>
    <col min="2334" max="2567" width="9.140625" style="1"/>
    <col min="2568" max="2568" width="10.140625" style="1" customWidth="1"/>
    <col min="2569" max="2572" width="9.140625" style="1"/>
    <col min="2573" max="2573" width="7" style="1" customWidth="1"/>
    <col min="2574" max="2574" width="8.140625" style="1" customWidth="1"/>
    <col min="2575" max="2575" width="14.7109375" style="1" customWidth="1"/>
    <col min="2576" max="2576" width="12.28515625" style="1" customWidth="1"/>
    <col min="2577" max="2577" width="16.7109375" style="1" customWidth="1"/>
    <col min="2578" max="2578" width="13.85546875" style="1" customWidth="1"/>
    <col min="2579" max="2579" width="6.28515625" style="1" customWidth="1"/>
    <col min="2580" max="2580" width="12.7109375" style="1" customWidth="1"/>
    <col min="2581" max="2581" width="6.28515625" style="1" customWidth="1"/>
    <col min="2582" max="2582" width="13.28515625" style="1" customWidth="1"/>
    <col min="2583" max="2583" width="9.140625" style="1"/>
    <col min="2584" max="2584" width="13.28515625" style="1" customWidth="1"/>
    <col min="2585" max="2585" width="9.140625" style="1"/>
    <col min="2586" max="2586" width="13" style="1" customWidth="1"/>
    <col min="2587" max="2588" width="9.140625" style="1"/>
    <col min="2589" max="2589" width="13.7109375" style="1" customWidth="1"/>
    <col min="2590" max="2823" width="9.140625" style="1"/>
    <col min="2824" max="2824" width="10.140625" style="1" customWidth="1"/>
    <col min="2825" max="2828" width="9.140625" style="1"/>
    <col min="2829" max="2829" width="7" style="1" customWidth="1"/>
    <col min="2830" max="2830" width="8.140625" style="1" customWidth="1"/>
    <col min="2831" max="2831" width="14.7109375" style="1" customWidth="1"/>
    <col min="2832" max="2832" width="12.28515625" style="1" customWidth="1"/>
    <col min="2833" max="2833" width="16.7109375" style="1" customWidth="1"/>
    <col min="2834" max="2834" width="13.85546875" style="1" customWidth="1"/>
    <col min="2835" max="2835" width="6.28515625" style="1" customWidth="1"/>
    <col min="2836" max="2836" width="12.7109375" style="1" customWidth="1"/>
    <col min="2837" max="2837" width="6.28515625" style="1" customWidth="1"/>
    <col min="2838" max="2838" width="13.28515625" style="1" customWidth="1"/>
    <col min="2839" max="2839" width="9.140625" style="1"/>
    <col min="2840" max="2840" width="13.28515625" style="1" customWidth="1"/>
    <col min="2841" max="2841" width="9.140625" style="1"/>
    <col min="2842" max="2842" width="13" style="1" customWidth="1"/>
    <col min="2843" max="2844" width="9.140625" style="1"/>
    <col min="2845" max="2845" width="13.7109375" style="1" customWidth="1"/>
    <col min="2846" max="3079" width="9.140625" style="1"/>
    <col min="3080" max="3080" width="10.140625" style="1" customWidth="1"/>
    <col min="3081" max="3084" width="9.140625" style="1"/>
    <col min="3085" max="3085" width="7" style="1" customWidth="1"/>
    <col min="3086" max="3086" width="8.140625" style="1" customWidth="1"/>
    <col min="3087" max="3087" width="14.7109375" style="1" customWidth="1"/>
    <col min="3088" max="3088" width="12.28515625" style="1" customWidth="1"/>
    <col min="3089" max="3089" width="16.7109375" style="1" customWidth="1"/>
    <col min="3090" max="3090" width="13.85546875" style="1" customWidth="1"/>
    <col min="3091" max="3091" width="6.28515625" style="1" customWidth="1"/>
    <col min="3092" max="3092" width="12.7109375" style="1" customWidth="1"/>
    <col min="3093" max="3093" width="6.28515625" style="1" customWidth="1"/>
    <col min="3094" max="3094" width="13.28515625" style="1" customWidth="1"/>
    <col min="3095" max="3095" width="9.140625" style="1"/>
    <col min="3096" max="3096" width="13.28515625" style="1" customWidth="1"/>
    <col min="3097" max="3097" width="9.140625" style="1"/>
    <col min="3098" max="3098" width="13" style="1" customWidth="1"/>
    <col min="3099" max="3100" width="9.140625" style="1"/>
    <col min="3101" max="3101" width="13.7109375" style="1" customWidth="1"/>
    <col min="3102" max="3335" width="9.140625" style="1"/>
    <col min="3336" max="3336" width="10.140625" style="1" customWidth="1"/>
    <col min="3337" max="3340" width="9.140625" style="1"/>
    <col min="3341" max="3341" width="7" style="1" customWidth="1"/>
    <col min="3342" max="3342" width="8.140625" style="1" customWidth="1"/>
    <col min="3343" max="3343" width="14.7109375" style="1" customWidth="1"/>
    <col min="3344" max="3344" width="12.28515625" style="1" customWidth="1"/>
    <col min="3345" max="3345" width="16.7109375" style="1" customWidth="1"/>
    <col min="3346" max="3346" width="13.85546875" style="1" customWidth="1"/>
    <col min="3347" max="3347" width="6.28515625" style="1" customWidth="1"/>
    <col min="3348" max="3348" width="12.7109375" style="1" customWidth="1"/>
    <col min="3349" max="3349" width="6.28515625" style="1" customWidth="1"/>
    <col min="3350" max="3350" width="13.28515625" style="1" customWidth="1"/>
    <col min="3351" max="3351" width="9.140625" style="1"/>
    <col min="3352" max="3352" width="13.28515625" style="1" customWidth="1"/>
    <col min="3353" max="3353" width="9.140625" style="1"/>
    <col min="3354" max="3354" width="13" style="1" customWidth="1"/>
    <col min="3355" max="3356" width="9.140625" style="1"/>
    <col min="3357" max="3357" width="13.7109375" style="1" customWidth="1"/>
    <col min="3358" max="3591" width="9.140625" style="1"/>
    <col min="3592" max="3592" width="10.140625" style="1" customWidth="1"/>
    <col min="3593" max="3596" width="9.140625" style="1"/>
    <col min="3597" max="3597" width="7" style="1" customWidth="1"/>
    <col min="3598" max="3598" width="8.140625" style="1" customWidth="1"/>
    <col min="3599" max="3599" width="14.7109375" style="1" customWidth="1"/>
    <col min="3600" max="3600" width="12.28515625" style="1" customWidth="1"/>
    <col min="3601" max="3601" width="16.7109375" style="1" customWidth="1"/>
    <col min="3602" max="3602" width="13.85546875" style="1" customWidth="1"/>
    <col min="3603" max="3603" width="6.28515625" style="1" customWidth="1"/>
    <col min="3604" max="3604" width="12.7109375" style="1" customWidth="1"/>
    <col min="3605" max="3605" width="6.28515625" style="1" customWidth="1"/>
    <col min="3606" max="3606" width="13.28515625" style="1" customWidth="1"/>
    <col min="3607" max="3607" width="9.140625" style="1"/>
    <col min="3608" max="3608" width="13.28515625" style="1" customWidth="1"/>
    <col min="3609" max="3609" width="9.140625" style="1"/>
    <col min="3610" max="3610" width="13" style="1" customWidth="1"/>
    <col min="3611" max="3612" width="9.140625" style="1"/>
    <col min="3613" max="3613" width="13.7109375" style="1" customWidth="1"/>
    <col min="3614" max="3847" width="9.140625" style="1"/>
    <col min="3848" max="3848" width="10.140625" style="1" customWidth="1"/>
    <col min="3849" max="3852" width="9.140625" style="1"/>
    <col min="3853" max="3853" width="7" style="1" customWidth="1"/>
    <col min="3854" max="3854" width="8.140625" style="1" customWidth="1"/>
    <col min="3855" max="3855" width="14.7109375" style="1" customWidth="1"/>
    <col min="3856" max="3856" width="12.28515625" style="1" customWidth="1"/>
    <col min="3857" max="3857" width="16.7109375" style="1" customWidth="1"/>
    <col min="3858" max="3858" width="13.85546875" style="1" customWidth="1"/>
    <col min="3859" max="3859" width="6.28515625" style="1" customWidth="1"/>
    <col min="3860" max="3860" width="12.7109375" style="1" customWidth="1"/>
    <col min="3861" max="3861" width="6.28515625" style="1" customWidth="1"/>
    <col min="3862" max="3862" width="13.28515625" style="1" customWidth="1"/>
    <col min="3863" max="3863" width="9.140625" style="1"/>
    <col min="3864" max="3864" width="13.28515625" style="1" customWidth="1"/>
    <col min="3865" max="3865" width="9.140625" style="1"/>
    <col min="3866" max="3866" width="13" style="1" customWidth="1"/>
    <col min="3867" max="3868" width="9.140625" style="1"/>
    <col min="3869" max="3869" width="13.7109375" style="1" customWidth="1"/>
    <col min="3870" max="4103" width="9.140625" style="1"/>
    <col min="4104" max="4104" width="10.140625" style="1" customWidth="1"/>
    <col min="4105" max="4108" width="9.140625" style="1"/>
    <col min="4109" max="4109" width="7" style="1" customWidth="1"/>
    <col min="4110" max="4110" width="8.140625" style="1" customWidth="1"/>
    <col min="4111" max="4111" width="14.7109375" style="1" customWidth="1"/>
    <col min="4112" max="4112" width="12.28515625" style="1" customWidth="1"/>
    <col min="4113" max="4113" width="16.7109375" style="1" customWidth="1"/>
    <col min="4114" max="4114" width="13.85546875" style="1" customWidth="1"/>
    <col min="4115" max="4115" width="6.28515625" style="1" customWidth="1"/>
    <col min="4116" max="4116" width="12.7109375" style="1" customWidth="1"/>
    <col min="4117" max="4117" width="6.28515625" style="1" customWidth="1"/>
    <col min="4118" max="4118" width="13.28515625" style="1" customWidth="1"/>
    <col min="4119" max="4119" width="9.140625" style="1"/>
    <col min="4120" max="4120" width="13.28515625" style="1" customWidth="1"/>
    <col min="4121" max="4121" width="9.140625" style="1"/>
    <col min="4122" max="4122" width="13" style="1" customWidth="1"/>
    <col min="4123" max="4124" width="9.140625" style="1"/>
    <col min="4125" max="4125" width="13.7109375" style="1" customWidth="1"/>
    <col min="4126" max="4359" width="9.140625" style="1"/>
    <col min="4360" max="4360" width="10.140625" style="1" customWidth="1"/>
    <col min="4361" max="4364" width="9.140625" style="1"/>
    <col min="4365" max="4365" width="7" style="1" customWidth="1"/>
    <col min="4366" max="4366" width="8.140625" style="1" customWidth="1"/>
    <col min="4367" max="4367" width="14.7109375" style="1" customWidth="1"/>
    <col min="4368" max="4368" width="12.28515625" style="1" customWidth="1"/>
    <col min="4369" max="4369" width="16.7109375" style="1" customWidth="1"/>
    <col min="4370" max="4370" width="13.85546875" style="1" customWidth="1"/>
    <col min="4371" max="4371" width="6.28515625" style="1" customWidth="1"/>
    <col min="4372" max="4372" width="12.7109375" style="1" customWidth="1"/>
    <col min="4373" max="4373" width="6.28515625" style="1" customWidth="1"/>
    <col min="4374" max="4374" width="13.28515625" style="1" customWidth="1"/>
    <col min="4375" max="4375" width="9.140625" style="1"/>
    <col min="4376" max="4376" width="13.28515625" style="1" customWidth="1"/>
    <col min="4377" max="4377" width="9.140625" style="1"/>
    <col min="4378" max="4378" width="13" style="1" customWidth="1"/>
    <col min="4379" max="4380" width="9.140625" style="1"/>
    <col min="4381" max="4381" width="13.7109375" style="1" customWidth="1"/>
    <col min="4382" max="4615" width="9.140625" style="1"/>
    <col min="4616" max="4616" width="10.140625" style="1" customWidth="1"/>
    <col min="4617" max="4620" width="9.140625" style="1"/>
    <col min="4621" max="4621" width="7" style="1" customWidth="1"/>
    <col min="4622" max="4622" width="8.140625" style="1" customWidth="1"/>
    <col min="4623" max="4623" width="14.7109375" style="1" customWidth="1"/>
    <col min="4624" max="4624" width="12.28515625" style="1" customWidth="1"/>
    <col min="4625" max="4625" width="16.7109375" style="1" customWidth="1"/>
    <col min="4626" max="4626" width="13.85546875" style="1" customWidth="1"/>
    <col min="4627" max="4627" width="6.28515625" style="1" customWidth="1"/>
    <col min="4628" max="4628" width="12.7109375" style="1" customWidth="1"/>
    <col min="4629" max="4629" width="6.28515625" style="1" customWidth="1"/>
    <col min="4630" max="4630" width="13.28515625" style="1" customWidth="1"/>
    <col min="4631" max="4631" width="9.140625" style="1"/>
    <col min="4632" max="4632" width="13.28515625" style="1" customWidth="1"/>
    <col min="4633" max="4633" width="9.140625" style="1"/>
    <col min="4634" max="4634" width="13" style="1" customWidth="1"/>
    <col min="4635" max="4636" width="9.140625" style="1"/>
    <col min="4637" max="4637" width="13.7109375" style="1" customWidth="1"/>
    <col min="4638" max="4871" width="9.140625" style="1"/>
    <col min="4872" max="4872" width="10.140625" style="1" customWidth="1"/>
    <col min="4873" max="4876" width="9.140625" style="1"/>
    <col min="4877" max="4877" width="7" style="1" customWidth="1"/>
    <col min="4878" max="4878" width="8.140625" style="1" customWidth="1"/>
    <col min="4879" max="4879" width="14.7109375" style="1" customWidth="1"/>
    <col min="4880" max="4880" width="12.28515625" style="1" customWidth="1"/>
    <col min="4881" max="4881" width="16.7109375" style="1" customWidth="1"/>
    <col min="4882" max="4882" width="13.85546875" style="1" customWidth="1"/>
    <col min="4883" max="4883" width="6.28515625" style="1" customWidth="1"/>
    <col min="4884" max="4884" width="12.7109375" style="1" customWidth="1"/>
    <col min="4885" max="4885" width="6.28515625" style="1" customWidth="1"/>
    <col min="4886" max="4886" width="13.28515625" style="1" customWidth="1"/>
    <col min="4887" max="4887" width="9.140625" style="1"/>
    <col min="4888" max="4888" width="13.28515625" style="1" customWidth="1"/>
    <col min="4889" max="4889" width="9.140625" style="1"/>
    <col min="4890" max="4890" width="13" style="1" customWidth="1"/>
    <col min="4891" max="4892" width="9.140625" style="1"/>
    <col min="4893" max="4893" width="13.7109375" style="1" customWidth="1"/>
    <col min="4894" max="5127" width="9.140625" style="1"/>
    <col min="5128" max="5128" width="10.140625" style="1" customWidth="1"/>
    <col min="5129" max="5132" width="9.140625" style="1"/>
    <col min="5133" max="5133" width="7" style="1" customWidth="1"/>
    <col min="5134" max="5134" width="8.140625" style="1" customWidth="1"/>
    <col min="5135" max="5135" width="14.7109375" style="1" customWidth="1"/>
    <col min="5136" max="5136" width="12.28515625" style="1" customWidth="1"/>
    <col min="5137" max="5137" width="16.7109375" style="1" customWidth="1"/>
    <col min="5138" max="5138" width="13.85546875" style="1" customWidth="1"/>
    <col min="5139" max="5139" width="6.28515625" style="1" customWidth="1"/>
    <col min="5140" max="5140" width="12.7109375" style="1" customWidth="1"/>
    <col min="5141" max="5141" width="6.28515625" style="1" customWidth="1"/>
    <col min="5142" max="5142" width="13.28515625" style="1" customWidth="1"/>
    <col min="5143" max="5143" width="9.140625" style="1"/>
    <col min="5144" max="5144" width="13.28515625" style="1" customWidth="1"/>
    <col min="5145" max="5145" width="9.140625" style="1"/>
    <col min="5146" max="5146" width="13" style="1" customWidth="1"/>
    <col min="5147" max="5148" width="9.140625" style="1"/>
    <col min="5149" max="5149" width="13.7109375" style="1" customWidth="1"/>
    <col min="5150" max="5383" width="9.140625" style="1"/>
    <col min="5384" max="5384" width="10.140625" style="1" customWidth="1"/>
    <col min="5385" max="5388" width="9.140625" style="1"/>
    <col min="5389" max="5389" width="7" style="1" customWidth="1"/>
    <col min="5390" max="5390" width="8.140625" style="1" customWidth="1"/>
    <col min="5391" max="5391" width="14.7109375" style="1" customWidth="1"/>
    <col min="5392" max="5392" width="12.28515625" style="1" customWidth="1"/>
    <col min="5393" max="5393" width="16.7109375" style="1" customWidth="1"/>
    <col min="5394" max="5394" width="13.85546875" style="1" customWidth="1"/>
    <col min="5395" max="5395" width="6.28515625" style="1" customWidth="1"/>
    <col min="5396" max="5396" width="12.7109375" style="1" customWidth="1"/>
    <col min="5397" max="5397" width="6.28515625" style="1" customWidth="1"/>
    <col min="5398" max="5398" width="13.28515625" style="1" customWidth="1"/>
    <col min="5399" max="5399" width="9.140625" style="1"/>
    <col min="5400" max="5400" width="13.28515625" style="1" customWidth="1"/>
    <col min="5401" max="5401" width="9.140625" style="1"/>
    <col min="5402" max="5402" width="13" style="1" customWidth="1"/>
    <col min="5403" max="5404" width="9.140625" style="1"/>
    <col min="5405" max="5405" width="13.7109375" style="1" customWidth="1"/>
    <col min="5406" max="5639" width="9.140625" style="1"/>
    <col min="5640" max="5640" width="10.140625" style="1" customWidth="1"/>
    <col min="5641" max="5644" width="9.140625" style="1"/>
    <col min="5645" max="5645" width="7" style="1" customWidth="1"/>
    <col min="5646" max="5646" width="8.140625" style="1" customWidth="1"/>
    <col min="5647" max="5647" width="14.7109375" style="1" customWidth="1"/>
    <col min="5648" max="5648" width="12.28515625" style="1" customWidth="1"/>
    <col min="5649" max="5649" width="16.7109375" style="1" customWidth="1"/>
    <col min="5650" max="5650" width="13.85546875" style="1" customWidth="1"/>
    <col min="5651" max="5651" width="6.28515625" style="1" customWidth="1"/>
    <col min="5652" max="5652" width="12.7109375" style="1" customWidth="1"/>
    <col min="5653" max="5653" width="6.28515625" style="1" customWidth="1"/>
    <col min="5654" max="5654" width="13.28515625" style="1" customWidth="1"/>
    <col min="5655" max="5655" width="9.140625" style="1"/>
    <col min="5656" max="5656" width="13.28515625" style="1" customWidth="1"/>
    <col min="5657" max="5657" width="9.140625" style="1"/>
    <col min="5658" max="5658" width="13" style="1" customWidth="1"/>
    <col min="5659" max="5660" width="9.140625" style="1"/>
    <col min="5661" max="5661" width="13.7109375" style="1" customWidth="1"/>
    <col min="5662" max="5895" width="9.140625" style="1"/>
    <col min="5896" max="5896" width="10.140625" style="1" customWidth="1"/>
    <col min="5897" max="5900" width="9.140625" style="1"/>
    <col min="5901" max="5901" width="7" style="1" customWidth="1"/>
    <col min="5902" max="5902" width="8.140625" style="1" customWidth="1"/>
    <col min="5903" max="5903" width="14.7109375" style="1" customWidth="1"/>
    <col min="5904" max="5904" width="12.28515625" style="1" customWidth="1"/>
    <col min="5905" max="5905" width="16.7109375" style="1" customWidth="1"/>
    <col min="5906" max="5906" width="13.85546875" style="1" customWidth="1"/>
    <col min="5907" max="5907" width="6.28515625" style="1" customWidth="1"/>
    <col min="5908" max="5908" width="12.7109375" style="1" customWidth="1"/>
    <col min="5909" max="5909" width="6.28515625" style="1" customWidth="1"/>
    <col min="5910" max="5910" width="13.28515625" style="1" customWidth="1"/>
    <col min="5911" max="5911" width="9.140625" style="1"/>
    <col min="5912" max="5912" width="13.28515625" style="1" customWidth="1"/>
    <col min="5913" max="5913" width="9.140625" style="1"/>
    <col min="5914" max="5914" width="13" style="1" customWidth="1"/>
    <col min="5915" max="5916" width="9.140625" style="1"/>
    <col min="5917" max="5917" width="13.7109375" style="1" customWidth="1"/>
    <col min="5918" max="6151" width="9.140625" style="1"/>
    <col min="6152" max="6152" width="10.140625" style="1" customWidth="1"/>
    <col min="6153" max="6156" width="9.140625" style="1"/>
    <col min="6157" max="6157" width="7" style="1" customWidth="1"/>
    <col min="6158" max="6158" width="8.140625" style="1" customWidth="1"/>
    <col min="6159" max="6159" width="14.7109375" style="1" customWidth="1"/>
    <col min="6160" max="6160" width="12.28515625" style="1" customWidth="1"/>
    <col min="6161" max="6161" width="16.7109375" style="1" customWidth="1"/>
    <col min="6162" max="6162" width="13.85546875" style="1" customWidth="1"/>
    <col min="6163" max="6163" width="6.28515625" style="1" customWidth="1"/>
    <col min="6164" max="6164" width="12.7109375" style="1" customWidth="1"/>
    <col min="6165" max="6165" width="6.28515625" style="1" customWidth="1"/>
    <col min="6166" max="6166" width="13.28515625" style="1" customWidth="1"/>
    <col min="6167" max="6167" width="9.140625" style="1"/>
    <col min="6168" max="6168" width="13.28515625" style="1" customWidth="1"/>
    <col min="6169" max="6169" width="9.140625" style="1"/>
    <col min="6170" max="6170" width="13" style="1" customWidth="1"/>
    <col min="6171" max="6172" width="9.140625" style="1"/>
    <col min="6173" max="6173" width="13.7109375" style="1" customWidth="1"/>
    <col min="6174" max="6407" width="9.140625" style="1"/>
    <col min="6408" max="6408" width="10.140625" style="1" customWidth="1"/>
    <col min="6409" max="6412" width="9.140625" style="1"/>
    <col min="6413" max="6413" width="7" style="1" customWidth="1"/>
    <col min="6414" max="6414" width="8.140625" style="1" customWidth="1"/>
    <col min="6415" max="6415" width="14.7109375" style="1" customWidth="1"/>
    <col min="6416" max="6416" width="12.28515625" style="1" customWidth="1"/>
    <col min="6417" max="6417" width="16.7109375" style="1" customWidth="1"/>
    <col min="6418" max="6418" width="13.85546875" style="1" customWidth="1"/>
    <col min="6419" max="6419" width="6.28515625" style="1" customWidth="1"/>
    <col min="6420" max="6420" width="12.7109375" style="1" customWidth="1"/>
    <col min="6421" max="6421" width="6.28515625" style="1" customWidth="1"/>
    <col min="6422" max="6422" width="13.28515625" style="1" customWidth="1"/>
    <col min="6423" max="6423" width="9.140625" style="1"/>
    <col min="6424" max="6424" width="13.28515625" style="1" customWidth="1"/>
    <col min="6425" max="6425" width="9.140625" style="1"/>
    <col min="6426" max="6426" width="13" style="1" customWidth="1"/>
    <col min="6427" max="6428" width="9.140625" style="1"/>
    <col min="6429" max="6429" width="13.7109375" style="1" customWidth="1"/>
    <col min="6430" max="6663" width="9.140625" style="1"/>
    <col min="6664" max="6664" width="10.140625" style="1" customWidth="1"/>
    <col min="6665" max="6668" width="9.140625" style="1"/>
    <col min="6669" max="6669" width="7" style="1" customWidth="1"/>
    <col min="6670" max="6670" width="8.140625" style="1" customWidth="1"/>
    <col min="6671" max="6671" width="14.7109375" style="1" customWidth="1"/>
    <col min="6672" max="6672" width="12.28515625" style="1" customWidth="1"/>
    <col min="6673" max="6673" width="16.7109375" style="1" customWidth="1"/>
    <col min="6674" max="6674" width="13.85546875" style="1" customWidth="1"/>
    <col min="6675" max="6675" width="6.28515625" style="1" customWidth="1"/>
    <col min="6676" max="6676" width="12.7109375" style="1" customWidth="1"/>
    <col min="6677" max="6677" width="6.28515625" style="1" customWidth="1"/>
    <col min="6678" max="6678" width="13.28515625" style="1" customWidth="1"/>
    <col min="6679" max="6679" width="9.140625" style="1"/>
    <col min="6680" max="6680" width="13.28515625" style="1" customWidth="1"/>
    <col min="6681" max="6681" width="9.140625" style="1"/>
    <col min="6682" max="6682" width="13" style="1" customWidth="1"/>
    <col min="6683" max="6684" width="9.140625" style="1"/>
    <col min="6685" max="6685" width="13.7109375" style="1" customWidth="1"/>
    <col min="6686" max="6919" width="9.140625" style="1"/>
    <col min="6920" max="6920" width="10.140625" style="1" customWidth="1"/>
    <col min="6921" max="6924" width="9.140625" style="1"/>
    <col min="6925" max="6925" width="7" style="1" customWidth="1"/>
    <col min="6926" max="6926" width="8.140625" style="1" customWidth="1"/>
    <col min="6927" max="6927" width="14.7109375" style="1" customWidth="1"/>
    <col min="6928" max="6928" width="12.28515625" style="1" customWidth="1"/>
    <col min="6929" max="6929" width="16.7109375" style="1" customWidth="1"/>
    <col min="6930" max="6930" width="13.85546875" style="1" customWidth="1"/>
    <col min="6931" max="6931" width="6.28515625" style="1" customWidth="1"/>
    <col min="6932" max="6932" width="12.7109375" style="1" customWidth="1"/>
    <col min="6933" max="6933" width="6.28515625" style="1" customWidth="1"/>
    <col min="6934" max="6934" width="13.28515625" style="1" customWidth="1"/>
    <col min="6935" max="6935" width="9.140625" style="1"/>
    <col min="6936" max="6936" width="13.28515625" style="1" customWidth="1"/>
    <col min="6937" max="6937" width="9.140625" style="1"/>
    <col min="6938" max="6938" width="13" style="1" customWidth="1"/>
    <col min="6939" max="6940" width="9.140625" style="1"/>
    <col min="6941" max="6941" width="13.7109375" style="1" customWidth="1"/>
    <col min="6942" max="7175" width="9.140625" style="1"/>
    <col min="7176" max="7176" width="10.140625" style="1" customWidth="1"/>
    <col min="7177" max="7180" width="9.140625" style="1"/>
    <col min="7181" max="7181" width="7" style="1" customWidth="1"/>
    <col min="7182" max="7182" width="8.140625" style="1" customWidth="1"/>
    <col min="7183" max="7183" width="14.7109375" style="1" customWidth="1"/>
    <col min="7184" max="7184" width="12.28515625" style="1" customWidth="1"/>
    <col min="7185" max="7185" width="16.7109375" style="1" customWidth="1"/>
    <col min="7186" max="7186" width="13.85546875" style="1" customWidth="1"/>
    <col min="7187" max="7187" width="6.28515625" style="1" customWidth="1"/>
    <col min="7188" max="7188" width="12.7109375" style="1" customWidth="1"/>
    <col min="7189" max="7189" width="6.28515625" style="1" customWidth="1"/>
    <col min="7190" max="7190" width="13.28515625" style="1" customWidth="1"/>
    <col min="7191" max="7191" width="9.140625" style="1"/>
    <col min="7192" max="7192" width="13.28515625" style="1" customWidth="1"/>
    <col min="7193" max="7193" width="9.140625" style="1"/>
    <col min="7194" max="7194" width="13" style="1" customWidth="1"/>
    <col min="7195" max="7196" width="9.140625" style="1"/>
    <col min="7197" max="7197" width="13.7109375" style="1" customWidth="1"/>
    <col min="7198" max="7431" width="9.140625" style="1"/>
    <col min="7432" max="7432" width="10.140625" style="1" customWidth="1"/>
    <col min="7433" max="7436" width="9.140625" style="1"/>
    <col min="7437" max="7437" width="7" style="1" customWidth="1"/>
    <col min="7438" max="7438" width="8.140625" style="1" customWidth="1"/>
    <col min="7439" max="7439" width="14.7109375" style="1" customWidth="1"/>
    <col min="7440" max="7440" width="12.28515625" style="1" customWidth="1"/>
    <col min="7441" max="7441" width="16.7109375" style="1" customWidth="1"/>
    <col min="7442" max="7442" width="13.85546875" style="1" customWidth="1"/>
    <col min="7443" max="7443" width="6.28515625" style="1" customWidth="1"/>
    <col min="7444" max="7444" width="12.7109375" style="1" customWidth="1"/>
    <col min="7445" max="7445" width="6.28515625" style="1" customWidth="1"/>
    <col min="7446" max="7446" width="13.28515625" style="1" customWidth="1"/>
    <col min="7447" max="7447" width="9.140625" style="1"/>
    <col min="7448" max="7448" width="13.28515625" style="1" customWidth="1"/>
    <col min="7449" max="7449" width="9.140625" style="1"/>
    <col min="7450" max="7450" width="13" style="1" customWidth="1"/>
    <col min="7451" max="7452" width="9.140625" style="1"/>
    <col min="7453" max="7453" width="13.7109375" style="1" customWidth="1"/>
    <col min="7454" max="7687" width="9.140625" style="1"/>
    <col min="7688" max="7688" width="10.140625" style="1" customWidth="1"/>
    <col min="7689" max="7692" width="9.140625" style="1"/>
    <col min="7693" max="7693" width="7" style="1" customWidth="1"/>
    <col min="7694" max="7694" width="8.140625" style="1" customWidth="1"/>
    <col min="7695" max="7695" width="14.7109375" style="1" customWidth="1"/>
    <col min="7696" max="7696" width="12.28515625" style="1" customWidth="1"/>
    <col min="7697" max="7697" width="16.7109375" style="1" customWidth="1"/>
    <col min="7698" max="7698" width="13.85546875" style="1" customWidth="1"/>
    <col min="7699" max="7699" width="6.28515625" style="1" customWidth="1"/>
    <col min="7700" max="7700" width="12.7109375" style="1" customWidth="1"/>
    <col min="7701" max="7701" width="6.28515625" style="1" customWidth="1"/>
    <col min="7702" max="7702" width="13.28515625" style="1" customWidth="1"/>
    <col min="7703" max="7703" width="9.140625" style="1"/>
    <col min="7704" max="7704" width="13.28515625" style="1" customWidth="1"/>
    <col min="7705" max="7705" width="9.140625" style="1"/>
    <col min="7706" max="7706" width="13" style="1" customWidth="1"/>
    <col min="7707" max="7708" width="9.140625" style="1"/>
    <col min="7709" max="7709" width="13.7109375" style="1" customWidth="1"/>
    <col min="7710" max="7943" width="9.140625" style="1"/>
    <col min="7944" max="7944" width="10.140625" style="1" customWidth="1"/>
    <col min="7945" max="7948" width="9.140625" style="1"/>
    <col min="7949" max="7949" width="7" style="1" customWidth="1"/>
    <col min="7950" max="7950" width="8.140625" style="1" customWidth="1"/>
    <col min="7951" max="7951" width="14.7109375" style="1" customWidth="1"/>
    <col min="7952" max="7952" width="12.28515625" style="1" customWidth="1"/>
    <col min="7953" max="7953" width="16.7109375" style="1" customWidth="1"/>
    <col min="7954" max="7954" width="13.85546875" style="1" customWidth="1"/>
    <col min="7955" max="7955" width="6.28515625" style="1" customWidth="1"/>
    <col min="7956" max="7956" width="12.7109375" style="1" customWidth="1"/>
    <col min="7957" max="7957" width="6.28515625" style="1" customWidth="1"/>
    <col min="7958" max="7958" width="13.28515625" style="1" customWidth="1"/>
    <col min="7959" max="7959" width="9.140625" style="1"/>
    <col min="7960" max="7960" width="13.28515625" style="1" customWidth="1"/>
    <col min="7961" max="7961" width="9.140625" style="1"/>
    <col min="7962" max="7962" width="13" style="1" customWidth="1"/>
    <col min="7963" max="7964" width="9.140625" style="1"/>
    <col min="7965" max="7965" width="13.7109375" style="1" customWidth="1"/>
    <col min="7966" max="8199" width="9.140625" style="1"/>
    <col min="8200" max="8200" width="10.140625" style="1" customWidth="1"/>
    <col min="8201" max="8204" width="9.140625" style="1"/>
    <col min="8205" max="8205" width="7" style="1" customWidth="1"/>
    <col min="8206" max="8206" width="8.140625" style="1" customWidth="1"/>
    <col min="8207" max="8207" width="14.7109375" style="1" customWidth="1"/>
    <col min="8208" max="8208" width="12.28515625" style="1" customWidth="1"/>
    <col min="8209" max="8209" width="16.7109375" style="1" customWidth="1"/>
    <col min="8210" max="8210" width="13.85546875" style="1" customWidth="1"/>
    <col min="8211" max="8211" width="6.28515625" style="1" customWidth="1"/>
    <col min="8212" max="8212" width="12.7109375" style="1" customWidth="1"/>
    <col min="8213" max="8213" width="6.28515625" style="1" customWidth="1"/>
    <col min="8214" max="8214" width="13.28515625" style="1" customWidth="1"/>
    <col min="8215" max="8215" width="9.140625" style="1"/>
    <col min="8216" max="8216" width="13.28515625" style="1" customWidth="1"/>
    <col min="8217" max="8217" width="9.140625" style="1"/>
    <col min="8218" max="8218" width="13" style="1" customWidth="1"/>
    <col min="8219" max="8220" width="9.140625" style="1"/>
    <col min="8221" max="8221" width="13.7109375" style="1" customWidth="1"/>
    <col min="8222" max="8455" width="9.140625" style="1"/>
    <col min="8456" max="8456" width="10.140625" style="1" customWidth="1"/>
    <col min="8457" max="8460" width="9.140625" style="1"/>
    <col min="8461" max="8461" width="7" style="1" customWidth="1"/>
    <col min="8462" max="8462" width="8.140625" style="1" customWidth="1"/>
    <col min="8463" max="8463" width="14.7109375" style="1" customWidth="1"/>
    <col min="8464" max="8464" width="12.28515625" style="1" customWidth="1"/>
    <col min="8465" max="8465" width="16.7109375" style="1" customWidth="1"/>
    <col min="8466" max="8466" width="13.85546875" style="1" customWidth="1"/>
    <col min="8467" max="8467" width="6.28515625" style="1" customWidth="1"/>
    <col min="8468" max="8468" width="12.7109375" style="1" customWidth="1"/>
    <col min="8469" max="8469" width="6.28515625" style="1" customWidth="1"/>
    <col min="8470" max="8470" width="13.28515625" style="1" customWidth="1"/>
    <col min="8471" max="8471" width="9.140625" style="1"/>
    <col min="8472" max="8472" width="13.28515625" style="1" customWidth="1"/>
    <col min="8473" max="8473" width="9.140625" style="1"/>
    <col min="8474" max="8474" width="13" style="1" customWidth="1"/>
    <col min="8475" max="8476" width="9.140625" style="1"/>
    <col min="8477" max="8477" width="13.7109375" style="1" customWidth="1"/>
    <col min="8478" max="8711" width="9.140625" style="1"/>
    <col min="8712" max="8712" width="10.140625" style="1" customWidth="1"/>
    <col min="8713" max="8716" width="9.140625" style="1"/>
    <col min="8717" max="8717" width="7" style="1" customWidth="1"/>
    <col min="8718" max="8718" width="8.140625" style="1" customWidth="1"/>
    <col min="8719" max="8719" width="14.7109375" style="1" customWidth="1"/>
    <col min="8720" max="8720" width="12.28515625" style="1" customWidth="1"/>
    <col min="8721" max="8721" width="16.7109375" style="1" customWidth="1"/>
    <col min="8722" max="8722" width="13.85546875" style="1" customWidth="1"/>
    <col min="8723" max="8723" width="6.28515625" style="1" customWidth="1"/>
    <col min="8724" max="8724" width="12.7109375" style="1" customWidth="1"/>
    <col min="8725" max="8725" width="6.28515625" style="1" customWidth="1"/>
    <col min="8726" max="8726" width="13.28515625" style="1" customWidth="1"/>
    <col min="8727" max="8727" width="9.140625" style="1"/>
    <col min="8728" max="8728" width="13.28515625" style="1" customWidth="1"/>
    <col min="8729" max="8729" width="9.140625" style="1"/>
    <col min="8730" max="8730" width="13" style="1" customWidth="1"/>
    <col min="8731" max="8732" width="9.140625" style="1"/>
    <col min="8733" max="8733" width="13.7109375" style="1" customWidth="1"/>
    <col min="8734" max="8967" width="9.140625" style="1"/>
    <col min="8968" max="8968" width="10.140625" style="1" customWidth="1"/>
    <col min="8969" max="8972" width="9.140625" style="1"/>
    <col min="8973" max="8973" width="7" style="1" customWidth="1"/>
    <col min="8974" max="8974" width="8.140625" style="1" customWidth="1"/>
    <col min="8975" max="8975" width="14.7109375" style="1" customWidth="1"/>
    <col min="8976" max="8976" width="12.28515625" style="1" customWidth="1"/>
    <col min="8977" max="8977" width="16.7109375" style="1" customWidth="1"/>
    <col min="8978" max="8978" width="13.85546875" style="1" customWidth="1"/>
    <col min="8979" max="8979" width="6.28515625" style="1" customWidth="1"/>
    <col min="8980" max="8980" width="12.7109375" style="1" customWidth="1"/>
    <col min="8981" max="8981" width="6.28515625" style="1" customWidth="1"/>
    <col min="8982" max="8982" width="13.28515625" style="1" customWidth="1"/>
    <col min="8983" max="8983" width="9.140625" style="1"/>
    <col min="8984" max="8984" width="13.28515625" style="1" customWidth="1"/>
    <col min="8985" max="8985" width="9.140625" style="1"/>
    <col min="8986" max="8986" width="13" style="1" customWidth="1"/>
    <col min="8987" max="8988" width="9.140625" style="1"/>
    <col min="8989" max="8989" width="13.7109375" style="1" customWidth="1"/>
    <col min="8990" max="9223" width="9.140625" style="1"/>
    <col min="9224" max="9224" width="10.140625" style="1" customWidth="1"/>
    <col min="9225" max="9228" width="9.140625" style="1"/>
    <col min="9229" max="9229" width="7" style="1" customWidth="1"/>
    <col min="9230" max="9230" width="8.140625" style="1" customWidth="1"/>
    <col min="9231" max="9231" width="14.7109375" style="1" customWidth="1"/>
    <col min="9232" max="9232" width="12.28515625" style="1" customWidth="1"/>
    <col min="9233" max="9233" width="16.7109375" style="1" customWidth="1"/>
    <col min="9234" max="9234" width="13.85546875" style="1" customWidth="1"/>
    <col min="9235" max="9235" width="6.28515625" style="1" customWidth="1"/>
    <col min="9236" max="9236" width="12.7109375" style="1" customWidth="1"/>
    <col min="9237" max="9237" width="6.28515625" style="1" customWidth="1"/>
    <col min="9238" max="9238" width="13.28515625" style="1" customWidth="1"/>
    <col min="9239" max="9239" width="9.140625" style="1"/>
    <col min="9240" max="9240" width="13.28515625" style="1" customWidth="1"/>
    <col min="9241" max="9241" width="9.140625" style="1"/>
    <col min="9242" max="9242" width="13" style="1" customWidth="1"/>
    <col min="9243" max="9244" width="9.140625" style="1"/>
    <col min="9245" max="9245" width="13.7109375" style="1" customWidth="1"/>
    <col min="9246" max="9479" width="9.140625" style="1"/>
    <col min="9480" max="9480" width="10.140625" style="1" customWidth="1"/>
    <col min="9481" max="9484" width="9.140625" style="1"/>
    <col min="9485" max="9485" width="7" style="1" customWidth="1"/>
    <col min="9486" max="9486" width="8.140625" style="1" customWidth="1"/>
    <col min="9487" max="9487" width="14.7109375" style="1" customWidth="1"/>
    <col min="9488" max="9488" width="12.28515625" style="1" customWidth="1"/>
    <col min="9489" max="9489" width="16.7109375" style="1" customWidth="1"/>
    <col min="9490" max="9490" width="13.85546875" style="1" customWidth="1"/>
    <col min="9491" max="9491" width="6.28515625" style="1" customWidth="1"/>
    <col min="9492" max="9492" width="12.7109375" style="1" customWidth="1"/>
    <col min="9493" max="9493" width="6.28515625" style="1" customWidth="1"/>
    <col min="9494" max="9494" width="13.28515625" style="1" customWidth="1"/>
    <col min="9495" max="9495" width="9.140625" style="1"/>
    <col min="9496" max="9496" width="13.28515625" style="1" customWidth="1"/>
    <col min="9497" max="9497" width="9.140625" style="1"/>
    <col min="9498" max="9498" width="13" style="1" customWidth="1"/>
    <col min="9499" max="9500" width="9.140625" style="1"/>
    <col min="9501" max="9501" width="13.7109375" style="1" customWidth="1"/>
    <col min="9502" max="9735" width="9.140625" style="1"/>
    <col min="9736" max="9736" width="10.140625" style="1" customWidth="1"/>
    <col min="9737" max="9740" width="9.140625" style="1"/>
    <col min="9741" max="9741" width="7" style="1" customWidth="1"/>
    <col min="9742" max="9742" width="8.140625" style="1" customWidth="1"/>
    <col min="9743" max="9743" width="14.7109375" style="1" customWidth="1"/>
    <col min="9744" max="9744" width="12.28515625" style="1" customWidth="1"/>
    <col min="9745" max="9745" width="16.7109375" style="1" customWidth="1"/>
    <col min="9746" max="9746" width="13.85546875" style="1" customWidth="1"/>
    <col min="9747" max="9747" width="6.28515625" style="1" customWidth="1"/>
    <col min="9748" max="9748" width="12.7109375" style="1" customWidth="1"/>
    <col min="9749" max="9749" width="6.28515625" style="1" customWidth="1"/>
    <col min="9750" max="9750" width="13.28515625" style="1" customWidth="1"/>
    <col min="9751" max="9751" width="9.140625" style="1"/>
    <col min="9752" max="9752" width="13.28515625" style="1" customWidth="1"/>
    <col min="9753" max="9753" width="9.140625" style="1"/>
    <col min="9754" max="9754" width="13" style="1" customWidth="1"/>
    <col min="9755" max="9756" width="9.140625" style="1"/>
    <col min="9757" max="9757" width="13.7109375" style="1" customWidth="1"/>
    <col min="9758" max="9991" width="9.140625" style="1"/>
    <col min="9992" max="9992" width="10.140625" style="1" customWidth="1"/>
    <col min="9993" max="9996" width="9.140625" style="1"/>
    <col min="9997" max="9997" width="7" style="1" customWidth="1"/>
    <col min="9998" max="9998" width="8.140625" style="1" customWidth="1"/>
    <col min="9999" max="9999" width="14.7109375" style="1" customWidth="1"/>
    <col min="10000" max="10000" width="12.28515625" style="1" customWidth="1"/>
    <col min="10001" max="10001" width="16.7109375" style="1" customWidth="1"/>
    <col min="10002" max="10002" width="13.85546875" style="1" customWidth="1"/>
    <col min="10003" max="10003" width="6.28515625" style="1" customWidth="1"/>
    <col min="10004" max="10004" width="12.7109375" style="1" customWidth="1"/>
    <col min="10005" max="10005" width="6.28515625" style="1" customWidth="1"/>
    <col min="10006" max="10006" width="13.28515625" style="1" customWidth="1"/>
    <col min="10007" max="10007" width="9.140625" style="1"/>
    <col min="10008" max="10008" width="13.28515625" style="1" customWidth="1"/>
    <col min="10009" max="10009" width="9.140625" style="1"/>
    <col min="10010" max="10010" width="13" style="1" customWidth="1"/>
    <col min="10011" max="10012" width="9.140625" style="1"/>
    <col min="10013" max="10013" width="13.7109375" style="1" customWidth="1"/>
    <col min="10014" max="10247" width="9.140625" style="1"/>
    <col min="10248" max="10248" width="10.140625" style="1" customWidth="1"/>
    <col min="10249" max="10252" width="9.140625" style="1"/>
    <col min="10253" max="10253" width="7" style="1" customWidth="1"/>
    <col min="10254" max="10254" width="8.140625" style="1" customWidth="1"/>
    <col min="10255" max="10255" width="14.7109375" style="1" customWidth="1"/>
    <col min="10256" max="10256" width="12.28515625" style="1" customWidth="1"/>
    <col min="10257" max="10257" width="16.7109375" style="1" customWidth="1"/>
    <col min="10258" max="10258" width="13.85546875" style="1" customWidth="1"/>
    <col min="10259" max="10259" width="6.28515625" style="1" customWidth="1"/>
    <col min="10260" max="10260" width="12.7109375" style="1" customWidth="1"/>
    <col min="10261" max="10261" width="6.28515625" style="1" customWidth="1"/>
    <col min="10262" max="10262" width="13.28515625" style="1" customWidth="1"/>
    <col min="10263" max="10263" width="9.140625" style="1"/>
    <col min="10264" max="10264" width="13.28515625" style="1" customWidth="1"/>
    <col min="10265" max="10265" width="9.140625" style="1"/>
    <col min="10266" max="10266" width="13" style="1" customWidth="1"/>
    <col min="10267" max="10268" width="9.140625" style="1"/>
    <col min="10269" max="10269" width="13.7109375" style="1" customWidth="1"/>
    <col min="10270" max="10503" width="9.140625" style="1"/>
    <col min="10504" max="10504" width="10.140625" style="1" customWidth="1"/>
    <col min="10505" max="10508" width="9.140625" style="1"/>
    <col min="10509" max="10509" width="7" style="1" customWidth="1"/>
    <col min="10510" max="10510" width="8.140625" style="1" customWidth="1"/>
    <col min="10511" max="10511" width="14.7109375" style="1" customWidth="1"/>
    <col min="10512" max="10512" width="12.28515625" style="1" customWidth="1"/>
    <col min="10513" max="10513" width="16.7109375" style="1" customWidth="1"/>
    <col min="10514" max="10514" width="13.85546875" style="1" customWidth="1"/>
    <col min="10515" max="10515" width="6.28515625" style="1" customWidth="1"/>
    <col min="10516" max="10516" width="12.7109375" style="1" customWidth="1"/>
    <col min="10517" max="10517" width="6.28515625" style="1" customWidth="1"/>
    <col min="10518" max="10518" width="13.28515625" style="1" customWidth="1"/>
    <col min="10519" max="10519" width="9.140625" style="1"/>
    <col min="10520" max="10520" width="13.28515625" style="1" customWidth="1"/>
    <col min="10521" max="10521" width="9.140625" style="1"/>
    <col min="10522" max="10522" width="13" style="1" customWidth="1"/>
    <col min="10523" max="10524" width="9.140625" style="1"/>
    <col min="10525" max="10525" width="13.7109375" style="1" customWidth="1"/>
    <col min="10526" max="10759" width="9.140625" style="1"/>
    <col min="10760" max="10760" width="10.140625" style="1" customWidth="1"/>
    <col min="10761" max="10764" width="9.140625" style="1"/>
    <col min="10765" max="10765" width="7" style="1" customWidth="1"/>
    <col min="10766" max="10766" width="8.140625" style="1" customWidth="1"/>
    <col min="10767" max="10767" width="14.7109375" style="1" customWidth="1"/>
    <col min="10768" max="10768" width="12.28515625" style="1" customWidth="1"/>
    <col min="10769" max="10769" width="16.7109375" style="1" customWidth="1"/>
    <col min="10770" max="10770" width="13.85546875" style="1" customWidth="1"/>
    <col min="10771" max="10771" width="6.28515625" style="1" customWidth="1"/>
    <col min="10772" max="10772" width="12.7109375" style="1" customWidth="1"/>
    <col min="10773" max="10773" width="6.28515625" style="1" customWidth="1"/>
    <col min="10774" max="10774" width="13.28515625" style="1" customWidth="1"/>
    <col min="10775" max="10775" width="9.140625" style="1"/>
    <col min="10776" max="10776" width="13.28515625" style="1" customWidth="1"/>
    <col min="10777" max="10777" width="9.140625" style="1"/>
    <col min="10778" max="10778" width="13" style="1" customWidth="1"/>
    <col min="10779" max="10780" width="9.140625" style="1"/>
    <col min="10781" max="10781" width="13.7109375" style="1" customWidth="1"/>
    <col min="10782" max="11015" width="9.140625" style="1"/>
    <col min="11016" max="11016" width="10.140625" style="1" customWidth="1"/>
    <col min="11017" max="11020" width="9.140625" style="1"/>
    <col min="11021" max="11021" width="7" style="1" customWidth="1"/>
    <col min="11022" max="11022" width="8.140625" style="1" customWidth="1"/>
    <col min="11023" max="11023" width="14.7109375" style="1" customWidth="1"/>
    <col min="11024" max="11024" width="12.28515625" style="1" customWidth="1"/>
    <col min="11025" max="11025" width="16.7109375" style="1" customWidth="1"/>
    <col min="11026" max="11026" width="13.85546875" style="1" customWidth="1"/>
    <col min="11027" max="11027" width="6.28515625" style="1" customWidth="1"/>
    <col min="11028" max="11028" width="12.7109375" style="1" customWidth="1"/>
    <col min="11029" max="11029" width="6.28515625" style="1" customWidth="1"/>
    <col min="11030" max="11030" width="13.28515625" style="1" customWidth="1"/>
    <col min="11031" max="11031" width="9.140625" style="1"/>
    <col min="11032" max="11032" width="13.28515625" style="1" customWidth="1"/>
    <col min="11033" max="11033" width="9.140625" style="1"/>
    <col min="11034" max="11034" width="13" style="1" customWidth="1"/>
    <col min="11035" max="11036" width="9.140625" style="1"/>
    <col min="11037" max="11037" width="13.7109375" style="1" customWidth="1"/>
    <col min="11038" max="11271" width="9.140625" style="1"/>
    <col min="11272" max="11272" width="10.140625" style="1" customWidth="1"/>
    <col min="11273" max="11276" width="9.140625" style="1"/>
    <col min="11277" max="11277" width="7" style="1" customWidth="1"/>
    <col min="11278" max="11278" width="8.140625" style="1" customWidth="1"/>
    <col min="11279" max="11279" width="14.7109375" style="1" customWidth="1"/>
    <col min="11280" max="11280" width="12.28515625" style="1" customWidth="1"/>
    <col min="11281" max="11281" width="16.7109375" style="1" customWidth="1"/>
    <col min="11282" max="11282" width="13.85546875" style="1" customWidth="1"/>
    <col min="11283" max="11283" width="6.28515625" style="1" customWidth="1"/>
    <col min="11284" max="11284" width="12.7109375" style="1" customWidth="1"/>
    <col min="11285" max="11285" width="6.28515625" style="1" customWidth="1"/>
    <col min="11286" max="11286" width="13.28515625" style="1" customWidth="1"/>
    <col min="11287" max="11287" width="9.140625" style="1"/>
    <col min="11288" max="11288" width="13.28515625" style="1" customWidth="1"/>
    <col min="11289" max="11289" width="9.140625" style="1"/>
    <col min="11290" max="11290" width="13" style="1" customWidth="1"/>
    <col min="11291" max="11292" width="9.140625" style="1"/>
    <col min="11293" max="11293" width="13.7109375" style="1" customWidth="1"/>
    <col min="11294" max="11527" width="9.140625" style="1"/>
    <col min="11528" max="11528" width="10.140625" style="1" customWidth="1"/>
    <col min="11529" max="11532" width="9.140625" style="1"/>
    <col min="11533" max="11533" width="7" style="1" customWidth="1"/>
    <col min="11534" max="11534" width="8.140625" style="1" customWidth="1"/>
    <col min="11535" max="11535" width="14.7109375" style="1" customWidth="1"/>
    <col min="11536" max="11536" width="12.28515625" style="1" customWidth="1"/>
    <col min="11537" max="11537" width="16.7109375" style="1" customWidth="1"/>
    <col min="11538" max="11538" width="13.85546875" style="1" customWidth="1"/>
    <col min="11539" max="11539" width="6.28515625" style="1" customWidth="1"/>
    <col min="11540" max="11540" width="12.7109375" style="1" customWidth="1"/>
    <col min="11541" max="11541" width="6.28515625" style="1" customWidth="1"/>
    <col min="11542" max="11542" width="13.28515625" style="1" customWidth="1"/>
    <col min="11543" max="11543" width="9.140625" style="1"/>
    <col min="11544" max="11544" width="13.28515625" style="1" customWidth="1"/>
    <col min="11545" max="11545" width="9.140625" style="1"/>
    <col min="11546" max="11546" width="13" style="1" customWidth="1"/>
    <col min="11547" max="11548" width="9.140625" style="1"/>
    <col min="11549" max="11549" width="13.7109375" style="1" customWidth="1"/>
    <col min="11550" max="11783" width="9.140625" style="1"/>
    <col min="11784" max="11784" width="10.140625" style="1" customWidth="1"/>
    <col min="11785" max="11788" width="9.140625" style="1"/>
    <col min="11789" max="11789" width="7" style="1" customWidth="1"/>
    <col min="11790" max="11790" width="8.140625" style="1" customWidth="1"/>
    <col min="11791" max="11791" width="14.7109375" style="1" customWidth="1"/>
    <col min="11792" max="11792" width="12.28515625" style="1" customWidth="1"/>
    <col min="11793" max="11793" width="16.7109375" style="1" customWidth="1"/>
    <col min="11794" max="11794" width="13.85546875" style="1" customWidth="1"/>
    <col min="11795" max="11795" width="6.28515625" style="1" customWidth="1"/>
    <col min="11796" max="11796" width="12.7109375" style="1" customWidth="1"/>
    <col min="11797" max="11797" width="6.28515625" style="1" customWidth="1"/>
    <col min="11798" max="11798" width="13.28515625" style="1" customWidth="1"/>
    <col min="11799" max="11799" width="9.140625" style="1"/>
    <col min="11800" max="11800" width="13.28515625" style="1" customWidth="1"/>
    <col min="11801" max="11801" width="9.140625" style="1"/>
    <col min="11802" max="11802" width="13" style="1" customWidth="1"/>
    <col min="11803" max="11804" width="9.140625" style="1"/>
    <col min="11805" max="11805" width="13.7109375" style="1" customWidth="1"/>
    <col min="11806" max="12039" width="9.140625" style="1"/>
    <col min="12040" max="12040" width="10.140625" style="1" customWidth="1"/>
    <col min="12041" max="12044" width="9.140625" style="1"/>
    <col min="12045" max="12045" width="7" style="1" customWidth="1"/>
    <col min="12046" max="12046" width="8.140625" style="1" customWidth="1"/>
    <col min="12047" max="12047" width="14.7109375" style="1" customWidth="1"/>
    <col min="12048" max="12048" width="12.28515625" style="1" customWidth="1"/>
    <col min="12049" max="12049" width="16.7109375" style="1" customWidth="1"/>
    <col min="12050" max="12050" width="13.85546875" style="1" customWidth="1"/>
    <col min="12051" max="12051" width="6.28515625" style="1" customWidth="1"/>
    <col min="12052" max="12052" width="12.7109375" style="1" customWidth="1"/>
    <col min="12053" max="12053" width="6.28515625" style="1" customWidth="1"/>
    <col min="12054" max="12054" width="13.28515625" style="1" customWidth="1"/>
    <col min="12055" max="12055" width="9.140625" style="1"/>
    <col min="12056" max="12056" width="13.28515625" style="1" customWidth="1"/>
    <col min="12057" max="12057" width="9.140625" style="1"/>
    <col min="12058" max="12058" width="13" style="1" customWidth="1"/>
    <col min="12059" max="12060" width="9.140625" style="1"/>
    <col min="12061" max="12061" width="13.7109375" style="1" customWidth="1"/>
    <col min="12062" max="12295" width="9.140625" style="1"/>
    <col min="12296" max="12296" width="10.140625" style="1" customWidth="1"/>
    <col min="12297" max="12300" width="9.140625" style="1"/>
    <col min="12301" max="12301" width="7" style="1" customWidth="1"/>
    <col min="12302" max="12302" width="8.140625" style="1" customWidth="1"/>
    <col min="12303" max="12303" width="14.7109375" style="1" customWidth="1"/>
    <col min="12304" max="12304" width="12.28515625" style="1" customWidth="1"/>
    <col min="12305" max="12305" width="16.7109375" style="1" customWidth="1"/>
    <col min="12306" max="12306" width="13.85546875" style="1" customWidth="1"/>
    <col min="12307" max="12307" width="6.28515625" style="1" customWidth="1"/>
    <col min="12308" max="12308" width="12.7109375" style="1" customWidth="1"/>
    <col min="12309" max="12309" width="6.28515625" style="1" customWidth="1"/>
    <col min="12310" max="12310" width="13.28515625" style="1" customWidth="1"/>
    <col min="12311" max="12311" width="9.140625" style="1"/>
    <col min="12312" max="12312" width="13.28515625" style="1" customWidth="1"/>
    <col min="12313" max="12313" width="9.140625" style="1"/>
    <col min="12314" max="12314" width="13" style="1" customWidth="1"/>
    <col min="12315" max="12316" width="9.140625" style="1"/>
    <col min="12317" max="12317" width="13.7109375" style="1" customWidth="1"/>
    <col min="12318" max="12551" width="9.140625" style="1"/>
    <col min="12552" max="12552" width="10.140625" style="1" customWidth="1"/>
    <col min="12553" max="12556" width="9.140625" style="1"/>
    <col min="12557" max="12557" width="7" style="1" customWidth="1"/>
    <col min="12558" max="12558" width="8.140625" style="1" customWidth="1"/>
    <col min="12559" max="12559" width="14.7109375" style="1" customWidth="1"/>
    <col min="12560" max="12560" width="12.28515625" style="1" customWidth="1"/>
    <col min="12561" max="12561" width="16.7109375" style="1" customWidth="1"/>
    <col min="12562" max="12562" width="13.85546875" style="1" customWidth="1"/>
    <col min="12563" max="12563" width="6.28515625" style="1" customWidth="1"/>
    <col min="12564" max="12564" width="12.7109375" style="1" customWidth="1"/>
    <col min="12565" max="12565" width="6.28515625" style="1" customWidth="1"/>
    <col min="12566" max="12566" width="13.28515625" style="1" customWidth="1"/>
    <col min="12567" max="12567" width="9.140625" style="1"/>
    <col min="12568" max="12568" width="13.28515625" style="1" customWidth="1"/>
    <col min="12569" max="12569" width="9.140625" style="1"/>
    <col min="12570" max="12570" width="13" style="1" customWidth="1"/>
    <col min="12571" max="12572" width="9.140625" style="1"/>
    <col min="12573" max="12573" width="13.7109375" style="1" customWidth="1"/>
    <col min="12574" max="12807" width="9.140625" style="1"/>
    <col min="12808" max="12808" width="10.140625" style="1" customWidth="1"/>
    <col min="12809" max="12812" width="9.140625" style="1"/>
    <col min="12813" max="12813" width="7" style="1" customWidth="1"/>
    <col min="12814" max="12814" width="8.140625" style="1" customWidth="1"/>
    <col min="12815" max="12815" width="14.7109375" style="1" customWidth="1"/>
    <col min="12816" max="12816" width="12.28515625" style="1" customWidth="1"/>
    <col min="12817" max="12817" width="16.7109375" style="1" customWidth="1"/>
    <col min="12818" max="12818" width="13.85546875" style="1" customWidth="1"/>
    <col min="12819" max="12819" width="6.28515625" style="1" customWidth="1"/>
    <col min="12820" max="12820" width="12.7109375" style="1" customWidth="1"/>
    <col min="12821" max="12821" width="6.28515625" style="1" customWidth="1"/>
    <col min="12822" max="12822" width="13.28515625" style="1" customWidth="1"/>
    <col min="12823" max="12823" width="9.140625" style="1"/>
    <col min="12824" max="12824" width="13.28515625" style="1" customWidth="1"/>
    <col min="12825" max="12825" width="9.140625" style="1"/>
    <col min="12826" max="12826" width="13" style="1" customWidth="1"/>
    <col min="12827" max="12828" width="9.140625" style="1"/>
    <col min="12829" max="12829" width="13.7109375" style="1" customWidth="1"/>
    <col min="12830" max="13063" width="9.140625" style="1"/>
    <col min="13064" max="13064" width="10.140625" style="1" customWidth="1"/>
    <col min="13065" max="13068" width="9.140625" style="1"/>
    <col min="13069" max="13069" width="7" style="1" customWidth="1"/>
    <col min="13070" max="13070" width="8.140625" style="1" customWidth="1"/>
    <col min="13071" max="13071" width="14.7109375" style="1" customWidth="1"/>
    <col min="13072" max="13072" width="12.28515625" style="1" customWidth="1"/>
    <col min="13073" max="13073" width="16.7109375" style="1" customWidth="1"/>
    <col min="13074" max="13074" width="13.85546875" style="1" customWidth="1"/>
    <col min="13075" max="13075" width="6.28515625" style="1" customWidth="1"/>
    <col min="13076" max="13076" width="12.7109375" style="1" customWidth="1"/>
    <col min="13077" max="13077" width="6.28515625" style="1" customWidth="1"/>
    <col min="13078" max="13078" width="13.28515625" style="1" customWidth="1"/>
    <col min="13079" max="13079" width="9.140625" style="1"/>
    <col min="13080" max="13080" width="13.28515625" style="1" customWidth="1"/>
    <col min="13081" max="13081" width="9.140625" style="1"/>
    <col min="13082" max="13082" width="13" style="1" customWidth="1"/>
    <col min="13083" max="13084" width="9.140625" style="1"/>
    <col min="13085" max="13085" width="13.7109375" style="1" customWidth="1"/>
    <col min="13086" max="13319" width="9.140625" style="1"/>
    <col min="13320" max="13320" width="10.140625" style="1" customWidth="1"/>
    <col min="13321" max="13324" width="9.140625" style="1"/>
    <col min="13325" max="13325" width="7" style="1" customWidth="1"/>
    <col min="13326" max="13326" width="8.140625" style="1" customWidth="1"/>
    <col min="13327" max="13327" width="14.7109375" style="1" customWidth="1"/>
    <col min="13328" max="13328" width="12.28515625" style="1" customWidth="1"/>
    <col min="13329" max="13329" width="16.7109375" style="1" customWidth="1"/>
    <col min="13330" max="13330" width="13.85546875" style="1" customWidth="1"/>
    <col min="13331" max="13331" width="6.28515625" style="1" customWidth="1"/>
    <col min="13332" max="13332" width="12.7109375" style="1" customWidth="1"/>
    <col min="13333" max="13333" width="6.28515625" style="1" customWidth="1"/>
    <col min="13334" max="13334" width="13.28515625" style="1" customWidth="1"/>
    <col min="13335" max="13335" width="9.140625" style="1"/>
    <col min="13336" max="13336" width="13.28515625" style="1" customWidth="1"/>
    <col min="13337" max="13337" width="9.140625" style="1"/>
    <col min="13338" max="13338" width="13" style="1" customWidth="1"/>
    <col min="13339" max="13340" width="9.140625" style="1"/>
    <col min="13341" max="13341" width="13.7109375" style="1" customWidth="1"/>
    <col min="13342" max="13575" width="9.140625" style="1"/>
    <col min="13576" max="13576" width="10.140625" style="1" customWidth="1"/>
    <col min="13577" max="13580" width="9.140625" style="1"/>
    <col min="13581" max="13581" width="7" style="1" customWidth="1"/>
    <col min="13582" max="13582" width="8.140625" style="1" customWidth="1"/>
    <col min="13583" max="13583" width="14.7109375" style="1" customWidth="1"/>
    <col min="13584" max="13584" width="12.28515625" style="1" customWidth="1"/>
    <col min="13585" max="13585" width="16.7109375" style="1" customWidth="1"/>
    <col min="13586" max="13586" width="13.85546875" style="1" customWidth="1"/>
    <col min="13587" max="13587" width="6.28515625" style="1" customWidth="1"/>
    <col min="13588" max="13588" width="12.7109375" style="1" customWidth="1"/>
    <col min="13589" max="13589" width="6.28515625" style="1" customWidth="1"/>
    <col min="13590" max="13590" width="13.28515625" style="1" customWidth="1"/>
    <col min="13591" max="13591" width="9.140625" style="1"/>
    <col min="13592" max="13592" width="13.28515625" style="1" customWidth="1"/>
    <col min="13593" max="13593" width="9.140625" style="1"/>
    <col min="13594" max="13594" width="13" style="1" customWidth="1"/>
    <col min="13595" max="13596" width="9.140625" style="1"/>
    <col min="13597" max="13597" width="13.7109375" style="1" customWidth="1"/>
    <col min="13598" max="13831" width="9.140625" style="1"/>
    <col min="13832" max="13832" width="10.140625" style="1" customWidth="1"/>
    <col min="13833" max="13836" width="9.140625" style="1"/>
    <col min="13837" max="13837" width="7" style="1" customWidth="1"/>
    <col min="13838" max="13838" width="8.140625" style="1" customWidth="1"/>
    <col min="13839" max="13839" width="14.7109375" style="1" customWidth="1"/>
    <col min="13840" max="13840" width="12.28515625" style="1" customWidth="1"/>
    <col min="13841" max="13841" width="16.7109375" style="1" customWidth="1"/>
    <col min="13842" max="13842" width="13.85546875" style="1" customWidth="1"/>
    <col min="13843" max="13843" width="6.28515625" style="1" customWidth="1"/>
    <col min="13844" max="13844" width="12.7109375" style="1" customWidth="1"/>
    <col min="13845" max="13845" width="6.28515625" style="1" customWidth="1"/>
    <col min="13846" max="13846" width="13.28515625" style="1" customWidth="1"/>
    <col min="13847" max="13847" width="9.140625" style="1"/>
    <col min="13848" max="13848" width="13.28515625" style="1" customWidth="1"/>
    <col min="13849" max="13849" width="9.140625" style="1"/>
    <col min="13850" max="13850" width="13" style="1" customWidth="1"/>
    <col min="13851" max="13852" width="9.140625" style="1"/>
    <col min="13853" max="13853" width="13.7109375" style="1" customWidth="1"/>
    <col min="13854" max="14087" width="9.140625" style="1"/>
    <col min="14088" max="14088" width="10.140625" style="1" customWidth="1"/>
    <col min="14089" max="14092" width="9.140625" style="1"/>
    <col min="14093" max="14093" width="7" style="1" customWidth="1"/>
    <col min="14094" max="14094" width="8.140625" style="1" customWidth="1"/>
    <col min="14095" max="14095" width="14.7109375" style="1" customWidth="1"/>
    <col min="14096" max="14096" width="12.28515625" style="1" customWidth="1"/>
    <col min="14097" max="14097" width="16.7109375" style="1" customWidth="1"/>
    <col min="14098" max="14098" width="13.85546875" style="1" customWidth="1"/>
    <col min="14099" max="14099" width="6.28515625" style="1" customWidth="1"/>
    <col min="14100" max="14100" width="12.7109375" style="1" customWidth="1"/>
    <col min="14101" max="14101" width="6.28515625" style="1" customWidth="1"/>
    <col min="14102" max="14102" width="13.28515625" style="1" customWidth="1"/>
    <col min="14103" max="14103" width="9.140625" style="1"/>
    <col min="14104" max="14104" width="13.28515625" style="1" customWidth="1"/>
    <col min="14105" max="14105" width="9.140625" style="1"/>
    <col min="14106" max="14106" width="13" style="1" customWidth="1"/>
    <col min="14107" max="14108" width="9.140625" style="1"/>
    <col min="14109" max="14109" width="13.7109375" style="1" customWidth="1"/>
    <col min="14110" max="14343" width="9.140625" style="1"/>
    <col min="14344" max="14344" width="10.140625" style="1" customWidth="1"/>
    <col min="14345" max="14348" width="9.140625" style="1"/>
    <col min="14349" max="14349" width="7" style="1" customWidth="1"/>
    <col min="14350" max="14350" width="8.140625" style="1" customWidth="1"/>
    <col min="14351" max="14351" width="14.7109375" style="1" customWidth="1"/>
    <col min="14352" max="14352" width="12.28515625" style="1" customWidth="1"/>
    <col min="14353" max="14353" width="16.7109375" style="1" customWidth="1"/>
    <col min="14354" max="14354" width="13.85546875" style="1" customWidth="1"/>
    <col min="14355" max="14355" width="6.28515625" style="1" customWidth="1"/>
    <col min="14356" max="14356" width="12.7109375" style="1" customWidth="1"/>
    <col min="14357" max="14357" width="6.28515625" style="1" customWidth="1"/>
    <col min="14358" max="14358" width="13.28515625" style="1" customWidth="1"/>
    <col min="14359" max="14359" width="9.140625" style="1"/>
    <col min="14360" max="14360" width="13.28515625" style="1" customWidth="1"/>
    <col min="14361" max="14361" width="9.140625" style="1"/>
    <col min="14362" max="14362" width="13" style="1" customWidth="1"/>
    <col min="14363" max="14364" width="9.140625" style="1"/>
    <col min="14365" max="14365" width="13.7109375" style="1" customWidth="1"/>
    <col min="14366" max="14599" width="9.140625" style="1"/>
    <col min="14600" max="14600" width="10.140625" style="1" customWidth="1"/>
    <col min="14601" max="14604" width="9.140625" style="1"/>
    <col min="14605" max="14605" width="7" style="1" customWidth="1"/>
    <col min="14606" max="14606" width="8.140625" style="1" customWidth="1"/>
    <col min="14607" max="14607" width="14.7109375" style="1" customWidth="1"/>
    <col min="14608" max="14608" width="12.28515625" style="1" customWidth="1"/>
    <col min="14609" max="14609" width="16.7109375" style="1" customWidth="1"/>
    <col min="14610" max="14610" width="13.85546875" style="1" customWidth="1"/>
    <col min="14611" max="14611" width="6.28515625" style="1" customWidth="1"/>
    <col min="14612" max="14612" width="12.7109375" style="1" customWidth="1"/>
    <col min="14613" max="14613" width="6.28515625" style="1" customWidth="1"/>
    <col min="14614" max="14614" width="13.28515625" style="1" customWidth="1"/>
    <col min="14615" max="14615" width="9.140625" style="1"/>
    <col min="14616" max="14616" width="13.28515625" style="1" customWidth="1"/>
    <col min="14617" max="14617" width="9.140625" style="1"/>
    <col min="14618" max="14618" width="13" style="1" customWidth="1"/>
    <col min="14619" max="14620" width="9.140625" style="1"/>
    <col min="14621" max="14621" width="13.7109375" style="1" customWidth="1"/>
    <col min="14622" max="14855" width="9.140625" style="1"/>
    <col min="14856" max="14856" width="10.140625" style="1" customWidth="1"/>
    <col min="14857" max="14860" width="9.140625" style="1"/>
    <col min="14861" max="14861" width="7" style="1" customWidth="1"/>
    <col min="14862" max="14862" width="8.140625" style="1" customWidth="1"/>
    <col min="14863" max="14863" width="14.7109375" style="1" customWidth="1"/>
    <col min="14864" max="14864" width="12.28515625" style="1" customWidth="1"/>
    <col min="14865" max="14865" width="16.7109375" style="1" customWidth="1"/>
    <col min="14866" max="14866" width="13.85546875" style="1" customWidth="1"/>
    <col min="14867" max="14867" width="6.28515625" style="1" customWidth="1"/>
    <col min="14868" max="14868" width="12.7109375" style="1" customWidth="1"/>
    <col min="14869" max="14869" width="6.28515625" style="1" customWidth="1"/>
    <col min="14870" max="14870" width="13.28515625" style="1" customWidth="1"/>
    <col min="14871" max="14871" width="9.140625" style="1"/>
    <col min="14872" max="14872" width="13.28515625" style="1" customWidth="1"/>
    <col min="14873" max="14873" width="9.140625" style="1"/>
    <col min="14874" max="14874" width="13" style="1" customWidth="1"/>
    <col min="14875" max="14876" width="9.140625" style="1"/>
    <col min="14877" max="14877" width="13.7109375" style="1" customWidth="1"/>
    <col min="14878" max="15111" width="9.140625" style="1"/>
    <col min="15112" max="15112" width="10.140625" style="1" customWidth="1"/>
    <col min="15113" max="15116" width="9.140625" style="1"/>
    <col min="15117" max="15117" width="7" style="1" customWidth="1"/>
    <col min="15118" max="15118" width="8.140625" style="1" customWidth="1"/>
    <col min="15119" max="15119" width="14.7109375" style="1" customWidth="1"/>
    <col min="15120" max="15120" width="12.28515625" style="1" customWidth="1"/>
    <col min="15121" max="15121" width="16.7109375" style="1" customWidth="1"/>
    <col min="15122" max="15122" width="13.85546875" style="1" customWidth="1"/>
    <col min="15123" max="15123" width="6.28515625" style="1" customWidth="1"/>
    <col min="15124" max="15124" width="12.7109375" style="1" customWidth="1"/>
    <col min="15125" max="15125" width="6.28515625" style="1" customWidth="1"/>
    <col min="15126" max="15126" width="13.28515625" style="1" customWidth="1"/>
    <col min="15127" max="15127" width="9.140625" style="1"/>
    <col min="15128" max="15128" width="13.28515625" style="1" customWidth="1"/>
    <col min="15129" max="15129" width="9.140625" style="1"/>
    <col min="15130" max="15130" width="13" style="1" customWidth="1"/>
    <col min="15131" max="15132" width="9.140625" style="1"/>
    <col min="15133" max="15133" width="13.7109375" style="1" customWidth="1"/>
    <col min="15134" max="15367" width="9.140625" style="1"/>
    <col min="15368" max="15368" width="10.140625" style="1" customWidth="1"/>
    <col min="15369" max="15372" width="9.140625" style="1"/>
    <col min="15373" max="15373" width="7" style="1" customWidth="1"/>
    <col min="15374" max="15374" width="8.140625" style="1" customWidth="1"/>
    <col min="15375" max="15375" width="14.7109375" style="1" customWidth="1"/>
    <col min="15376" max="15376" width="12.28515625" style="1" customWidth="1"/>
    <col min="15377" max="15377" width="16.7109375" style="1" customWidth="1"/>
    <col min="15378" max="15378" width="13.85546875" style="1" customWidth="1"/>
    <col min="15379" max="15379" width="6.28515625" style="1" customWidth="1"/>
    <col min="15380" max="15380" width="12.7109375" style="1" customWidth="1"/>
    <col min="15381" max="15381" width="6.28515625" style="1" customWidth="1"/>
    <col min="15382" max="15382" width="13.28515625" style="1" customWidth="1"/>
    <col min="15383" max="15383" width="9.140625" style="1"/>
    <col min="15384" max="15384" width="13.28515625" style="1" customWidth="1"/>
    <col min="15385" max="15385" width="9.140625" style="1"/>
    <col min="15386" max="15386" width="13" style="1" customWidth="1"/>
    <col min="15387" max="15388" width="9.140625" style="1"/>
    <col min="15389" max="15389" width="13.7109375" style="1" customWidth="1"/>
    <col min="15390" max="15623" width="9.140625" style="1"/>
    <col min="15624" max="15624" width="10.140625" style="1" customWidth="1"/>
    <col min="15625" max="15628" width="9.140625" style="1"/>
    <col min="15629" max="15629" width="7" style="1" customWidth="1"/>
    <col min="15630" max="15630" width="8.140625" style="1" customWidth="1"/>
    <col min="15631" max="15631" width="14.7109375" style="1" customWidth="1"/>
    <col min="15632" max="15632" width="12.28515625" style="1" customWidth="1"/>
    <col min="15633" max="15633" width="16.7109375" style="1" customWidth="1"/>
    <col min="15634" max="15634" width="13.85546875" style="1" customWidth="1"/>
    <col min="15635" max="15635" width="6.28515625" style="1" customWidth="1"/>
    <col min="15636" max="15636" width="12.7109375" style="1" customWidth="1"/>
    <col min="15637" max="15637" width="6.28515625" style="1" customWidth="1"/>
    <col min="15638" max="15638" width="13.28515625" style="1" customWidth="1"/>
    <col min="15639" max="15639" width="9.140625" style="1"/>
    <col min="15640" max="15640" width="13.28515625" style="1" customWidth="1"/>
    <col min="15641" max="15641" width="9.140625" style="1"/>
    <col min="15642" max="15642" width="13" style="1" customWidth="1"/>
    <col min="15643" max="15644" width="9.140625" style="1"/>
    <col min="15645" max="15645" width="13.7109375" style="1" customWidth="1"/>
    <col min="15646" max="15879" width="9.140625" style="1"/>
    <col min="15880" max="15880" width="10.140625" style="1" customWidth="1"/>
    <col min="15881" max="15884" width="9.140625" style="1"/>
    <col min="15885" max="15885" width="7" style="1" customWidth="1"/>
    <col min="15886" max="15886" width="8.140625" style="1" customWidth="1"/>
    <col min="15887" max="15887" width="14.7109375" style="1" customWidth="1"/>
    <col min="15888" max="15888" width="12.28515625" style="1" customWidth="1"/>
    <col min="15889" max="15889" width="16.7109375" style="1" customWidth="1"/>
    <col min="15890" max="15890" width="13.85546875" style="1" customWidth="1"/>
    <col min="15891" max="15891" width="6.28515625" style="1" customWidth="1"/>
    <col min="15892" max="15892" width="12.7109375" style="1" customWidth="1"/>
    <col min="15893" max="15893" width="6.28515625" style="1" customWidth="1"/>
    <col min="15894" max="15894" width="13.28515625" style="1" customWidth="1"/>
    <col min="15895" max="15895" width="9.140625" style="1"/>
    <col min="15896" max="15896" width="13.28515625" style="1" customWidth="1"/>
    <col min="15897" max="15897" width="9.140625" style="1"/>
    <col min="15898" max="15898" width="13" style="1" customWidth="1"/>
    <col min="15899" max="15900" width="9.140625" style="1"/>
    <col min="15901" max="15901" width="13.7109375" style="1" customWidth="1"/>
    <col min="15902" max="16135" width="9.140625" style="1"/>
    <col min="16136" max="16136" width="10.140625" style="1" customWidth="1"/>
    <col min="16137" max="16140" width="9.140625" style="1"/>
    <col min="16141" max="16141" width="7" style="1" customWidth="1"/>
    <col min="16142" max="16142" width="8.140625" style="1" customWidth="1"/>
    <col min="16143" max="16143" width="14.7109375" style="1" customWidth="1"/>
    <col min="16144" max="16144" width="12.28515625" style="1" customWidth="1"/>
    <col min="16145" max="16145" width="16.7109375" style="1" customWidth="1"/>
    <col min="16146" max="16146" width="13.85546875" style="1" customWidth="1"/>
    <col min="16147" max="16147" width="6.28515625" style="1" customWidth="1"/>
    <col min="16148" max="16148" width="12.7109375" style="1" customWidth="1"/>
    <col min="16149" max="16149" width="6.28515625" style="1" customWidth="1"/>
    <col min="16150" max="16150" width="13.28515625" style="1" customWidth="1"/>
    <col min="16151" max="16151" width="9.140625" style="1"/>
    <col min="16152" max="16152" width="13.28515625" style="1" customWidth="1"/>
    <col min="16153" max="16153" width="9.140625" style="1"/>
    <col min="16154" max="16154" width="13" style="1" customWidth="1"/>
    <col min="16155" max="16156" width="9.140625" style="1"/>
    <col min="16157" max="16157" width="13.7109375" style="1" customWidth="1"/>
    <col min="16158" max="16384" width="9.140625" style="1"/>
  </cols>
  <sheetData>
    <row r="1" spans="2:33">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row>
    <row r="2" spans="2:33">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row>
    <row r="3" spans="2:33">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2:33">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5" spans="2:33">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row>
    <row r="6" spans="2:3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2:33">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2:33">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2:33">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2:33">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row>
    <row r="11" spans="2:33">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row>
    <row r="12" spans="2:33">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row>
    <row r="13" spans="2:33">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row>
    <row r="14" spans="2:33" ht="15" customHeight="1">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row>
    <row r="15" spans="2:33" ht="15" customHeight="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row>
    <row r="16" spans="2:33" ht="15" customHeight="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row>
    <row r="17" spans="2:33" ht="15" customHeight="1">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row>
    <row r="18" spans="2:33" ht="15" customHeight="1">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row>
    <row r="19" spans="2:33">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row>
    <row r="20" spans="2:33" ht="15" customHeight="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row>
    <row r="21" spans="2:33" ht="15.75" customHeight="1">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row>
    <row r="22" spans="2:33" ht="57" customHeight="1">
      <c r="B22" s="15"/>
      <c r="C22" s="15"/>
      <c r="D22" s="15"/>
      <c r="E22" s="15"/>
      <c r="F22" s="15"/>
      <c r="G22" s="15"/>
      <c r="H22" s="33" t="s">
        <v>7</v>
      </c>
      <c r="I22" s="33" t="s">
        <v>8</v>
      </c>
      <c r="J22" s="34" t="s">
        <v>9</v>
      </c>
      <c r="K22" s="15"/>
      <c r="L22" s="15"/>
      <c r="M22" s="15"/>
      <c r="N22" s="15"/>
      <c r="O22" s="15"/>
      <c r="P22" s="15"/>
      <c r="Q22" s="15"/>
      <c r="R22" s="15"/>
      <c r="S22" s="15"/>
      <c r="T22" s="15"/>
      <c r="U22" s="15"/>
      <c r="V22" s="15"/>
      <c r="W22" s="15"/>
      <c r="X22" s="15"/>
      <c r="Y22" s="15"/>
      <c r="Z22" s="15"/>
      <c r="AA22" s="15"/>
      <c r="AB22" s="15"/>
      <c r="AC22" s="15"/>
      <c r="AD22" s="15"/>
      <c r="AE22" s="15"/>
      <c r="AF22" s="15"/>
      <c r="AG22" s="15"/>
    </row>
    <row r="23" spans="2:33" ht="27" customHeight="1">
      <c r="B23" s="15"/>
      <c r="C23" s="15"/>
      <c r="D23" s="15"/>
      <c r="E23" s="15"/>
      <c r="F23" s="15"/>
      <c r="G23" s="15"/>
      <c r="H23" s="44">
        <v>1</v>
      </c>
      <c r="I23" s="44">
        <v>2</v>
      </c>
      <c r="J23" s="44">
        <v>3</v>
      </c>
      <c r="K23" s="15"/>
      <c r="L23" s="15"/>
      <c r="M23" s="15"/>
      <c r="N23" s="15"/>
      <c r="O23" s="15"/>
      <c r="P23" s="15"/>
      <c r="Q23" s="15"/>
      <c r="R23" s="15"/>
      <c r="S23" s="15"/>
      <c r="T23" s="15"/>
      <c r="U23" s="15"/>
      <c r="V23" s="15"/>
      <c r="W23" s="15"/>
      <c r="X23" s="15"/>
      <c r="Y23" s="15"/>
      <c r="Z23" s="15"/>
      <c r="AA23" s="15"/>
      <c r="AB23" s="15"/>
      <c r="AC23" s="15"/>
      <c r="AD23" s="15"/>
      <c r="AE23" s="15"/>
      <c r="AF23" s="15"/>
      <c r="AG23" s="15"/>
    </row>
    <row r="24" spans="2:33" ht="25.5" customHeight="1">
      <c r="B24" s="15"/>
      <c r="C24" s="15"/>
      <c r="D24" s="15"/>
      <c r="E24" s="15"/>
      <c r="F24" s="15"/>
      <c r="G24" s="15"/>
      <c r="H24" s="44">
        <v>1</v>
      </c>
      <c r="I24" s="44">
        <v>3</v>
      </c>
      <c r="J24" s="44">
        <v>2</v>
      </c>
      <c r="K24" s="15"/>
      <c r="L24" s="15"/>
      <c r="M24" s="15"/>
      <c r="N24" s="15"/>
      <c r="O24" s="15"/>
      <c r="P24" s="15"/>
      <c r="Q24" s="15"/>
      <c r="R24" s="15"/>
      <c r="S24" s="15"/>
      <c r="T24" s="15"/>
      <c r="U24" s="15"/>
      <c r="V24" s="15"/>
      <c r="W24" s="15"/>
      <c r="X24" s="15"/>
      <c r="Y24" s="15"/>
      <c r="Z24" s="15"/>
      <c r="AA24" s="15"/>
      <c r="AB24" s="15"/>
      <c r="AC24" s="15"/>
      <c r="AD24" s="15"/>
      <c r="AE24" s="15"/>
      <c r="AF24" s="15"/>
      <c r="AG24" s="15"/>
    </row>
    <row r="25" spans="2:33" ht="28.5" customHeight="1">
      <c r="B25" s="15"/>
      <c r="C25" s="15"/>
      <c r="D25" s="15"/>
      <c r="E25" s="15"/>
      <c r="F25" s="15"/>
      <c r="G25" s="15"/>
      <c r="H25" s="44">
        <v>2</v>
      </c>
      <c r="I25" s="44">
        <v>4</v>
      </c>
      <c r="J25" s="44">
        <v>3</v>
      </c>
      <c r="K25" s="15"/>
      <c r="L25" s="15"/>
      <c r="M25" s="15"/>
      <c r="N25" s="15"/>
      <c r="O25" s="15"/>
      <c r="P25" s="15"/>
      <c r="Q25" s="15"/>
      <c r="R25" s="15"/>
      <c r="S25" s="15"/>
      <c r="T25" s="15"/>
      <c r="U25" s="15"/>
      <c r="V25" s="15"/>
      <c r="W25" s="15"/>
      <c r="X25" s="15"/>
      <c r="Y25" s="15"/>
      <c r="Z25" s="15"/>
      <c r="AA25" s="15"/>
      <c r="AB25" s="15"/>
      <c r="AC25" s="15"/>
      <c r="AD25" s="15"/>
      <c r="AE25" s="15"/>
      <c r="AF25" s="15"/>
      <c r="AG25" s="15"/>
    </row>
    <row r="26" spans="2:33" ht="27" customHeight="1">
      <c r="B26" s="15"/>
      <c r="C26" s="15"/>
      <c r="D26" s="15"/>
      <c r="E26" s="15"/>
      <c r="F26" s="15"/>
      <c r="G26" s="15"/>
      <c r="H26" s="44">
        <v>3</v>
      </c>
      <c r="I26" s="44">
        <v>5</v>
      </c>
      <c r="J26" s="44">
        <v>3</v>
      </c>
      <c r="K26" s="15"/>
      <c r="L26" s="15"/>
      <c r="M26" s="15"/>
      <c r="N26" s="15"/>
      <c r="O26" s="15"/>
      <c r="P26" s="15"/>
      <c r="Q26" s="15"/>
      <c r="R26" s="15"/>
      <c r="S26" s="15"/>
      <c r="T26" s="15"/>
      <c r="U26" s="15"/>
      <c r="V26" s="15"/>
      <c r="W26" s="15"/>
      <c r="X26" s="15"/>
      <c r="Y26" s="15"/>
      <c r="Z26" s="15"/>
      <c r="AA26" s="15"/>
      <c r="AB26" s="15"/>
      <c r="AC26" s="15"/>
      <c r="AD26" s="15"/>
      <c r="AE26" s="15"/>
      <c r="AF26" s="15"/>
      <c r="AG26" s="15"/>
    </row>
    <row r="27" spans="2:33" ht="30" customHeight="1">
      <c r="B27" s="15"/>
      <c r="C27" s="15"/>
      <c r="D27" s="15"/>
      <c r="E27" s="15"/>
      <c r="F27" s="15"/>
      <c r="G27" s="15"/>
      <c r="H27" s="44">
        <v>4</v>
      </c>
      <c r="I27" s="44">
        <v>5</v>
      </c>
      <c r="J27" s="44">
        <v>1</v>
      </c>
      <c r="K27" s="15"/>
      <c r="L27" s="15"/>
      <c r="M27" s="15"/>
      <c r="N27" s="15"/>
      <c r="O27" s="15"/>
      <c r="P27" s="15"/>
      <c r="Q27" s="15"/>
      <c r="R27" s="15"/>
      <c r="S27" s="15"/>
      <c r="T27" s="15"/>
      <c r="U27" s="15"/>
      <c r="V27" s="15"/>
      <c r="W27" s="15"/>
      <c r="X27" s="15"/>
      <c r="Y27" s="15"/>
      <c r="Z27" s="15"/>
      <c r="AA27" s="15"/>
      <c r="AB27" s="15"/>
      <c r="AC27" s="15"/>
      <c r="AD27" s="15"/>
      <c r="AE27" s="15"/>
      <c r="AF27" s="15"/>
      <c r="AG27" s="15"/>
    </row>
    <row r="28" spans="2:33" ht="24.75" customHeight="1">
      <c r="B28" s="15"/>
      <c r="C28" s="15"/>
      <c r="D28" s="15"/>
      <c r="E28" s="15"/>
      <c r="F28" s="15"/>
      <c r="G28" s="15"/>
      <c r="H28" s="44">
        <v>4</v>
      </c>
      <c r="I28" s="44">
        <v>6</v>
      </c>
      <c r="J28" s="44">
        <v>4</v>
      </c>
      <c r="K28" s="15"/>
      <c r="L28" s="15"/>
      <c r="M28" s="15"/>
      <c r="N28" s="15"/>
      <c r="O28" s="15"/>
      <c r="P28" s="15"/>
      <c r="Q28" s="15"/>
      <c r="R28" s="15"/>
      <c r="S28" s="15"/>
      <c r="T28" s="15"/>
      <c r="U28" s="15"/>
      <c r="V28" s="15"/>
      <c r="W28" s="15"/>
      <c r="X28" s="15"/>
      <c r="Y28" s="15"/>
      <c r="Z28" s="15"/>
      <c r="AA28" s="15"/>
      <c r="AB28" s="15"/>
      <c r="AC28" s="15"/>
      <c r="AD28" s="15"/>
      <c r="AE28" s="15"/>
      <c r="AF28" s="15"/>
      <c r="AG28" s="15"/>
    </row>
    <row r="29" spans="2:33" ht="28.5" customHeight="1">
      <c r="B29" s="15"/>
      <c r="C29" s="15"/>
      <c r="D29" s="15"/>
      <c r="E29" s="15"/>
      <c r="F29" s="15"/>
      <c r="G29" s="15"/>
      <c r="H29" s="44">
        <v>5</v>
      </c>
      <c r="I29" s="44">
        <v>7</v>
      </c>
      <c r="J29" s="44">
        <v>1</v>
      </c>
      <c r="K29" s="15"/>
      <c r="L29" s="15"/>
      <c r="M29" s="15"/>
      <c r="N29" s="15"/>
      <c r="O29" s="15"/>
      <c r="P29" s="15"/>
      <c r="Q29" s="15"/>
      <c r="R29" s="15"/>
      <c r="S29" s="15"/>
      <c r="T29" s="15"/>
      <c r="U29" s="15"/>
      <c r="V29" s="15"/>
      <c r="W29" s="15"/>
      <c r="X29" s="15"/>
      <c r="Y29" s="15"/>
      <c r="Z29" s="15"/>
      <c r="AA29" s="15"/>
      <c r="AB29" s="15"/>
      <c r="AC29" s="15"/>
      <c r="AD29" s="15"/>
      <c r="AE29" s="15"/>
      <c r="AF29" s="15"/>
      <c r="AG29" s="15"/>
    </row>
    <row r="30" spans="2:33" ht="24" customHeight="1">
      <c r="B30" s="15"/>
      <c r="C30" s="15"/>
      <c r="D30" s="15"/>
      <c r="E30" s="15"/>
      <c r="F30" s="15"/>
      <c r="G30" s="15"/>
      <c r="H30" s="44">
        <v>6</v>
      </c>
      <c r="I30" s="44">
        <v>7</v>
      </c>
      <c r="J30" s="44">
        <v>2</v>
      </c>
      <c r="K30" s="15"/>
      <c r="L30" s="15"/>
      <c r="M30" s="15"/>
      <c r="N30" s="15"/>
      <c r="O30" s="15"/>
      <c r="P30" s="15"/>
      <c r="Q30" s="15"/>
      <c r="R30" s="15"/>
      <c r="S30" s="15"/>
      <c r="T30" s="15"/>
      <c r="U30" s="15"/>
      <c r="V30" s="15"/>
      <c r="W30" s="15"/>
      <c r="X30" s="15"/>
      <c r="Y30" s="15"/>
      <c r="Z30" s="15"/>
      <c r="AA30" s="15"/>
      <c r="AB30" s="15"/>
      <c r="AC30" s="15"/>
      <c r="AD30" s="15"/>
      <c r="AE30" s="15"/>
      <c r="AF30" s="15"/>
      <c r="AG30" s="15"/>
    </row>
    <row r="31" spans="2:33" ht="26.25" customHeight="1">
      <c r="B31" s="15"/>
      <c r="C31" s="15"/>
      <c r="D31" s="15"/>
      <c r="E31" s="15"/>
      <c r="F31" s="15"/>
      <c r="G31" s="15"/>
      <c r="H31" s="44">
        <v>6</v>
      </c>
      <c r="I31" s="44">
        <v>8</v>
      </c>
      <c r="J31" s="44">
        <v>3</v>
      </c>
      <c r="K31" s="15"/>
      <c r="L31" s="15"/>
      <c r="M31" s="15"/>
      <c r="N31" s="15"/>
      <c r="O31" s="15"/>
      <c r="P31" s="15"/>
      <c r="Q31" s="15"/>
      <c r="R31" s="15"/>
      <c r="S31" s="15"/>
      <c r="T31" s="15"/>
      <c r="U31" s="15"/>
      <c r="V31" s="15"/>
      <c r="W31" s="15"/>
      <c r="X31" s="15"/>
      <c r="Y31" s="15"/>
      <c r="Z31" s="15"/>
      <c r="AA31" s="15"/>
      <c r="AB31" s="15"/>
      <c r="AC31" s="15"/>
      <c r="AD31" s="15"/>
      <c r="AE31" s="15"/>
      <c r="AF31" s="15"/>
      <c r="AG31" s="15"/>
    </row>
    <row r="32" spans="2:33" ht="24.75" customHeight="1">
      <c r="B32" s="15"/>
      <c r="C32" s="15"/>
      <c r="D32" s="15"/>
      <c r="E32" s="15"/>
      <c r="F32" s="15"/>
      <c r="G32" s="15"/>
      <c r="H32" s="44">
        <v>7</v>
      </c>
      <c r="I32" s="44">
        <v>8</v>
      </c>
      <c r="J32" s="44">
        <v>6</v>
      </c>
      <c r="K32" s="15"/>
      <c r="L32" s="15"/>
      <c r="M32" s="15"/>
      <c r="N32" s="15"/>
      <c r="O32" s="15"/>
      <c r="P32" s="15"/>
      <c r="Q32" s="15"/>
      <c r="R32" s="15"/>
      <c r="S32" s="15"/>
      <c r="T32" s="15"/>
      <c r="U32" s="15"/>
      <c r="V32" s="15"/>
      <c r="W32" s="15"/>
      <c r="X32" s="15"/>
      <c r="Y32" s="15"/>
      <c r="Z32" s="15"/>
      <c r="AA32" s="15"/>
      <c r="AB32" s="15"/>
      <c r="AC32" s="15"/>
      <c r="AD32" s="15"/>
      <c r="AE32" s="15"/>
      <c r="AF32" s="15"/>
      <c r="AG32" s="15"/>
    </row>
    <row r="33" spans="2:33" ht="21.75" customHeight="1">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row>
    <row r="34" spans="2:33" ht="21" customHeight="1">
      <c r="B34" s="15"/>
      <c r="C34" s="21"/>
      <c r="D34" s="21"/>
      <c r="E34" s="21"/>
      <c r="F34" s="21"/>
      <c r="G34" s="21"/>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row>
    <row r="35" spans="2:33" ht="22.5" customHeight="1">
      <c r="B35" s="15"/>
      <c r="C35" s="21"/>
      <c r="D35" s="21"/>
      <c r="E35" s="21"/>
      <c r="F35" s="21"/>
      <c r="G35" s="21"/>
      <c r="H35" s="15"/>
      <c r="I35" s="15"/>
      <c r="J35" s="15"/>
      <c r="K35" s="21"/>
      <c r="L35" s="21"/>
      <c r="M35" s="21"/>
      <c r="N35" s="15"/>
      <c r="O35" s="15"/>
      <c r="P35" s="15"/>
      <c r="Q35" s="15"/>
      <c r="R35" s="15"/>
      <c r="S35" s="15"/>
      <c r="T35" s="15"/>
      <c r="U35" s="15"/>
      <c r="V35" s="15"/>
      <c r="W35" s="15"/>
      <c r="X35" s="15"/>
      <c r="Y35" s="15"/>
      <c r="Z35" s="15"/>
      <c r="AA35" s="15"/>
      <c r="AB35" s="15"/>
      <c r="AC35" s="15"/>
      <c r="AD35" s="15"/>
      <c r="AE35" s="15"/>
      <c r="AF35" s="15"/>
      <c r="AG35" s="15"/>
    </row>
    <row r="36" spans="2:33" ht="37.5" customHeight="1">
      <c r="B36" s="15"/>
      <c r="C36" s="21"/>
      <c r="D36" s="21"/>
      <c r="E36" s="21"/>
      <c r="F36" s="21"/>
      <c r="G36" s="21"/>
      <c r="H36" s="21"/>
      <c r="I36" s="21"/>
      <c r="J36" s="21"/>
      <c r="K36" s="21"/>
      <c r="L36" s="21"/>
      <c r="M36" s="21"/>
      <c r="N36" s="15"/>
      <c r="O36" s="15"/>
      <c r="P36" s="15"/>
      <c r="Q36" s="15"/>
      <c r="R36" s="15"/>
      <c r="S36" s="15"/>
      <c r="T36" s="15"/>
      <c r="U36" s="15"/>
      <c r="V36" s="15"/>
      <c r="W36" s="15"/>
      <c r="X36" s="15"/>
      <c r="Y36" s="15"/>
      <c r="Z36" s="15"/>
      <c r="AA36" s="15"/>
      <c r="AB36" s="15"/>
      <c r="AC36" s="15"/>
      <c r="AD36" s="15"/>
      <c r="AE36" s="15"/>
      <c r="AF36" s="15"/>
      <c r="AG36" s="15"/>
    </row>
    <row r="37" spans="2:33" ht="18.75" customHeight="1">
      <c r="B37" s="15"/>
      <c r="C37" s="21"/>
      <c r="D37" s="21"/>
      <c r="E37" s="21"/>
      <c r="F37" s="21"/>
      <c r="G37" s="21"/>
      <c r="H37" s="24">
        <v>121</v>
      </c>
      <c r="I37" s="25"/>
      <c r="J37" s="21"/>
      <c r="K37" s="21"/>
      <c r="L37" s="21"/>
      <c r="M37" s="21"/>
      <c r="N37" s="15"/>
      <c r="O37" s="15"/>
      <c r="P37" s="15"/>
      <c r="Q37" s="15"/>
      <c r="R37" s="15"/>
      <c r="S37" s="15"/>
      <c r="T37" s="15"/>
      <c r="U37" s="15"/>
      <c r="V37" s="15"/>
      <c r="W37" s="15"/>
      <c r="X37" s="15"/>
      <c r="Y37" s="15"/>
      <c r="Z37" s="15"/>
      <c r="AA37" s="15"/>
      <c r="AB37" s="15"/>
      <c r="AC37" s="15"/>
      <c r="AD37" s="15"/>
      <c r="AE37" s="15"/>
      <c r="AF37" s="15"/>
      <c r="AG37" s="15"/>
    </row>
    <row r="38" spans="2:33" ht="36.75" customHeight="1">
      <c r="B38" s="15"/>
      <c r="C38" s="21"/>
      <c r="D38" s="21"/>
      <c r="E38" s="21"/>
      <c r="F38" s="21"/>
      <c r="G38" s="21"/>
      <c r="H38" s="15"/>
      <c r="I38" s="15"/>
      <c r="J38" s="21"/>
      <c r="K38" s="21"/>
      <c r="L38" s="21"/>
      <c r="M38" s="21"/>
      <c r="N38" s="15"/>
      <c r="O38" s="15"/>
      <c r="P38" s="15"/>
      <c r="Q38" s="26"/>
      <c r="R38" s="15"/>
      <c r="S38" s="15"/>
      <c r="T38" s="15"/>
      <c r="U38" s="15"/>
      <c r="V38" s="15"/>
      <c r="W38" s="15"/>
      <c r="X38" s="15"/>
      <c r="Y38" s="15"/>
      <c r="Z38" s="15"/>
      <c r="AA38" s="15"/>
      <c r="AB38" s="15"/>
      <c r="AC38" s="15"/>
      <c r="AD38" s="15"/>
      <c r="AE38" s="15"/>
      <c r="AF38" s="15"/>
      <c r="AG38" s="15"/>
    </row>
    <row r="39" spans="2:33" ht="21" customHeight="1">
      <c r="B39" s="15"/>
      <c r="C39" s="186"/>
      <c r="D39" s="186"/>
      <c r="E39" s="187"/>
      <c r="F39" s="186"/>
      <c r="G39" s="186"/>
      <c r="H39" s="187"/>
      <c r="I39" s="186"/>
      <c r="J39" s="186"/>
      <c r="K39" s="187"/>
      <c r="L39" s="186"/>
      <c r="M39" s="186"/>
      <c r="N39" s="187"/>
      <c r="O39" s="186"/>
      <c r="P39" s="187"/>
      <c r="Q39" s="188"/>
      <c r="S39" s="15"/>
      <c r="T39" s="15"/>
      <c r="U39" s="15"/>
      <c r="V39" s="15"/>
      <c r="W39" s="15"/>
      <c r="X39" s="15"/>
      <c r="Y39" s="15"/>
      <c r="Z39" s="15"/>
      <c r="AA39" s="15"/>
      <c r="AB39" s="15"/>
      <c r="AC39" s="15"/>
      <c r="AD39" s="15"/>
      <c r="AE39" s="15"/>
      <c r="AF39" s="15"/>
      <c r="AG39" s="15"/>
    </row>
    <row r="40" spans="2:33" ht="52.5" customHeight="1">
      <c r="B40" s="15"/>
      <c r="C40" s="186"/>
      <c r="D40" s="186"/>
      <c r="E40" s="187"/>
      <c r="F40" s="186"/>
      <c r="G40" s="186"/>
      <c r="H40" s="187"/>
      <c r="I40" s="186"/>
      <c r="J40" s="186"/>
      <c r="K40" s="187"/>
      <c r="L40" s="186"/>
      <c r="M40" s="186"/>
      <c r="N40" s="187"/>
      <c r="O40" s="186"/>
      <c r="P40" s="187"/>
      <c r="Q40" s="188"/>
      <c r="R40" s="15"/>
      <c r="S40" s="15"/>
      <c r="T40" s="15"/>
      <c r="U40" s="15"/>
      <c r="V40" s="15"/>
      <c r="W40" s="15"/>
      <c r="X40" s="15"/>
      <c r="Y40" s="15"/>
      <c r="Z40" s="15"/>
      <c r="AA40" s="15"/>
      <c r="AB40" s="15"/>
      <c r="AC40" s="15"/>
      <c r="AD40" s="15"/>
      <c r="AE40" s="15"/>
      <c r="AF40" s="15"/>
      <c r="AG40" s="15"/>
    </row>
    <row r="41" spans="2:33" ht="43.5" customHeight="1">
      <c r="B41" s="15"/>
      <c r="C41" s="15"/>
      <c r="D41" s="21"/>
      <c r="E41" s="21"/>
      <c r="F41" s="21"/>
      <c r="G41" s="21"/>
      <c r="H41" s="21"/>
      <c r="I41" s="21"/>
      <c r="J41" s="21"/>
      <c r="K41" s="21"/>
      <c r="L41" s="21"/>
      <c r="M41" s="21"/>
      <c r="N41" s="21"/>
      <c r="O41" s="15"/>
      <c r="P41" s="15"/>
      <c r="Q41" s="15"/>
      <c r="R41" s="15"/>
      <c r="S41" s="15"/>
      <c r="T41" s="15"/>
      <c r="U41" s="15"/>
      <c r="V41" s="15"/>
      <c r="W41" s="15"/>
      <c r="X41" s="15"/>
      <c r="Y41" s="15"/>
      <c r="Z41" s="15"/>
      <c r="AA41" s="15"/>
      <c r="AB41" s="15"/>
      <c r="AC41" s="15"/>
      <c r="AD41" s="15"/>
      <c r="AE41" s="15"/>
      <c r="AF41" s="15"/>
      <c r="AG41" s="15"/>
    </row>
    <row r="42" spans="2:33" ht="25.5" customHeight="1">
      <c r="B42" s="15"/>
      <c r="C42" s="15"/>
      <c r="D42" s="21"/>
      <c r="E42" s="21"/>
      <c r="F42" s="21"/>
      <c r="G42" s="21"/>
      <c r="H42" s="21"/>
      <c r="I42" s="21"/>
      <c r="J42" s="21"/>
      <c r="K42" s="21"/>
      <c r="L42" s="189"/>
      <c r="M42" s="21"/>
      <c r="N42" s="21"/>
      <c r="O42" s="15"/>
      <c r="P42" s="15"/>
      <c r="Q42" s="15"/>
      <c r="R42" s="15"/>
      <c r="S42" s="15"/>
      <c r="T42" s="15"/>
      <c r="U42" s="15"/>
      <c r="V42" s="15"/>
      <c r="W42" s="15"/>
      <c r="X42" s="15"/>
      <c r="Y42" s="15"/>
      <c r="Z42" s="15"/>
      <c r="AA42" s="15"/>
      <c r="AB42" s="15"/>
      <c r="AC42" s="15"/>
      <c r="AD42" s="15"/>
      <c r="AE42" s="15"/>
      <c r="AF42" s="15"/>
      <c r="AG42" s="15"/>
    </row>
    <row r="43" spans="2:33" ht="40.5" customHeight="1">
      <c r="B43" s="15"/>
      <c r="C43" s="15"/>
      <c r="D43" s="21"/>
      <c r="E43" s="21"/>
      <c r="F43" s="21"/>
      <c r="G43" s="21"/>
      <c r="H43" s="21"/>
      <c r="I43" s="21"/>
      <c r="J43" s="21"/>
      <c r="K43" s="21"/>
      <c r="L43" s="189"/>
      <c r="M43" s="21"/>
      <c r="N43" s="21"/>
      <c r="O43" s="15"/>
      <c r="P43" s="15"/>
      <c r="Q43" s="15"/>
      <c r="R43" s="15"/>
      <c r="S43" s="15"/>
      <c r="T43" s="15"/>
      <c r="U43" s="15"/>
      <c r="V43" s="15"/>
      <c r="W43" s="15"/>
      <c r="X43" s="15"/>
      <c r="Y43" s="15"/>
      <c r="Z43" s="15"/>
      <c r="AA43" s="15"/>
      <c r="AB43" s="15"/>
      <c r="AC43" s="15"/>
      <c r="AD43" s="15"/>
      <c r="AE43" s="15"/>
      <c r="AF43" s="15"/>
      <c r="AG43" s="15"/>
    </row>
    <row r="44" spans="2:33" ht="27.75" customHeight="1">
      <c r="D44" s="3"/>
      <c r="E44" s="3"/>
      <c r="F44" s="173"/>
      <c r="G44" s="173"/>
      <c r="H44" s="173"/>
      <c r="I44" s="173"/>
      <c r="J44" s="3"/>
      <c r="K44" s="3"/>
      <c r="L44" s="3"/>
      <c r="M44" s="3"/>
      <c r="N44" s="3"/>
    </row>
    <row r="45" spans="2:33" ht="27" customHeight="1">
      <c r="D45" s="3"/>
      <c r="E45" s="3"/>
      <c r="F45" s="173"/>
      <c r="G45" s="173"/>
      <c r="H45" s="173"/>
      <c r="I45" s="173"/>
      <c r="J45" s="3"/>
      <c r="K45" s="3"/>
      <c r="L45" s="3"/>
      <c r="M45" s="3"/>
      <c r="N45" s="3"/>
      <c r="O45" s="3"/>
      <c r="P45" s="3"/>
      <c r="Q45" s="3"/>
      <c r="R45" s="3"/>
      <c r="S45" s="3"/>
      <c r="T45" s="3"/>
    </row>
    <row r="46" spans="2:33" ht="15" customHeight="1">
      <c r="D46" s="3"/>
      <c r="E46" s="3"/>
      <c r="F46" s="3"/>
      <c r="G46" s="3"/>
      <c r="H46" s="3"/>
      <c r="I46" s="3"/>
      <c r="J46" s="3"/>
      <c r="K46" s="3"/>
      <c r="L46" s="3"/>
      <c r="M46" s="3"/>
      <c r="N46" s="4"/>
      <c r="O46" s="6"/>
      <c r="P46" s="6"/>
      <c r="Q46" s="6"/>
      <c r="R46" s="4"/>
      <c r="S46" s="4"/>
      <c r="T46" s="3"/>
    </row>
    <row r="47" spans="2:33">
      <c r="N47" s="4"/>
      <c r="O47" s="6"/>
      <c r="P47" s="6"/>
      <c r="Q47" s="6"/>
      <c r="R47" s="4"/>
      <c r="S47" s="4"/>
    </row>
    <row r="48" spans="2:33">
      <c r="N48" s="4"/>
      <c r="O48" s="6"/>
      <c r="P48" s="6"/>
      <c r="Q48" s="6"/>
      <c r="R48" s="4"/>
      <c r="S48" s="4"/>
    </row>
    <row r="49" spans="14:21">
      <c r="N49" s="4"/>
      <c r="O49" s="6"/>
      <c r="P49" s="6"/>
      <c r="Q49" s="6"/>
      <c r="R49" s="4"/>
      <c r="S49" s="4"/>
    </row>
    <row r="50" spans="14:21">
      <c r="N50" s="4"/>
      <c r="O50" s="6"/>
      <c r="P50" s="6"/>
      <c r="Q50" s="6"/>
      <c r="R50" s="4"/>
      <c r="S50" s="4"/>
    </row>
    <row r="51" spans="14:21">
      <c r="N51" s="4"/>
      <c r="O51" s="5"/>
      <c r="P51" s="5"/>
      <c r="Q51" s="4"/>
      <c r="R51" s="4"/>
      <c r="S51" s="4"/>
    </row>
    <row r="52" spans="14:21">
      <c r="N52" s="4"/>
      <c r="O52" s="5"/>
      <c r="P52" s="5"/>
      <c r="Q52" s="4"/>
      <c r="R52" s="4"/>
      <c r="S52" s="4"/>
    </row>
    <row r="55" spans="14:21">
      <c r="U55" s="14"/>
    </row>
  </sheetData>
  <mergeCells count="14">
    <mergeCell ref="N39:N40"/>
    <mergeCell ref="O39:O40"/>
    <mergeCell ref="P39:P40"/>
    <mergeCell ref="Q39:Q40"/>
    <mergeCell ref="L42:L43"/>
    <mergeCell ref="K39:K40"/>
    <mergeCell ref="L39:M40"/>
    <mergeCell ref="F44:G45"/>
    <mergeCell ref="H44:I45"/>
    <mergeCell ref="C39:D40"/>
    <mergeCell ref="E39:E40"/>
    <mergeCell ref="F39:G40"/>
    <mergeCell ref="H39:H40"/>
    <mergeCell ref="I39:J40"/>
  </mergeCells>
  <pageMargins left="0.7" right="0.7" top="0.75" bottom="0.75" header="0.3" footer="0.3"/>
  <pageSetup scale="3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O31"/>
  <sheetViews>
    <sheetView showRowColHeaders="0" tabSelected="1" zoomScale="50" zoomScaleNormal="50" workbookViewId="0">
      <selection activeCell="AF23" sqref="AF23"/>
    </sheetView>
  </sheetViews>
  <sheetFormatPr defaultColWidth="9.140625" defaultRowHeight="15"/>
  <cols>
    <col min="1" max="16384" width="9.140625" style="104"/>
  </cols>
  <sheetData>
    <row r="1" spans="1:1">
      <c r="A1" s="104" t="s">
        <v>0</v>
      </c>
    </row>
    <row r="24" spans="5:15">
      <c r="E24" s="190"/>
      <c r="F24" s="190"/>
      <c r="G24" s="190"/>
      <c r="H24" s="190"/>
      <c r="I24" s="190"/>
      <c r="J24" s="190"/>
      <c r="K24" s="190"/>
      <c r="L24" s="190"/>
      <c r="M24" s="190"/>
      <c r="N24" s="190"/>
      <c r="O24" s="190"/>
    </row>
    <row r="25" spans="5:15">
      <c r="E25" s="190"/>
      <c r="F25" s="190"/>
      <c r="G25" s="190"/>
      <c r="H25" s="190"/>
      <c r="I25" s="190"/>
      <c r="J25" s="190"/>
      <c r="K25" s="190"/>
      <c r="L25" s="190"/>
      <c r="M25" s="190"/>
      <c r="N25" s="190"/>
      <c r="O25" s="190"/>
    </row>
    <row r="26" spans="5:15">
      <c r="E26" s="190"/>
      <c r="F26" s="190"/>
      <c r="G26" s="190"/>
      <c r="H26" s="190"/>
      <c r="I26" s="190"/>
      <c r="J26" s="190"/>
      <c r="K26" s="190"/>
      <c r="L26" s="190"/>
      <c r="M26" s="190"/>
      <c r="N26" s="190"/>
      <c r="O26" s="190"/>
    </row>
    <row r="27" spans="5:15">
      <c r="E27" s="190"/>
      <c r="F27" s="190"/>
      <c r="G27" s="190"/>
      <c r="H27" s="190"/>
      <c r="I27" s="190"/>
      <c r="J27" s="190"/>
      <c r="K27" s="190"/>
      <c r="L27" s="190"/>
      <c r="M27" s="190"/>
      <c r="N27" s="190"/>
      <c r="O27" s="190"/>
    </row>
    <row r="28" spans="5:15">
      <c r="E28" s="190"/>
      <c r="F28" s="190"/>
      <c r="G28" s="190"/>
      <c r="H28" s="190"/>
      <c r="I28" s="190"/>
      <c r="J28" s="190"/>
      <c r="K28" s="190"/>
      <c r="L28" s="190"/>
      <c r="M28" s="190"/>
      <c r="N28" s="190"/>
      <c r="O28" s="190"/>
    </row>
    <row r="29" spans="5:15">
      <c r="E29" s="190"/>
      <c r="F29" s="190"/>
      <c r="G29" s="190"/>
      <c r="H29" s="190"/>
      <c r="I29" s="190"/>
      <c r="J29" s="190"/>
      <c r="K29" s="190"/>
      <c r="L29" s="190"/>
      <c r="M29" s="190"/>
      <c r="N29" s="190"/>
      <c r="O29" s="190"/>
    </row>
    <row r="30" spans="5:15">
      <c r="E30" s="190"/>
      <c r="F30" s="190"/>
      <c r="G30" s="190"/>
      <c r="H30" s="190"/>
      <c r="I30" s="190"/>
      <c r="J30" s="190"/>
      <c r="K30" s="190"/>
      <c r="L30" s="190"/>
      <c r="M30" s="190"/>
      <c r="N30" s="190"/>
      <c r="O30" s="190"/>
    </row>
    <row r="31" spans="5:15">
      <c r="E31" s="190"/>
      <c r="F31" s="190"/>
      <c r="G31" s="190"/>
      <c r="H31" s="190"/>
      <c r="I31" s="190"/>
      <c r="J31" s="190"/>
      <c r="K31" s="190"/>
      <c r="L31" s="190"/>
      <c r="M31" s="190"/>
      <c r="N31" s="190"/>
      <c r="O31" s="190"/>
    </row>
  </sheetData>
  <sheetProtection algorithmName="SHA-512" hashValue="mIUUbtULdpnFqK5i2dz/xX8ECO2xcdIX+Jo/JudO5LbT3wyuQXzhdHzQAisssPnyKvrMWU0B+ynGS7XfRpmEmg==" saltValue="TdZUgBjqM6ksSXc9waoKjQ==" spinCount="100000" sheet="1" objects="1" scenarios="1"/>
  <mergeCells count="1">
    <mergeCell ref="E24:O31"/>
  </mergeCells>
  <pageMargins left="0.7" right="0.7" top="0.75" bottom="0.75" header="0.3" footer="0.3"/>
  <pageSetup scale="53"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X75"/>
  <sheetViews>
    <sheetView showRowColHeaders="0" zoomScale="40" zoomScaleNormal="40" workbookViewId="0"/>
  </sheetViews>
  <sheetFormatPr defaultColWidth="9.140625" defaultRowHeight="15"/>
  <cols>
    <col min="1" max="16384" width="9.140625" style="7"/>
  </cols>
  <sheetData>
    <row r="1" spans="1:1">
      <c r="A1" s="7" t="s">
        <v>0</v>
      </c>
    </row>
    <row r="17" spans="4:50">
      <c r="I17" s="9"/>
      <c r="J17" s="9"/>
      <c r="K17" s="9"/>
      <c r="L17" s="9"/>
      <c r="M17" s="9"/>
      <c r="N17" s="9"/>
      <c r="O17" s="9"/>
      <c r="P17" s="9"/>
      <c r="Q17" s="9"/>
      <c r="R17" s="9"/>
      <c r="S17" s="9"/>
      <c r="T17" s="9"/>
      <c r="U17" s="9"/>
      <c r="V17" s="9"/>
      <c r="W17" s="9"/>
      <c r="X17" s="9"/>
      <c r="Y17" s="9"/>
      <c r="Z17" s="9"/>
    </row>
    <row r="18" spans="4:50">
      <c r="I18" s="9"/>
      <c r="J18" s="9"/>
      <c r="K18" s="9"/>
      <c r="L18" s="9"/>
      <c r="M18" s="9"/>
      <c r="N18" s="9"/>
      <c r="O18" s="9"/>
      <c r="P18" s="9"/>
      <c r="Q18" s="9"/>
      <c r="R18" s="9"/>
      <c r="S18" s="9"/>
      <c r="T18" s="9"/>
      <c r="U18" s="9"/>
      <c r="V18" s="9"/>
      <c r="W18" s="9"/>
      <c r="X18" s="9"/>
      <c r="Y18" s="9"/>
      <c r="Z18" s="9"/>
    </row>
    <row r="19" spans="4:50">
      <c r="I19" s="9"/>
      <c r="J19" s="9"/>
      <c r="K19" s="9"/>
      <c r="L19" s="9"/>
      <c r="M19" s="9"/>
      <c r="N19" s="9"/>
      <c r="O19" s="9"/>
      <c r="P19" s="9"/>
      <c r="Q19" s="9"/>
      <c r="R19" s="9"/>
      <c r="S19" s="9"/>
      <c r="T19" s="9"/>
      <c r="U19" s="9"/>
      <c r="V19" s="9"/>
      <c r="W19" s="9"/>
      <c r="X19" s="9"/>
      <c r="Y19" s="9"/>
      <c r="Z19" s="9"/>
    </row>
    <row r="20" spans="4:50">
      <c r="I20" s="9"/>
      <c r="J20" s="9"/>
      <c r="K20" s="9"/>
      <c r="L20" s="9"/>
      <c r="M20" s="9"/>
      <c r="N20" s="9"/>
      <c r="O20" s="9"/>
      <c r="P20" s="9"/>
      <c r="Q20" s="9"/>
      <c r="R20" s="9"/>
      <c r="S20" s="9"/>
      <c r="T20" s="9"/>
      <c r="U20" s="9"/>
      <c r="V20" s="9"/>
      <c r="W20" s="9"/>
      <c r="X20" s="9"/>
      <c r="Y20" s="9"/>
      <c r="Z20" s="9"/>
      <c r="AA20" s="9"/>
    </row>
    <row r="21" spans="4:50">
      <c r="I21" s="9"/>
      <c r="J21" s="9"/>
      <c r="K21" s="9"/>
      <c r="L21" s="9"/>
      <c r="M21" s="9"/>
      <c r="N21" s="9"/>
      <c r="O21" s="9"/>
      <c r="P21" s="9"/>
      <c r="Q21" s="9"/>
      <c r="R21" s="9"/>
      <c r="S21" s="9"/>
      <c r="T21" s="9"/>
      <c r="U21" s="9"/>
      <c r="V21" s="9"/>
      <c r="W21" s="9"/>
      <c r="X21" s="9"/>
      <c r="Y21" s="9"/>
      <c r="Z21" s="9"/>
      <c r="AA21" s="9"/>
    </row>
    <row r="22" spans="4:50">
      <c r="I22" s="9"/>
      <c r="J22" s="9"/>
      <c r="K22" s="9"/>
      <c r="L22" s="9"/>
      <c r="M22" s="9"/>
      <c r="N22" s="9"/>
      <c r="O22" s="9"/>
      <c r="P22" s="9"/>
      <c r="Q22" s="9"/>
      <c r="R22" s="9"/>
      <c r="S22" s="9"/>
      <c r="T22" s="9"/>
      <c r="U22" s="9"/>
      <c r="V22" s="9"/>
      <c r="W22" s="9"/>
      <c r="X22" s="9"/>
      <c r="Y22" s="9"/>
      <c r="Z22" s="9"/>
      <c r="AA22" s="9"/>
    </row>
    <row r="23" spans="4:50">
      <c r="I23" s="9"/>
      <c r="J23" s="9"/>
      <c r="K23" s="9"/>
      <c r="L23" s="9"/>
      <c r="M23" s="9"/>
      <c r="N23" s="9"/>
      <c r="O23" s="9"/>
      <c r="P23" s="9"/>
      <c r="Q23" s="9"/>
      <c r="R23" s="9"/>
      <c r="S23" s="9"/>
      <c r="T23" s="9"/>
      <c r="U23" s="9"/>
      <c r="V23" s="9"/>
      <c r="W23" s="9"/>
      <c r="X23" s="9"/>
      <c r="Y23" s="9"/>
      <c r="Z23" s="9"/>
      <c r="AA23" s="9"/>
    </row>
    <row r="24" spans="4:50" ht="19.5">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row>
    <row r="25" spans="4:50" ht="19.5">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row>
    <row r="26" spans="4:50" ht="19.5">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row>
    <row r="27" spans="4:50" ht="19.5">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row>
    <row r="28" spans="4:50" ht="19.5">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row>
    <row r="29" spans="4:50" ht="19.5">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row>
    <row r="30" spans="4:50" ht="19.5">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row>
    <row r="31" spans="4:50" ht="19.5">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row>
    <row r="32" spans="4:50" ht="19.5">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row>
    <row r="33" spans="4:50" ht="19.5">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row>
    <row r="34" spans="4:50" ht="19.5">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row>
    <row r="35" spans="4:50" ht="19.5">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row>
    <row r="36" spans="4:50" ht="19.5">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row>
    <row r="37" spans="4:50" ht="19.5">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row>
    <row r="38" spans="4:50" ht="19.5">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row>
    <row r="39" spans="4:50" ht="19.5">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row>
    <row r="40" spans="4:50" ht="19.5">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row>
    <row r="41" spans="4:50" ht="19.5">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row>
    <row r="42" spans="4:50" ht="19.5">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row>
    <row r="43" spans="4:50" ht="19.5">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row>
    <row r="44" spans="4:50" ht="19.5">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row>
    <row r="45" spans="4:50" ht="19.5">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row>
    <row r="46" spans="4:50" ht="19.5">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row>
    <row r="47" spans="4:50" ht="19.5">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row>
    <row r="48" spans="4:50" ht="19.5">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row>
    <row r="49" spans="4:50" ht="19.5">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row>
    <row r="50" spans="4:50" ht="19.5">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row>
    <row r="51" spans="4:50" ht="19.5">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row>
    <row r="52" spans="4:50" ht="19.5">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row>
    <row r="53" spans="4:50" ht="19.5">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row>
    <row r="54" spans="4:50" ht="19.5">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row>
    <row r="55" spans="4:50" ht="19.5">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row>
    <row r="56" spans="4:50" ht="19.5">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row>
    <row r="57" spans="4:50" ht="19.5">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row>
    <row r="58" spans="4:50" ht="19.5">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row>
    <row r="59" spans="4:50" ht="19.5">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row>
    <row r="60" spans="4:50" ht="19.5">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row>
    <row r="61" spans="4:50" ht="19.5">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row>
    <row r="62" spans="4:50" ht="19.5">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row>
    <row r="63" spans="4:50" ht="19.5">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row>
    <row r="64" spans="4:50" ht="19.5">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row>
    <row r="65" spans="4:50" ht="19.5">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row>
    <row r="66" spans="4:50" ht="19.5">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row>
    <row r="67" spans="4:50" ht="19.5">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row>
    <row r="68" spans="4:50" ht="19.5">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row>
    <row r="69" spans="4:50" ht="19.5">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row>
    <row r="70" spans="4:50" ht="19.5">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row>
    <row r="71" spans="4:50" ht="19.5">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row>
    <row r="72" spans="4:50" ht="19.5">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row>
    <row r="73" spans="4:50" ht="19.5">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row>
    <row r="74" spans="4:50" ht="19.5">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row>
    <row r="75" spans="4:50" ht="19.5">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row>
  </sheetData>
  <pageMargins left="0.7" right="0.7" top="0.75" bottom="0.75" header="0.3" footer="0.3"/>
  <pageSetup scale="2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K15:AB38"/>
  <sheetViews>
    <sheetView zoomScale="60" zoomScaleNormal="60" workbookViewId="0"/>
  </sheetViews>
  <sheetFormatPr defaultColWidth="9.140625" defaultRowHeight="15"/>
  <cols>
    <col min="1" max="11" width="9.140625" style="1"/>
    <col min="12" max="13" width="15.28515625" style="1" customWidth="1"/>
    <col min="14" max="15" width="6.85546875" style="1" customWidth="1"/>
    <col min="16" max="16" width="7.28515625" style="1" customWidth="1"/>
    <col min="17" max="17" width="7.140625" style="1" customWidth="1"/>
    <col min="18" max="18" width="6.28515625" style="1" customWidth="1"/>
    <col min="19" max="19" width="7.5703125" style="1" customWidth="1"/>
    <col min="20" max="20" width="6.28515625" style="1" customWidth="1"/>
    <col min="21" max="21" width="7.140625" style="1" customWidth="1"/>
    <col min="22" max="22" width="6.85546875" style="1" customWidth="1"/>
    <col min="23" max="23" width="11.5703125" style="1" customWidth="1"/>
    <col min="24" max="25" width="9.140625" style="1"/>
    <col min="26" max="26" width="17.28515625" style="1" customWidth="1"/>
    <col min="27" max="27" width="9.140625" style="1"/>
    <col min="28" max="28" width="19.42578125" style="1" customWidth="1"/>
    <col min="29" max="16384" width="9.140625" style="1"/>
  </cols>
  <sheetData>
    <row r="15" ht="15" customHeight="1"/>
    <row r="16" ht="15" customHeight="1"/>
    <row r="17" spans="11:28" ht="15" customHeight="1"/>
    <row r="18" spans="11:28" ht="15" customHeight="1"/>
    <row r="19" spans="11:28" ht="15" customHeight="1"/>
    <row r="20" spans="11:28" ht="24.75" customHeight="1"/>
    <row r="21" spans="11:28" ht="15" customHeight="1"/>
    <row r="24" spans="11:28">
      <c r="Z24" s="109">
        <f>120000+120000*0.667</f>
        <v>200040</v>
      </c>
    </row>
    <row r="25" spans="11:28">
      <c r="K25" s="16"/>
      <c r="L25" s="16"/>
      <c r="M25" s="16"/>
      <c r="Z25" s="109"/>
    </row>
    <row r="26" spans="11:28" ht="16.5" customHeight="1">
      <c r="K26" s="16"/>
      <c r="L26" s="17"/>
      <c r="M26" s="18"/>
      <c r="Z26" s="109"/>
    </row>
    <row r="27" spans="11:28" ht="26.25">
      <c r="K27" s="16"/>
      <c r="L27" s="18"/>
      <c r="M27" s="19"/>
      <c r="N27" s="19"/>
      <c r="O27" s="16"/>
      <c r="P27" s="16"/>
      <c r="Z27" s="109"/>
      <c r="AB27" s="110"/>
    </row>
    <row r="28" spans="11:28" ht="26.25">
      <c r="K28" s="16"/>
      <c r="L28" s="18"/>
      <c r="M28" s="19"/>
      <c r="N28" s="19"/>
      <c r="O28" s="16"/>
      <c r="P28" s="16"/>
      <c r="AB28" s="110"/>
    </row>
    <row r="29" spans="11:28" ht="26.25">
      <c r="K29" s="16"/>
      <c r="L29" s="18"/>
      <c r="M29" s="18"/>
      <c r="N29" s="18"/>
      <c r="O29" s="16"/>
      <c r="P29" s="16"/>
      <c r="Z29" s="109">
        <f>120000/0.8</f>
        <v>150000</v>
      </c>
    </row>
    <row r="30" spans="11:28" ht="15" customHeight="1">
      <c r="K30" s="16"/>
      <c r="L30" s="16"/>
      <c r="M30" s="16"/>
      <c r="N30" s="16"/>
      <c r="O30" s="16"/>
      <c r="P30" s="16"/>
      <c r="Z30" s="109"/>
    </row>
    <row r="31" spans="11:28" ht="15" customHeight="1">
      <c r="K31" s="16"/>
      <c r="L31" s="16"/>
      <c r="M31" s="16"/>
      <c r="N31" s="16"/>
      <c r="O31" s="16"/>
      <c r="P31" s="16"/>
      <c r="Z31" s="109"/>
    </row>
    <row r="32" spans="11:28">
      <c r="K32" s="16"/>
      <c r="L32" s="16"/>
      <c r="M32" s="16"/>
      <c r="N32" s="16"/>
      <c r="O32" s="16"/>
      <c r="P32" s="16"/>
    </row>
    <row r="33" spans="11:26">
      <c r="K33" s="16"/>
      <c r="L33" s="16"/>
      <c r="M33" s="16"/>
      <c r="N33" s="16"/>
      <c r="O33" s="16"/>
      <c r="P33" s="16"/>
    </row>
    <row r="34" spans="11:26" ht="21" customHeight="1"/>
    <row r="35" spans="11:26" ht="21" customHeight="1"/>
    <row r="36" spans="11:26" ht="19.149999999999999" customHeight="1">
      <c r="Z36" s="109">
        <f>200040-150000</f>
        <v>50040</v>
      </c>
    </row>
    <row r="37" spans="11:26">
      <c r="Z37" s="109"/>
    </row>
    <row r="38" spans="11:26">
      <c r="Z38" s="109"/>
    </row>
  </sheetData>
  <mergeCells count="4">
    <mergeCell ref="Z36:Z38"/>
    <mergeCell ref="Z24:Z27"/>
    <mergeCell ref="Z29:Z31"/>
    <mergeCell ref="AB27:AB28"/>
  </mergeCells>
  <pageMargins left="0.7" right="0.7" top="0.75" bottom="0.75" header="0.3" footer="0.3"/>
  <pageSetup scale="4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4:U35"/>
  <sheetViews>
    <sheetView showRowColHeaders="0" workbookViewId="0"/>
  </sheetViews>
  <sheetFormatPr defaultColWidth="9.140625" defaultRowHeight="15"/>
  <cols>
    <col min="1" max="2" width="9.140625" style="73"/>
    <col min="3" max="4" width="5" style="73" customWidth="1"/>
    <col min="5" max="17" width="9.140625" style="73"/>
    <col min="18" max="18" width="20.140625" style="73" customWidth="1"/>
    <col min="19" max="19" width="20.7109375" style="73" customWidth="1"/>
    <col min="20" max="20" width="12.5703125" style="73" customWidth="1"/>
    <col min="21" max="16384" width="9.140625" style="73"/>
  </cols>
  <sheetData>
    <row r="4" spans="3:21">
      <c r="F4" s="113"/>
      <c r="G4" s="113"/>
      <c r="H4" s="113"/>
      <c r="I4" s="113"/>
      <c r="J4" s="113"/>
      <c r="K4" s="113"/>
      <c r="L4" s="113"/>
      <c r="M4" s="113"/>
    </row>
    <row r="5" spans="3:21">
      <c r="E5" s="113" t="s">
        <v>79</v>
      </c>
      <c r="F5" s="113"/>
      <c r="G5" s="113"/>
      <c r="H5" s="113"/>
      <c r="I5" s="113"/>
      <c r="J5" s="113"/>
      <c r="K5" s="113"/>
      <c r="L5" s="113"/>
      <c r="M5" s="113"/>
      <c r="N5" s="113"/>
    </row>
    <row r="6" spans="3:21">
      <c r="E6" s="114" t="s">
        <v>80</v>
      </c>
      <c r="F6" s="114"/>
      <c r="G6" s="114"/>
      <c r="H6" s="114"/>
      <c r="I6" s="114"/>
      <c r="J6" s="114"/>
      <c r="K6" s="114"/>
      <c r="L6" s="114"/>
      <c r="M6" s="114"/>
      <c r="N6" s="114"/>
    </row>
    <row r="7" spans="3:21">
      <c r="D7" s="74"/>
      <c r="E7" s="88">
        <v>0.05</v>
      </c>
      <c r="F7" s="88">
        <v>0.1</v>
      </c>
      <c r="G7" s="88">
        <v>0.15</v>
      </c>
      <c r="H7" s="88">
        <v>0.2</v>
      </c>
      <c r="I7" s="88">
        <v>0.25</v>
      </c>
      <c r="J7" s="88">
        <v>0.3</v>
      </c>
      <c r="K7" s="88">
        <v>0.35</v>
      </c>
      <c r="L7" s="88">
        <v>0.4</v>
      </c>
      <c r="M7" s="88">
        <v>0.45</v>
      </c>
      <c r="N7" s="88">
        <v>0.5</v>
      </c>
    </row>
    <row r="8" spans="3:21" ht="15" customHeight="1">
      <c r="C8" s="115" t="s">
        <v>81</v>
      </c>
      <c r="D8" s="88">
        <v>0.01</v>
      </c>
      <c r="E8" s="67">
        <v>0.25</v>
      </c>
      <c r="F8" s="75">
        <v>0.111</v>
      </c>
      <c r="G8" s="67">
        <v>7.0999999999999994E-2</v>
      </c>
      <c r="H8" s="67">
        <v>5.2999999999999999E-2</v>
      </c>
      <c r="I8" s="67">
        <v>4.2000000000000003E-2</v>
      </c>
      <c r="J8" s="67">
        <v>3.4000000000000002E-2</v>
      </c>
      <c r="K8" s="67">
        <v>2.9000000000000001E-2</v>
      </c>
      <c r="L8" s="67">
        <v>2.5999999999999999E-2</v>
      </c>
      <c r="M8" s="67">
        <v>2.3E-2</v>
      </c>
      <c r="N8" s="67">
        <v>0.02</v>
      </c>
    </row>
    <row r="9" spans="3:21">
      <c r="C9" s="115"/>
      <c r="D9" s="88">
        <v>0.02</v>
      </c>
      <c r="E9" s="67">
        <v>0.66600000000000004</v>
      </c>
      <c r="F9" s="67">
        <v>0.25</v>
      </c>
      <c r="G9" s="67">
        <v>0.154</v>
      </c>
      <c r="H9" s="67">
        <v>0.111</v>
      </c>
      <c r="I9" s="67">
        <v>8.6999999999999994E-2</v>
      </c>
      <c r="J9" s="67">
        <v>7.0999999999999994E-2</v>
      </c>
      <c r="K9" s="67">
        <v>6.0999999999999999E-2</v>
      </c>
      <c r="L9" s="67">
        <v>5.2999999999999999E-2</v>
      </c>
      <c r="M9" s="67">
        <v>4.7E-2</v>
      </c>
      <c r="N9" s="67">
        <v>4.2000000000000003E-2</v>
      </c>
    </row>
    <row r="10" spans="3:21">
      <c r="C10" s="115"/>
      <c r="D10" s="88">
        <v>0.03</v>
      </c>
      <c r="E10" s="67">
        <v>1.5</v>
      </c>
      <c r="F10" s="67">
        <v>0.42799999999999999</v>
      </c>
      <c r="G10" s="67">
        <v>0.25</v>
      </c>
      <c r="H10" s="67">
        <v>0.17599999999999999</v>
      </c>
      <c r="I10" s="67">
        <v>0.13600000000000001</v>
      </c>
      <c r="J10" s="67">
        <v>0.111</v>
      </c>
      <c r="K10" s="67">
        <v>9.4E-2</v>
      </c>
      <c r="L10" s="67">
        <v>8.1000000000000003E-2</v>
      </c>
      <c r="M10" s="67">
        <v>7.0999999999999994E-2</v>
      </c>
      <c r="N10" s="67">
        <v>6.4000000000000001E-2</v>
      </c>
    </row>
    <row r="11" spans="3:21" ht="18.75">
      <c r="C11" s="115"/>
      <c r="D11" s="88">
        <v>0.04</v>
      </c>
      <c r="E11" s="67">
        <v>4</v>
      </c>
      <c r="F11" s="67">
        <v>0.66600000000000004</v>
      </c>
      <c r="G11" s="67">
        <v>0.36399999999999999</v>
      </c>
      <c r="H11" s="67">
        <v>0.25</v>
      </c>
      <c r="I11" s="67">
        <v>0.19</v>
      </c>
      <c r="J11" s="67">
        <v>0.154</v>
      </c>
      <c r="K11" s="67">
        <v>0.129</v>
      </c>
      <c r="L11" s="67">
        <v>0.111</v>
      </c>
      <c r="M11" s="67">
        <v>9.8000000000000004E-2</v>
      </c>
      <c r="N11" s="67">
        <v>8.6999999999999994E-2</v>
      </c>
      <c r="R11" s="72" t="s">
        <v>82</v>
      </c>
      <c r="S11" s="76"/>
      <c r="U11" s="77">
        <v>50</v>
      </c>
    </row>
    <row r="12" spans="3:21">
      <c r="C12" s="115"/>
      <c r="D12" s="88">
        <v>0.05</v>
      </c>
      <c r="E12" s="67"/>
      <c r="F12" s="67">
        <v>1</v>
      </c>
      <c r="G12" s="67">
        <v>0.5</v>
      </c>
      <c r="H12" s="67">
        <v>0.33300000000000002</v>
      </c>
      <c r="I12" s="67">
        <v>0.25</v>
      </c>
      <c r="J12" s="67">
        <v>0.2</v>
      </c>
      <c r="K12" s="67">
        <v>0.16700000000000001</v>
      </c>
      <c r="L12" s="67">
        <v>0.14299999999999999</v>
      </c>
      <c r="M12" s="67">
        <v>0.125</v>
      </c>
      <c r="N12" s="67">
        <v>0.111</v>
      </c>
      <c r="S12" s="78"/>
    </row>
    <row r="13" spans="3:21" ht="18.75">
      <c r="C13" s="115"/>
      <c r="D13" s="88">
        <v>0.06</v>
      </c>
      <c r="E13" s="67"/>
      <c r="F13" s="67">
        <v>1.5</v>
      </c>
      <c r="G13" s="67">
        <v>0.66700000000000004</v>
      </c>
      <c r="H13" s="67">
        <v>0.42899999999999999</v>
      </c>
      <c r="I13" s="67">
        <v>0.316</v>
      </c>
      <c r="J13" s="67">
        <v>0.25</v>
      </c>
      <c r="K13" s="67">
        <v>0.20699999999999999</v>
      </c>
      <c r="L13" s="67">
        <v>0.17599999999999999</v>
      </c>
      <c r="M13" s="67">
        <v>0.154</v>
      </c>
      <c r="N13" s="67">
        <v>0.13600000000000001</v>
      </c>
      <c r="R13" s="72" t="s">
        <v>83</v>
      </c>
      <c r="S13" s="76"/>
      <c r="U13" s="79">
        <v>10</v>
      </c>
    </row>
    <row r="14" spans="3:21">
      <c r="C14" s="115"/>
      <c r="D14" s="88">
        <v>7.0000000000000007E-2</v>
      </c>
      <c r="E14" s="67"/>
      <c r="F14" s="67">
        <v>2.3330000000000002</v>
      </c>
      <c r="G14" s="67">
        <v>0.875</v>
      </c>
      <c r="H14" s="67">
        <v>0.53800000000000003</v>
      </c>
      <c r="I14" s="67">
        <v>0.38900000000000001</v>
      </c>
      <c r="J14" s="67">
        <v>0.30399999999999999</v>
      </c>
      <c r="K14" s="67">
        <v>0.25</v>
      </c>
      <c r="L14" s="67">
        <v>0.21199999999999999</v>
      </c>
      <c r="M14" s="67">
        <v>0.185</v>
      </c>
      <c r="N14" s="67">
        <v>0.16300000000000001</v>
      </c>
    </row>
    <row r="15" spans="3:21">
      <c r="C15" s="115"/>
      <c r="D15" s="88">
        <v>0.08</v>
      </c>
      <c r="E15" s="67"/>
      <c r="F15" s="67">
        <v>4</v>
      </c>
      <c r="G15" s="67">
        <v>1.143</v>
      </c>
      <c r="H15" s="67">
        <v>0.66700000000000004</v>
      </c>
      <c r="I15" s="67">
        <v>0.47099999999999997</v>
      </c>
      <c r="J15" s="67">
        <v>0.36399999999999999</v>
      </c>
      <c r="K15" s="67">
        <v>0.29599999999999999</v>
      </c>
      <c r="L15" s="67">
        <v>0.25</v>
      </c>
      <c r="M15" s="67">
        <v>0.216</v>
      </c>
      <c r="N15" s="67">
        <v>0.19</v>
      </c>
    </row>
    <row r="16" spans="3:21" ht="18.75">
      <c r="C16" s="115"/>
      <c r="D16" s="88">
        <v>0.09</v>
      </c>
      <c r="E16" s="67"/>
      <c r="F16" s="67">
        <v>10</v>
      </c>
      <c r="G16" s="67">
        <v>1.5</v>
      </c>
      <c r="H16" s="67">
        <v>0.81799999999999995</v>
      </c>
      <c r="I16" s="67">
        <v>0.56299999999999994</v>
      </c>
      <c r="J16" s="67">
        <v>0.42899999999999999</v>
      </c>
      <c r="K16" s="67">
        <v>0.34599999999999997</v>
      </c>
      <c r="L16" s="67">
        <v>0.28999999999999998</v>
      </c>
      <c r="M16" s="67">
        <v>0.25</v>
      </c>
      <c r="N16" s="67">
        <v>0.22</v>
      </c>
      <c r="R16" s="72" t="s">
        <v>84</v>
      </c>
      <c r="S16" s="80"/>
      <c r="U16" s="79">
        <v>20000</v>
      </c>
    </row>
    <row r="17" spans="3:20">
      <c r="C17" s="115"/>
      <c r="D17" s="88">
        <v>0.1</v>
      </c>
      <c r="E17" s="67"/>
      <c r="F17" s="67"/>
      <c r="G17" s="67">
        <v>2</v>
      </c>
      <c r="H17" s="67">
        <v>1</v>
      </c>
      <c r="I17" s="67">
        <v>0.66700000000000004</v>
      </c>
      <c r="J17" s="67">
        <v>0.5</v>
      </c>
      <c r="K17" s="67">
        <v>0.4</v>
      </c>
      <c r="L17" s="67">
        <v>0.33300000000000002</v>
      </c>
      <c r="M17" s="67">
        <v>0.28599999999999998</v>
      </c>
      <c r="N17" s="67">
        <v>0.25</v>
      </c>
    </row>
    <row r="18" spans="3:20" ht="18.75">
      <c r="C18" s="115"/>
      <c r="D18" s="88">
        <v>0.11</v>
      </c>
      <c r="E18" s="67"/>
      <c r="F18" s="67"/>
      <c r="G18" s="67">
        <v>2.75</v>
      </c>
      <c r="H18" s="67">
        <v>1.222</v>
      </c>
      <c r="I18" s="67">
        <v>0.78600000000000003</v>
      </c>
      <c r="J18" s="67">
        <v>0.57899999999999996</v>
      </c>
      <c r="K18" s="67">
        <v>0.45800000000000002</v>
      </c>
      <c r="L18" s="67">
        <v>0.379</v>
      </c>
      <c r="M18" s="67">
        <v>0.32400000000000001</v>
      </c>
      <c r="N18" s="67">
        <v>0.28199999999999997</v>
      </c>
      <c r="R18" s="72" t="s">
        <v>85</v>
      </c>
      <c r="S18" s="81"/>
    </row>
    <row r="19" spans="3:20">
      <c r="C19" s="115"/>
      <c r="D19" s="88">
        <v>0.12</v>
      </c>
      <c r="E19" s="67"/>
      <c r="F19" s="67"/>
      <c r="G19" s="67">
        <v>4</v>
      </c>
      <c r="H19" s="67">
        <v>1.5</v>
      </c>
      <c r="I19" s="67">
        <v>0.92300000000000004</v>
      </c>
      <c r="J19" s="67">
        <v>0.66700000000000004</v>
      </c>
      <c r="K19" s="67">
        <v>0.52200000000000002</v>
      </c>
      <c r="L19" s="67">
        <v>0.42899999999999999</v>
      </c>
      <c r="M19" s="67">
        <v>0.36399999999999999</v>
      </c>
      <c r="N19" s="67">
        <v>0.316</v>
      </c>
      <c r="R19" s="79" t="e">
        <f>(S11/(S11-S13))-1</f>
        <v>#DIV/0!</v>
      </c>
      <c r="S19" s="79"/>
      <c r="T19" s="82">
        <f>20000*0.25</f>
        <v>5000</v>
      </c>
    </row>
    <row r="20" spans="3:20">
      <c r="C20" s="115"/>
      <c r="D20" s="88">
        <v>0.13</v>
      </c>
      <c r="E20" s="67"/>
      <c r="F20" s="67"/>
      <c r="G20" s="67">
        <v>6.5</v>
      </c>
      <c r="H20" s="67">
        <v>1.857</v>
      </c>
      <c r="I20" s="67">
        <v>1.083</v>
      </c>
      <c r="J20" s="67">
        <v>0.76500000000000001</v>
      </c>
      <c r="K20" s="67">
        <v>0.59099999999999997</v>
      </c>
      <c r="L20" s="67">
        <v>0.48099999999999998</v>
      </c>
      <c r="M20" s="67">
        <v>0.40699999999999997</v>
      </c>
      <c r="N20" s="67">
        <v>0.35099999999999998</v>
      </c>
    </row>
    <row r="21" spans="3:20">
      <c r="C21" s="115"/>
      <c r="D21" s="88">
        <v>0.14000000000000001</v>
      </c>
      <c r="E21" s="67"/>
      <c r="F21" s="67"/>
      <c r="G21" s="67">
        <v>14</v>
      </c>
      <c r="H21" s="67">
        <v>2.3330000000000002</v>
      </c>
      <c r="I21" s="67">
        <v>1.2729999999999999</v>
      </c>
      <c r="J21" s="67">
        <v>0.875</v>
      </c>
      <c r="K21" s="67">
        <v>0.66700000000000004</v>
      </c>
      <c r="L21" s="67">
        <v>0.53800000000000003</v>
      </c>
      <c r="M21" s="67">
        <v>0.45200000000000001</v>
      </c>
      <c r="N21" s="67">
        <v>0.38900000000000001</v>
      </c>
    </row>
    <row r="22" spans="3:20">
      <c r="C22" s="115"/>
      <c r="D22" s="88">
        <v>0.15</v>
      </c>
      <c r="E22" s="67"/>
      <c r="F22" s="67"/>
      <c r="G22" s="67"/>
      <c r="H22" s="67">
        <v>3</v>
      </c>
      <c r="I22" s="67">
        <v>1.5</v>
      </c>
      <c r="J22" s="67">
        <v>1</v>
      </c>
      <c r="K22" s="67">
        <v>0.75</v>
      </c>
      <c r="L22" s="67">
        <v>0.6</v>
      </c>
      <c r="M22" s="67">
        <v>0.5</v>
      </c>
      <c r="N22" s="67">
        <v>0.42899999999999999</v>
      </c>
    </row>
    <row r="23" spans="3:20">
      <c r="C23" s="115"/>
      <c r="D23" s="88">
        <v>0.16</v>
      </c>
      <c r="E23" s="67"/>
      <c r="F23" s="67"/>
      <c r="G23" s="67"/>
      <c r="H23" s="67">
        <v>4</v>
      </c>
      <c r="I23" s="67">
        <v>1.778</v>
      </c>
      <c r="J23" s="67">
        <v>1.143</v>
      </c>
      <c r="K23" s="67">
        <v>0.84199999999999997</v>
      </c>
      <c r="L23" s="67">
        <v>0.66700000000000004</v>
      </c>
      <c r="M23" s="67">
        <v>0.55200000000000005</v>
      </c>
      <c r="N23" s="67">
        <v>0.47099999999999997</v>
      </c>
    </row>
    <row r="24" spans="3:20">
      <c r="C24" s="115"/>
      <c r="D24" s="88">
        <v>0.17</v>
      </c>
      <c r="E24" s="67"/>
      <c r="F24" s="67"/>
      <c r="G24" s="67"/>
      <c r="H24" s="67">
        <v>5.6669999999999998</v>
      </c>
      <c r="I24" s="67">
        <v>2.125</v>
      </c>
      <c r="J24" s="67">
        <v>1.3080000000000001</v>
      </c>
      <c r="K24" s="67">
        <v>0.94399999999999995</v>
      </c>
      <c r="L24" s="67">
        <v>0.73899999999999999</v>
      </c>
      <c r="M24" s="67">
        <v>0.60699999999999998</v>
      </c>
      <c r="N24" s="67">
        <v>0.52600000000000002</v>
      </c>
    </row>
    <row r="25" spans="3:20">
      <c r="C25" s="115"/>
      <c r="D25" s="88">
        <v>0.18</v>
      </c>
      <c r="E25" s="67"/>
      <c r="F25" s="67"/>
      <c r="G25" s="67"/>
      <c r="H25" s="67">
        <v>9</v>
      </c>
      <c r="I25" s="67">
        <v>2.5710000000000002</v>
      </c>
      <c r="J25" s="67">
        <v>1.5</v>
      </c>
      <c r="K25" s="67">
        <v>1.0589999999999999</v>
      </c>
      <c r="L25" s="67">
        <v>0.81799999999999995</v>
      </c>
      <c r="M25" s="67">
        <v>0.66700000000000004</v>
      </c>
      <c r="N25" s="67">
        <v>0.56299999999999994</v>
      </c>
    </row>
    <row r="26" spans="3:20">
      <c r="C26" s="115"/>
      <c r="D26" s="88">
        <v>0.19</v>
      </c>
      <c r="E26" s="67"/>
      <c r="F26" s="67"/>
      <c r="G26" s="67"/>
      <c r="H26" s="67">
        <v>19</v>
      </c>
      <c r="I26" s="67">
        <v>3.1669999999999998</v>
      </c>
      <c r="J26" s="67">
        <v>1.7270000000000001</v>
      </c>
      <c r="K26" s="67">
        <v>1.1879999999999999</v>
      </c>
      <c r="L26" s="67">
        <v>0.90500000000000003</v>
      </c>
      <c r="M26" s="67">
        <v>0.70099999999999996</v>
      </c>
      <c r="N26" s="67">
        <v>0.61299999999999999</v>
      </c>
    </row>
    <row r="27" spans="3:20">
      <c r="C27" s="115"/>
      <c r="D27" s="88">
        <v>0.2</v>
      </c>
      <c r="E27" s="67"/>
      <c r="F27" s="67"/>
      <c r="G27" s="67"/>
      <c r="H27" s="67"/>
      <c r="I27" s="67">
        <v>4</v>
      </c>
      <c r="J27" s="67">
        <v>2</v>
      </c>
      <c r="K27" s="67">
        <v>1.333</v>
      </c>
      <c r="L27" s="67">
        <v>1</v>
      </c>
      <c r="M27" s="67">
        <v>0.8</v>
      </c>
      <c r="N27" s="89">
        <v>0.66700000000000004</v>
      </c>
    </row>
    <row r="28" spans="3:20">
      <c r="C28" s="115"/>
      <c r="D28" s="88">
        <v>0.21</v>
      </c>
      <c r="E28" s="67"/>
      <c r="F28" s="67"/>
      <c r="G28" s="67"/>
      <c r="H28" s="67"/>
      <c r="I28" s="67">
        <v>5.25</v>
      </c>
      <c r="J28" s="67">
        <v>2.3330000000000002</v>
      </c>
      <c r="K28" s="67">
        <v>1.5</v>
      </c>
      <c r="L28" s="67">
        <v>1.105</v>
      </c>
      <c r="M28" s="67">
        <v>0.877</v>
      </c>
      <c r="N28" s="67">
        <v>0.72499999999999998</v>
      </c>
    </row>
    <row r="29" spans="3:20">
      <c r="C29" s="115"/>
      <c r="D29" s="88">
        <v>0.22</v>
      </c>
      <c r="E29" s="67"/>
      <c r="F29" s="67"/>
      <c r="G29" s="67"/>
      <c r="H29" s="67"/>
      <c r="I29" s="67">
        <v>7.3330000000000002</v>
      </c>
      <c r="J29" s="67">
        <v>2.75</v>
      </c>
      <c r="K29" s="67">
        <v>1.6919999999999999</v>
      </c>
      <c r="L29" s="67">
        <v>1.222</v>
      </c>
      <c r="M29" s="67">
        <v>0.95699999999999996</v>
      </c>
      <c r="N29" s="67">
        <v>0.78700000000000003</v>
      </c>
    </row>
    <row r="30" spans="3:20">
      <c r="C30" s="115"/>
      <c r="D30" s="88">
        <v>0.23</v>
      </c>
      <c r="E30" s="67"/>
      <c r="F30" s="67"/>
      <c r="G30" s="67"/>
      <c r="H30" s="67"/>
      <c r="I30" s="67">
        <v>11.15</v>
      </c>
      <c r="J30" s="67">
        <v>3.286</v>
      </c>
      <c r="K30" s="67">
        <v>1.917</v>
      </c>
      <c r="L30" s="67">
        <v>1.353</v>
      </c>
      <c r="M30" s="67">
        <v>1.046</v>
      </c>
      <c r="N30" s="67">
        <v>0.85499999999999998</v>
      </c>
    </row>
    <row r="31" spans="3:20">
      <c r="C31" s="115"/>
      <c r="D31" s="88">
        <v>0.24</v>
      </c>
      <c r="E31" s="67"/>
      <c r="F31" s="67"/>
      <c r="G31" s="67"/>
      <c r="H31" s="67"/>
      <c r="I31" s="67">
        <v>24</v>
      </c>
      <c r="J31" s="67">
        <v>4</v>
      </c>
      <c r="K31" s="67">
        <v>2.1819999999999999</v>
      </c>
      <c r="L31" s="67">
        <v>1.5</v>
      </c>
      <c r="M31" s="67">
        <v>1.143</v>
      </c>
      <c r="N31" s="67">
        <v>0.92600000000000005</v>
      </c>
    </row>
    <row r="32" spans="3:20">
      <c r="C32" s="115"/>
      <c r="D32" s="88">
        <v>0.25</v>
      </c>
      <c r="E32" s="67"/>
      <c r="F32" s="67"/>
      <c r="G32" s="67"/>
      <c r="H32" s="67"/>
      <c r="I32" s="67"/>
      <c r="J32" s="67">
        <v>5</v>
      </c>
      <c r="K32" s="67">
        <v>2.5</v>
      </c>
      <c r="L32" s="67">
        <v>1.667</v>
      </c>
      <c r="M32" s="67">
        <v>1.25</v>
      </c>
      <c r="N32" s="67">
        <v>1</v>
      </c>
    </row>
    <row r="33" spans="4:14">
      <c r="D33" s="116"/>
      <c r="E33" s="117"/>
      <c r="F33" s="117"/>
      <c r="G33" s="117"/>
      <c r="H33" s="117"/>
      <c r="I33" s="117"/>
      <c r="J33" s="117"/>
      <c r="K33" s="117"/>
      <c r="L33" s="117"/>
      <c r="M33" s="117"/>
      <c r="N33" s="118"/>
    </row>
    <row r="34" spans="4:14" ht="15" customHeight="1">
      <c r="D34" s="111" t="s">
        <v>86</v>
      </c>
      <c r="E34" s="111"/>
      <c r="F34" s="111"/>
      <c r="G34" s="111"/>
      <c r="H34" s="111"/>
      <c r="I34" s="111"/>
      <c r="J34" s="111"/>
      <c r="K34" s="111"/>
      <c r="L34" s="111"/>
      <c r="M34" s="111"/>
      <c r="N34" s="111"/>
    </row>
    <row r="35" spans="4:14">
      <c r="D35" s="112"/>
      <c r="E35" s="112"/>
      <c r="F35" s="112"/>
      <c r="G35" s="112"/>
      <c r="H35" s="112"/>
      <c r="I35" s="112"/>
      <c r="J35" s="112"/>
      <c r="K35" s="112"/>
      <c r="L35" s="112"/>
      <c r="M35" s="112"/>
      <c r="N35" s="112"/>
    </row>
  </sheetData>
  <mergeCells count="6">
    <mergeCell ref="D34:N35"/>
    <mergeCell ref="F4:M4"/>
    <mergeCell ref="E5:N5"/>
    <mergeCell ref="E6:N6"/>
    <mergeCell ref="C8:C32"/>
    <mergeCell ref="D33:N33"/>
  </mergeCells>
  <pageMargins left="0.7" right="0.7" top="0.75" bottom="0.75" header="0.3" footer="0.3"/>
  <pageSetup scale="6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K15:Q44"/>
  <sheetViews>
    <sheetView zoomScale="70" zoomScaleNormal="70" workbookViewId="0"/>
  </sheetViews>
  <sheetFormatPr defaultColWidth="9.140625" defaultRowHeight="15"/>
  <cols>
    <col min="1" max="11" width="9.140625" style="1"/>
    <col min="12" max="13" width="15.28515625" style="1" customWidth="1"/>
    <col min="14" max="14" width="7" style="1" customWidth="1"/>
    <col min="15" max="16" width="6.85546875" style="1" customWidth="1"/>
    <col min="17" max="17" width="7.28515625" style="1" customWidth="1"/>
    <col min="18" max="18" width="7.140625" style="1" customWidth="1"/>
    <col min="19" max="19" width="6.28515625" style="1" customWidth="1"/>
    <col min="20" max="20" width="7.5703125" style="1" customWidth="1"/>
    <col min="21" max="21" width="6.28515625" style="1" customWidth="1"/>
    <col min="22" max="22" width="7.140625" style="1" customWidth="1"/>
    <col min="23" max="23" width="6.85546875" style="1" customWidth="1"/>
    <col min="24" max="24" width="11.5703125" style="1" bestFit="1" customWidth="1"/>
    <col min="25" max="16384" width="9.140625" style="1"/>
  </cols>
  <sheetData>
    <row r="15" ht="15" customHeight="1"/>
    <row r="16" ht="15" customHeight="1"/>
    <row r="17" ht="15" customHeight="1"/>
    <row r="18" ht="15" customHeight="1"/>
    <row r="19" ht="15" customHeight="1"/>
    <row r="20" ht="24.75" customHeight="1"/>
    <row r="21" ht="15" customHeight="1"/>
    <row r="23" ht="17.25" customHeight="1"/>
    <row r="24" ht="15" customHeight="1"/>
    <row r="29" ht="15" customHeight="1"/>
    <row r="30" ht="15" customHeight="1"/>
    <row r="33" spans="11:17">
      <c r="K33" s="16"/>
      <c r="L33" s="16"/>
      <c r="M33" s="16"/>
      <c r="N33" s="16"/>
    </row>
    <row r="34" spans="11:17" ht="16.5" customHeight="1">
      <c r="K34" s="16"/>
      <c r="L34" s="17"/>
      <c r="M34" s="18"/>
      <c r="N34" s="18"/>
    </row>
    <row r="35" spans="11:17" ht="26.25">
      <c r="K35" s="16"/>
      <c r="L35" s="18"/>
      <c r="M35" s="19"/>
      <c r="N35" s="19"/>
      <c r="O35" s="19"/>
      <c r="P35" s="16"/>
      <c r="Q35" s="16"/>
    </row>
    <row r="36" spans="11:17" ht="26.25">
      <c r="K36" s="16"/>
      <c r="L36" s="18"/>
      <c r="M36" s="19"/>
      <c r="N36" s="19"/>
      <c r="O36" s="19"/>
      <c r="P36" s="16"/>
      <c r="Q36" s="16"/>
    </row>
    <row r="37" spans="11:17" ht="26.25">
      <c r="K37" s="16"/>
      <c r="L37" s="18"/>
      <c r="M37" s="18"/>
      <c r="N37" s="18"/>
      <c r="O37" s="18"/>
      <c r="P37" s="16"/>
      <c r="Q37" s="16"/>
    </row>
    <row r="38" spans="11:17" ht="15" customHeight="1">
      <c r="K38" s="16"/>
      <c r="L38" s="16"/>
      <c r="M38" s="16"/>
      <c r="N38" s="16"/>
      <c r="O38" s="16"/>
      <c r="P38" s="16"/>
      <c r="Q38" s="16"/>
    </row>
    <row r="39" spans="11:17" ht="15" customHeight="1">
      <c r="K39" s="16"/>
      <c r="L39" s="16"/>
      <c r="M39" s="16"/>
      <c r="N39" s="16"/>
      <c r="O39" s="16"/>
      <c r="P39" s="16"/>
      <c r="Q39" s="16"/>
    </row>
    <row r="40" spans="11:17">
      <c r="K40" s="16"/>
      <c r="L40" s="16"/>
      <c r="M40" s="16"/>
      <c r="N40" s="16"/>
      <c r="O40" s="16"/>
      <c r="P40" s="16"/>
      <c r="Q40" s="16"/>
    </row>
    <row r="41" spans="11:17">
      <c r="K41" s="16"/>
      <c r="L41" s="16"/>
      <c r="M41" s="16"/>
      <c r="N41" s="16"/>
      <c r="O41" s="16"/>
      <c r="P41" s="16"/>
      <c r="Q41" s="16"/>
    </row>
    <row r="42" spans="11:17" ht="21" customHeight="1"/>
    <row r="43" spans="11:17" ht="21" customHeight="1"/>
    <row r="44" spans="11:17" ht="19.149999999999999" customHeight="1"/>
  </sheetData>
  <pageMargins left="0.7" right="0.7" top="0.75" bottom="0.75" header="0.3" footer="0.3"/>
  <pageSetup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1:AF63"/>
  <sheetViews>
    <sheetView zoomScale="70" zoomScaleNormal="70" workbookViewId="0"/>
  </sheetViews>
  <sheetFormatPr defaultColWidth="9.140625" defaultRowHeight="15"/>
  <cols>
    <col min="1" max="3" width="9.140625" style="1"/>
    <col min="4" max="6" width="10" style="1" customWidth="1"/>
    <col min="7" max="7" width="33" style="1" customWidth="1"/>
    <col min="8" max="8" width="20" style="1" customWidth="1"/>
    <col min="9" max="9" width="25.5703125" style="1" customWidth="1"/>
    <col min="10" max="11" width="9.140625" style="1"/>
    <col min="12" max="12" width="15.7109375" style="1" customWidth="1"/>
    <col min="13" max="13" width="12.42578125" style="1" customWidth="1"/>
    <col min="14" max="14" width="9" style="1" customWidth="1"/>
    <col min="15" max="15" width="18" style="1" customWidth="1"/>
    <col min="16" max="16" width="9.28515625" style="1" customWidth="1"/>
    <col min="17" max="17" width="8.140625" style="1" customWidth="1"/>
    <col min="18" max="18" width="6.5703125" style="1" customWidth="1"/>
    <col min="19" max="19" width="8.7109375" style="1" customWidth="1"/>
    <col min="20" max="20" width="8.85546875" style="1" customWidth="1"/>
    <col min="21" max="21" width="9.42578125" style="1" customWidth="1"/>
    <col min="22" max="22" width="7.85546875" style="1" customWidth="1"/>
    <col min="23" max="23" width="8" style="1" customWidth="1"/>
    <col min="24" max="24" width="20.5703125" style="1" customWidth="1"/>
    <col min="25" max="25" width="13" style="1" customWidth="1"/>
    <col min="26" max="26" width="13.85546875" style="1" customWidth="1"/>
    <col min="27" max="261" width="9.140625" style="1"/>
    <col min="262" max="262" width="10.140625" style="1" customWidth="1"/>
    <col min="263" max="266" width="9.140625" style="1"/>
    <col min="267" max="267" width="13.7109375" style="1" customWidth="1"/>
    <col min="268" max="268" width="12.42578125" style="1" customWidth="1"/>
    <col min="269" max="271" width="11.140625" style="1" customWidth="1"/>
    <col min="272" max="272" width="12.28515625" style="1" customWidth="1"/>
    <col min="273" max="273" width="10.42578125" style="1" customWidth="1"/>
    <col min="274" max="274" width="13.7109375" style="1" customWidth="1"/>
    <col min="275" max="275" width="14.28515625" style="1" customWidth="1"/>
    <col min="276" max="276" width="13.42578125" style="1" customWidth="1"/>
    <col min="277" max="277" width="11" style="1" customWidth="1"/>
    <col min="278" max="278" width="11.85546875" style="1" customWidth="1"/>
    <col min="279" max="279" width="12.7109375" style="1" customWidth="1"/>
    <col min="280" max="280" width="13" style="1" customWidth="1"/>
    <col min="281" max="517" width="9.140625" style="1"/>
    <col min="518" max="518" width="10.140625" style="1" customWidth="1"/>
    <col min="519" max="522" width="9.140625" style="1"/>
    <col min="523" max="523" width="13.7109375" style="1" customWidth="1"/>
    <col min="524" max="524" width="12.42578125" style="1" customWidth="1"/>
    <col min="525" max="527" width="11.140625" style="1" customWidth="1"/>
    <col min="528" max="528" width="12.28515625" style="1" customWidth="1"/>
    <col min="529" max="529" width="10.42578125" style="1" customWidth="1"/>
    <col min="530" max="530" width="13.7109375" style="1" customWidth="1"/>
    <col min="531" max="531" width="14.28515625" style="1" customWidth="1"/>
    <col min="532" max="532" width="13.42578125" style="1" customWidth="1"/>
    <col min="533" max="533" width="11" style="1" customWidth="1"/>
    <col min="534" max="534" width="11.85546875" style="1" customWidth="1"/>
    <col min="535" max="535" width="12.7109375" style="1" customWidth="1"/>
    <col min="536" max="536" width="13" style="1" customWidth="1"/>
    <col min="537" max="773" width="9.140625" style="1"/>
    <col min="774" max="774" width="10.140625" style="1" customWidth="1"/>
    <col min="775" max="778" width="9.140625" style="1"/>
    <col min="779" max="779" width="13.7109375" style="1" customWidth="1"/>
    <col min="780" max="780" width="12.42578125" style="1" customWidth="1"/>
    <col min="781" max="783" width="11.140625" style="1" customWidth="1"/>
    <col min="784" max="784" width="12.28515625" style="1" customWidth="1"/>
    <col min="785" max="785" width="10.42578125" style="1" customWidth="1"/>
    <col min="786" max="786" width="13.7109375" style="1" customWidth="1"/>
    <col min="787" max="787" width="14.28515625" style="1" customWidth="1"/>
    <col min="788" max="788" width="13.42578125" style="1" customWidth="1"/>
    <col min="789" max="789" width="11" style="1" customWidth="1"/>
    <col min="790" max="790" width="11.85546875" style="1" customWidth="1"/>
    <col min="791" max="791" width="12.7109375" style="1" customWidth="1"/>
    <col min="792" max="792" width="13" style="1" customWidth="1"/>
    <col min="793" max="1029" width="9.140625" style="1"/>
    <col min="1030" max="1030" width="10.140625" style="1" customWidth="1"/>
    <col min="1031" max="1034" width="9.140625" style="1"/>
    <col min="1035" max="1035" width="13.7109375" style="1" customWidth="1"/>
    <col min="1036" max="1036" width="12.42578125" style="1" customWidth="1"/>
    <col min="1037" max="1039" width="11.140625" style="1" customWidth="1"/>
    <col min="1040" max="1040" width="12.28515625" style="1" customWidth="1"/>
    <col min="1041" max="1041" width="10.42578125" style="1" customWidth="1"/>
    <col min="1042" max="1042" width="13.7109375" style="1" customWidth="1"/>
    <col min="1043" max="1043" width="14.28515625" style="1" customWidth="1"/>
    <col min="1044" max="1044" width="13.42578125" style="1" customWidth="1"/>
    <col min="1045" max="1045" width="11" style="1" customWidth="1"/>
    <col min="1046" max="1046" width="11.85546875" style="1" customWidth="1"/>
    <col min="1047" max="1047" width="12.7109375" style="1" customWidth="1"/>
    <col min="1048" max="1048" width="13" style="1" customWidth="1"/>
    <col min="1049" max="1285" width="9.140625" style="1"/>
    <col min="1286" max="1286" width="10.140625" style="1" customWidth="1"/>
    <col min="1287" max="1290" width="9.140625" style="1"/>
    <col min="1291" max="1291" width="13.7109375" style="1" customWidth="1"/>
    <col min="1292" max="1292" width="12.42578125" style="1" customWidth="1"/>
    <col min="1293" max="1295" width="11.140625" style="1" customWidth="1"/>
    <col min="1296" max="1296" width="12.28515625" style="1" customWidth="1"/>
    <col min="1297" max="1297" width="10.42578125" style="1" customWidth="1"/>
    <col min="1298" max="1298" width="13.7109375" style="1" customWidth="1"/>
    <col min="1299" max="1299" width="14.28515625" style="1" customWidth="1"/>
    <col min="1300" max="1300" width="13.42578125" style="1" customWidth="1"/>
    <col min="1301" max="1301" width="11" style="1" customWidth="1"/>
    <col min="1302" max="1302" width="11.85546875" style="1" customWidth="1"/>
    <col min="1303" max="1303" width="12.7109375" style="1" customWidth="1"/>
    <col min="1304" max="1304" width="13" style="1" customWidth="1"/>
    <col min="1305" max="1541" width="9.140625" style="1"/>
    <col min="1542" max="1542" width="10.140625" style="1" customWidth="1"/>
    <col min="1543" max="1546" width="9.140625" style="1"/>
    <col min="1547" max="1547" width="13.7109375" style="1" customWidth="1"/>
    <col min="1548" max="1548" width="12.42578125" style="1" customWidth="1"/>
    <col min="1549" max="1551" width="11.140625" style="1" customWidth="1"/>
    <col min="1552" max="1552" width="12.28515625" style="1" customWidth="1"/>
    <col min="1553" max="1553" width="10.42578125" style="1" customWidth="1"/>
    <col min="1554" max="1554" width="13.7109375" style="1" customWidth="1"/>
    <col min="1555" max="1555" width="14.28515625" style="1" customWidth="1"/>
    <col min="1556" max="1556" width="13.42578125" style="1" customWidth="1"/>
    <col min="1557" max="1557" width="11" style="1" customWidth="1"/>
    <col min="1558" max="1558" width="11.85546875" style="1" customWidth="1"/>
    <col min="1559" max="1559" width="12.7109375" style="1" customWidth="1"/>
    <col min="1560" max="1560" width="13" style="1" customWidth="1"/>
    <col min="1561" max="1797" width="9.140625" style="1"/>
    <col min="1798" max="1798" width="10.140625" style="1" customWidth="1"/>
    <col min="1799" max="1802" width="9.140625" style="1"/>
    <col min="1803" max="1803" width="13.7109375" style="1" customWidth="1"/>
    <col min="1804" max="1804" width="12.42578125" style="1" customWidth="1"/>
    <col min="1805" max="1807" width="11.140625" style="1" customWidth="1"/>
    <col min="1808" max="1808" width="12.28515625" style="1" customWidth="1"/>
    <col min="1809" max="1809" width="10.42578125" style="1" customWidth="1"/>
    <col min="1810" max="1810" width="13.7109375" style="1" customWidth="1"/>
    <col min="1811" max="1811" width="14.28515625" style="1" customWidth="1"/>
    <col min="1812" max="1812" width="13.42578125" style="1" customWidth="1"/>
    <col min="1813" max="1813" width="11" style="1" customWidth="1"/>
    <col min="1814" max="1814" width="11.85546875" style="1" customWidth="1"/>
    <col min="1815" max="1815" width="12.7109375" style="1" customWidth="1"/>
    <col min="1816" max="1816" width="13" style="1" customWidth="1"/>
    <col min="1817" max="2053" width="9.140625" style="1"/>
    <col min="2054" max="2054" width="10.140625" style="1" customWidth="1"/>
    <col min="2055" max="2058" width="9.140625" style="1"/>
    <col min="2059" max="2059" width="13.7109375" style="1" customWidth="1"/>
    <col min="2060" max="2060" width="12.42578125" style="1" customWidth="1"/>
    <col min="2061" max="2063" width="11.140625" style="1" customWidth="1"/>
    <col min="2064" max="2064" width="12.28515625" style="1" customWidth="1"/>
    <col min="2065" max="2065" width="10.42578125" style="1" customWidth="1"/>
    <col min="2066" max="2066" width="13.7109375" style="1" customWidth="1"/>
    <col min="2067" max="2067" width="14.28515625" style="1" customWidth="1"/>
    <col min="2068" max="2068" width="13.42578125" style="1" customWidth="1"/>
    <col min="2069" max="2069" width="11" style="1" customWidth="1"/>
    <col min="2070" max="2070" width="11.85546875" style="1" customWidth="1"/>
    <col min="2071" max="2071" width="12.7109375" style="1" customWidth="1"/>
    <col min="2072" max="2072" width="13" style="1" customWidth="1"/>
    <col min="2073" max="2309" width="9.140625" style="1"/>
    <col min="2310" max="2310" width="10.140625" style="1" customWidth="1"/>
    <col min="2311" max="2314" width="9.140625" style="1"/>
    <col min="2315" max="2315" width="13.7109375" style="1" customWidth="1"/>
    <col min="2316" max="2316" width="12.42578125" style="1" customWidth="1"/>
    <col min="2317" max="2319" width="11.140625" style="1" customWidth="1"/>
    <col min="2320" max="2320" width="12.28515625" style="1" customWidth="1"/>
    <col min="2321" max="2321" width="10.42578125" style="1" customWidth="1"/>
    <col min="2322" max="2322" width="13.7109375" style="1" customWidth="1"/>
    <col min="2323" max="2323" width="14.28515625" style="1" customWidth="1"/>
    <col min="2324" max="2324" width="13.42578125" style="1" customWidth="1"/>
    <col min="2325" max="2325" width="11" style="1" customWidth="1"/>
    <col min="2326" max="2326" width="11.85546875" style="1" customWidth="1"/>
    <col min="2327" max="2327" width="12.7109375" style="1" customWidth="1"/>
    <col min="2328" max="2328" width="13" style="1" customWidth="1"/>
    <col min="2329" max="2565" width="9.140625" style="1"/>
    <col min="2566" max="2566" width="10.140625" style="1" customWidth="1"/>
    <col min="2567" max="2570" width="9.140625" style="1"/>
    <col min="2571" max="2571" width="13.7109375" style="1" customWidth="1"/>
    <col min="2572" max="2572" width="12.42578125" style="1" customWidth="1"/>
    <col min="2573" max="2575" width="11.140625" style="1" customWidth="1"/>
    <col min="2576" max="2576" width="12.28515625" style="1" customWidth="1"/>
    <col min="2577" max="2577" width="10.42578125" style="1" customWidth="1"/>
    <col min="2578" max="2578" width="13.7109375" style="1" customWidth="1"/>
    <col min="2579" max="2579" width="14.28515625" style="1" customWidth="1"/>
    <col min="2580" max="2580" width="13.42578125" style="1" customWidth="1"/>
    <col min="2581" max="2581" width="11" style="1" customWidth="1"/>
    <col min="2582" max="2582" width="11.85546875" style="1" customWidth="1"/>
    <col min="2583" max="2583" width="12.7109375" style="1" customWidth="1"/>
    <col min="2584" max="2584" width="13" style="1" customWidth="1"/>
    <col min="2585" max="2821" width="9.140625" style="1"/>
    <col min="2822" max="2822" width="10.140625" style="1" customWidth="1"/>
    <col min="2823" max="2826" width="9.140625" style="1"/>
    <col min="2827" max="2827" width="13.7109375" style="1" customWidth="1"/>
    <col min="2828" max="2828" width="12.42578125" style="1" customWidth="1"/>
    <col min="2829" max="2831" width="11.140625" style="1" customWidth="1"/>
    <col min="2832" max="2832" width="12.28515625" style="1" customWidth="1"/>
    <col min="2833" max="2833" width="10.42578125" style="1" customWidth="1"/>
    <col min="2834" max="2834" width="13.7109375" style="1" customWidth="1"/>
    <col min="2835" max="2835" width="14.28515625" style="1" customWidth="1"/>
    <col min="2836" max="2836" width="13.42578125" style="1" customWidth="1"/>
    <col min="2837" max="2837" width="11" style="1" customWidth="1"/>
    <col min="2838" max="2838" width="11.85546875" style="1" customWidth="1"/>
    <col min="2839" max="2839" width="12.7109375" style="1" customWidth="1"/>
    <col min="2840" max="2840" width="13" style="1" customWidth="1"/>
    <col min="2841" max="3077" width="9.140625" style="1"/>
    <col min="3078" max="3078" width="10.140625" style="1" customWidth="1"/>
    <col min="3079" max="3082" width="9.140625" style="1"/>
    <col min="3083" max="3083" width="13.7109375" style="1" customWidth="1"/>
    <col min="3084" max="3084" width="12.42578125" style="1" customWidth="1"/>
    <col min="3085" max="3087" width="11.140625" style="1" customWidth="1"/>
    <col min="3088" max="3088" width="12.28515625" style="1" customWidth="1"/>
    <col min="3089" max="3089" width="10.42578125" style="1" customWidth="1"/>
    <col min="3090" max="3090" width="13.7109375" style="1" customWidth="1"/>
    <col min="3091" max="3091" width="14.28515625" style="1" customWidth="1"/>
    <col min="3092" max="3092" width="13.42578125" style="1" customWidth="1"/>
    <col min="3093" max="3093" width="11" style="1" customWidth="1"/>
    <col min="3094" max="3094" width="11.85546875" style="1" customWidth="1"/>
    <col min="3095" max="3095" width="12.7109375" style="1" customWidth="1"/>
    <col min="3096" max="3096" width="13" style="1" customWidth="1"/>
    <col min="3097" max="3333" width="9.140625" style="1"/>
    <col min="3334" max="3334" width="10.140625" style="1" customWidth="1"/>
    <col min="3335" max="3338" width="9.140625" style="1"/>
    <col min="3339" max="3339" width="13.7109375" style="1" customWidth="1"/>
    <col min="3340" max="3340" width="12.42578125" style="1" customWidth="1"/>
    <col min="3341" max="3343" width="11.140625" style="1" customWidth="1"/>
    <col min="3344" max="3344" width="12.28515625" style="1" customWidth="1"/>
    <col min="3345" max="3345" width="10.42578125" style="1" customWidth="1"/>
    <col min="3346" max="3346" width="13.7109375" style="1" customWidth="1"/>
    <col min="3347" max="3347" width="14.28515625" style="1" customWidth="1"/>
    <col min="3348" max="3348" width="13.42578125" style="1" customWidth="1"/>
    <col min="3349" max="3349" width="11" style="1" customWidth="1"/>
    <col min="3350" max="3350" width="11.85546875" style="1" customWidth="1"/>
    <col min="3351" max="3351" width="12.7109375" style="1" customWidth="1"/>
    <col min="3352" max="3352" width="13" style="1" customWidth="1"/>
    <col min="3353" max="3589" width="9.140625" style="1"/>
    <col min="3590" max="3590" width="10.140625" style="1" customWidth="1"/>
    <col min="3591" max="3594" width="9.140625" style="1"/>
    <col min="3595" max="3595" width="13.7109375" style="1" customWidth="1"/>
    <col min="3596" max="3596" width="12.42578125" style="1" customWidth="1"/>
    <col min="3597" max="3599" width="11.140625" style="1" customWidth="1"/>
    <col min="3600" max="3600" width="12.28515625" style="1" customWidth="1"/>
    <col min="3601" max="3601" width="10.42578125" style="1" customWidth="1"/>
    <col min="3602" max="3602" width="13.7109375" style="1" customWidth="1"/>
    <col min="3603" max="3603" width="14.28515625" style="1" customWidth="1"/>
    <col min="3604" max="3604" width="13.42578125" style="1" customWidth="1"/>
    <col min="3605" max="3605" width="11" style="1" customWidth="1"/>
    <col min="3606" max="3606" width="11.85546875" style="1" customWidth="1"/>
    <col min="3607" max="3607" width="12.7109375" style="1" customWidth="1"/>
    <col min="3608" max="3608" width="13" style="1" customWidth="1"/>
    <col min="3609" max="3845" width="9.140625" style="1"/>
    <col min="3846" max="3846" width="10.140625" style="1" customWidth="1"/>
    <col min="3847" max="3850" width="9.140625" style="1"/>
    <col min="3851" max="3851" width="13.7109375" style="1" customWidth="1"/>
    <col min="3852" max="3852" width="12.42578125" style="1" customWidth="1"/>
    <col min="3853" max="3855" width="11.140625" style="1" customWidth="1"/>
    <col min="3856" max="3856" width="12.28515625" style="1" customWidth="1"/>
    <col min="3857" max="3857" width="10.42578125" style="1" customWidth="1"/>
    <col min="3858" max="3858" width="13.7109375" style="1" customWidth="1"/>
    <col min="3859" max="3859" width="14.28515625" style="1" customWidth="1"/>
    <col min="3860" max="3860" width="13.42578125" style="1" customWidth="1"/>
    <col min="3861" max="3861" width="11" style="1" customWidth="1"/>
    <col min="3862" max="3862" width="11.85546875" style="1" customWidth="1"/>
    <col min="3863" max="3863" width="12.7109375" style="1" customWidth="1"/>
    <col min="3864" max="3864" width="13" style="1" customWidth="1"/>
    <col min="3865" max="4101" width="9.140625" style="1"/>
    <col min="4102" max="4102" width="10.140625" style="1" customWidth="1"/>
    <col min="4103" max="4106" width="9.140625" style="1"/>
    <col min="4107" max="4107" width="13.7109375" style="1" customWidth="1"/>
    <col min="4108" max="4108" width="12.42578125" style="1" customWidth="1"/>
    <col min="4109" max="4111" width="11.140625" style="1" customWidth="1"/>
    <col min="4112" max="4112" width="12.28515625" style="1" customWidth="1"/>
    <col min="4113" max="4113" width="10.42578125" style="1" customWidth="1"/>
    <col min="4114" max="4114" width="13.7109375" style="1" customWidth="1"/>
    <col min="4115" max="4115" width="14.28515625" style="1" customWidth="1"/>
    <col min="4116" max="4116" width="13.42578125" style="1" customWidth="1"/>
    <col min="4117" max="4117" width="11" style="1" customWidth="1"/>
    <col min="4118" max="4118" width="11.85546875" style="1" customWidth="1"/>
    <col min="4119" max="4119" width="12.7109375" style="1" customWidth="1"/>
    <col min="4120" max="4120" width="13" style="1" customWidth="1"/>
    <col min="4121" max="4357" width="9.140625" style="1"/>
    <col min="4358" max="4358" width="10.140625" style="1" customWidth="1"/>
    <col min="4359" max="4362" width="9.140625" style="1"/>
    <col min="4363" max="4363" width="13.7109375" style="1" customWidth="1"/>
    <col min="4364" max="4364" width="12.42578125" style="1" customWidth="1"/>
    <col min="4365" max="4367" width="11.140625" style="1" customWidth="1"/>
    <col min="4368" max="4368" width="12.28515625" style="1" customWidth="1"/>
    <col min="4369" max="4369" width="10.42578125" style="1" customWidth="1"/>
    <col min="4370" max="4370" width="13.7109375" style="1" customWidth="1"/>
    <col min="4371" max="4371" width="14.28515625" style="1" customWidth="1"/>
    <col min="4372" max="4372" width="13.42578125" style="1" customWidth="1"/>
    <col min="4373" max="4373" width="11" style="1" customWidth="1"/>
    <col min="4374" max="4374" width="11.85546875" style="1" customWidth="1"/>
    <col min="4375" max="4375" width="12.7109375" style="1" customWidth="1"/>
    <col min="4376" max="4376" width="13" style="1" customWidth="1"/>
    <col min="4377" max="4613" width="9.140625" style="1"/>
    <col min="4614" max="4614" width="10.140625" style="1" customWidth="1"/>
    <col min="4615" max="4618" width="9.140625" style="1"/>
    <col min="4619" max="4619" width="13.7109375" style="1" customWidth="1"/>
    <col min="4620" max="4620" width="12.42578125" style="1" customWidth="1"/>
    <col min="4621" max="4623" width="11.140625" style="1" customWidth="1"/>
    <col min="4624" max="4624" width="12.28515625" style="1" customWidth="1"/>
    <col min="4625" max="4625" width="10.42578125" style="1" customWidth="1"/>
    <col min="4626" max="4626" width="13.7109375" style="1" customWidth="1"/>
    <col min="4627" max="4627" width="14.28515625" style="1" customWidth="1"/>
    <col min="4628" max="4628" width="13.42578125" style="1" customWidth="1"/>
    <col min="4629" max="4629" width="11" style="1" customWidth="1"/>
    <col min="4630" max="4630" width="11.85546875" style="1" customWidth="1"/>
    <col min="4631" max="4631" width="12.7109375" style="1" customWidth="1"/>
    <col min="4632" max="4632" width="13" style="1" customWidth="1"/>
    <col min="4633" max="4869" width="9.140625" style="1"/>
    <col min="4870" max="4870" width="10.140625" style="1" customWidth="1"/>
    <col min="4871" max="4874" width="9.140625" style="1"/>
    <col min="4875" max="4875" width="13.7109375" style="1" customWidth="1"/>
    <col min="4876" max="4876" width="12.42578125" style="1" customWidth="1"/>
    <col min="4877" max="4879" width="11.140625" style="1" customWidth="1"/>
    <col min="4880" max="4880" width="12.28515625" style="1" customWidth="1"/>
    <col min="4881" max="4881" width="10.42578125" style="1" customWidth="1"/>
    <col min="4882" max="4882" width="13.7109375" style="1" customWidth="1"/>
    <col min="4883" max="4883" width="14.28515625" style="1" customWidth="1"/>
    <col min="4884" max="4884" width="13.42578125" style="1" customWidth="1"/>
    <col min="4885" max="4885" width="11" style="1" customWidth="1"/>
    <col min="4886" max="4886" width="11.85546875" style="1" customWidth="1"/>
    <col min="4887" max="4887" width="12.7109375" style="1" customWidth="1"/>
    <col min="4888" max="4888" width="13" style="1" customWidth="1"/>
    <col min="4889" max="5125" width="9.140625" style="1"/>
    <col min="5126" max="5126" width="10.140625" style="1" customWidth="1"/>
    <col min="5127" max="5130" width="9.140625" style="1"/>
    <col min="5131" max="5131" width="13.7109375" style="1" customWidth="1"/>
    <col min="5132" max="5132" width="12.42578125" style="1" customWidth="1"/>
    <col min="5133" max="5135" width="11.140625" style="1" customWidth="1"/>
    <col min="5136" max="5136" width="12.28515625" style="1" customWidth="1"/>
    <col min="5137" max="5137" width="10.42578125" style="1" customWidth="1"/>
    <col min="5138" max="5138" width="13.7109375" style="1" customWidth="1"/>
    <col min="5139" max="5139" width="14.28515625" style="1" customWidth="1"/>
    <col min="5140" max="5140" width="13.42578125" style="1" customWidth="1"/>
    <col min="5141" max="5141" width="11" style="1" customWidth="1"/>
    <col min="5142" max="5142" width="11.85546875" style="1" customWidth="1"/>
    <col min="5143" max="5143" width="12.7109375" style="1" customWidth="1"/>
    <col min="5144" max="5144" width="13" style="1" customWidth="1"/>
    <col min="5145" max="5381" width="9.140625" style="1"/>
    <col min="5382" max="5382" width="10.140625" style="1" customWidth="1"/>
    <col min="5383" max="5386" width="9.140625" style="1"/>
    <col min="5387" max="5387" width="13.7109375" style="1" customWidth="1"/>
    <col min="5388" max="5388" width="12.42578125" style="1" customWidth="1"/>
    <col min="5389" max="5391" width="11.140625" style="1" customWidth="1"/>
    <col min="5392" max="5392" width="12.28515625" style="1" customWidth="1"/>
    <col min="5393" max="5393" width="10.42578125" style="1" customWidth="1"/>
    <col min="5394" max="5394" width="13.7109375" style="1" customWidth="1"/>
    <col min="5395" max="5395" width="14.28515625" style="1" customWidth="1"/>
    <col min="5396" max="5396" width="13.42578125" style="1" customWidth="1"/>
    <col min="5397" max="5397" width="11" style="1" customWidth="1"/>
    <col min="5398" max="5398" width="11.85546875" style="1" customWidth="1"/>
    <col min="5399" max="5399" width="12.7109375" style="1" customWidth="1"/>
    <col min="5400" max="5400" width="13" style="1" customWidth="1"/>
    <col min="5401" max="5637" width="9.140625" style="1"/>
    <col min="5638" max="5638" width="10.140625" style="1" customWidth="1"/>
    <col min="5639" max="5642" width="9.140625" style="1"/>
    <col min="5643" max="5643" width="13.7109375" style="1" customWidth="1"/>
    <col min="5644" max="5644" width="12.42578125" style="1" customWidth="1"/>
    <col min="5645" max="5647" width="11.140625" style="1" customWidth="1"/>
    <col min="5648" max="5648" width="12.28515625" style="1" customWidth="1"/>
    <col min="5649" max="5649" width="10.42578125" style="1" customWidth="1"/>
    <col min="5650" max="5650" width="13.7109375" style="1" customWidth="1"/>
    <col min="5651" max="5651" width="14.28515625" style="1" customWidth="1"/>
    <col min="5652" max="5652" width="13.42578125" style="1" customWidth="1"/>
    <col min="5653" max="5653" width="11" style="1" customWidth="1"/>
    <col min="5654" max="5654" width="11.85546875" style="1" customWidth="1"/>
    <col min="5655" max="5655" width="12.7109375" style="1" customWidth="1"/>
    <col min="5656" max="5656" width="13" style="1" customWidth="1"/>
    <col min="5657" max="5893" width="9.140625" style="1"/>
    <col min="5894" max="5894" width="10.140625" style="1" customWidth="1"/>
    <col min="5895" max="5898" width="9.140625" style="1"/>
    <col min="5899" max="5899" width="13.7109375" style="1" customWidth="1"/>
    <col min="5900" max="5900" width="12.42578125" style="1" customWidth="1"/>
    <col min="5901" max="5903" width="11.140625" style="1" customWidth="1"/>
    <col min="5904" max="5904" width="12.28515625" style="1" customWidth="1"/>
    <col min="5905" max="5905" width="10.42578125" style="1" customWidth="1"/>
    <col min="5906" max="5906" width="13.7109375" style="1" customWidth="1"/>
    <col min="5907" max="5907" width="14.28515625" style="1" customWidth="1"/>
    <col min="5908" max="5908" width="13.42578125" style="1" customWidth="1"/>
    <col min="5909" max="5909" width="11" style="1" customWidth="1"/>
    <col min="5910" max="5910" width="11.85546875" style="1" customWidth="1"/>
    <col min="5911" max="5911" width="12.7109375" style="1" customWidth="1"/>
    <col min="5912" max="5912" width="13" style="1" customWidth="1"/>
    <col min="5913" max="6149" width="9.140625" style="1"/>
    <col min="6150" max="6150" width="10.140625" style="1" customWidth="1"/>
    <col min="6151" max="6154" width="9.140625" style="1"/>
    <col min="6155" max="6155" width="13.7109375" style="1" customWidth="1"/>
    <col min="6156" max="6156" width="12.42578125" style="1" customWidth="1"/>
    <col min="6157" max="6159" width="11.140625" style="1" customWidth="1"/>
    <col min="6160" max="6160" width="12.28515625" style="1" customWidth="1"/>
    <col min="6161" max="6161" width="10.42578125" style="1" customWidth="1"/>
    <col min="6162" max="6162" width="13.7109375" style="1" customWidth="1"/>
    <col min="6163" max="6163" width="14.28515625" style="1" customWidth="1"/>
    <col min="6164" max="6164" width="13.42578125" style="1" customWidth="1"/>
    <col min="6165" max="6165" width="11" style="1" customWidth="1"/>
    <col min="6166" max="6166" width="11.85546875" style="1" customWidth="1"/>
    <col min="6167" max="6167" width="12.7109375" style="1" customWidth="1"/>
    <col min="6168" max="6168" width="13" style="1" customWidth="1"/>
    <col min="6169" max="6405" width="9.140625" style="1"/>
    <col min="6406" max="6406" width="10.140625" style="1" customWidth="1"/>
    <col min="6407" max="6410" width="9.140625" style="1"/>
    <col min="6411" max="6411" width="13.7109375" style="1" customWidth="1"/>
    <col min="6412" max="6412" width="12.42578125" style="1" customWidth="1"/>
    <col min="6413" max="6415" width="11.140625" style="1" customWidth="1"/>
    <col min="6416" max="6416" width="12.28515625" style="1" customWidth="1"/>
    <col min="6417" max="6417" width="10.42578125" style="1" customWidth="1"/>
    <col min="6418" max="6418" width="13.7109375" style="1" customWidth="1"/>
    <col min="6419" max="6419" width="14.28515625" style="1" customWidth="1"/>
    <col min="6420" max="6420" width="13.42578125" style="1" customWidth="1"/>
    <col min="6421" max="6421" width="11" style="1" customWidth="1"/>
    <col min="6422" max="6422" width="11.85546875" style="1" customWidth="1"/>
    <col min="6423" max="6423" width="12.7109375" style="1" customWidth="1"/>
    <col min="6424" max="6424" width="13" style="1" customWidth="1"/>
    <col min="6425" max="6661" width="9.140625" style="1"/>
    <col min="6662" max="6662" width="10.140625" style="1" customWidth="1"/>
    <col min="6663" max="6666" width="9.140625" style="1"/>
    <col min="6667" max="6667" width="13.7109375" style="1" customWidth="1"/>
    <col min="6668" max="6668" width="12.42578125" style="1" customWidth="1"/>
    <col min="6669" max="6671" width="11.140625" style="1" customWidth="1"/>
    <col min="6672" max="6672" width="12.28515625" style="1" customWidth="1"/>
    <col min="6673" max="6673" width="10.42578125" style="1" customWidth="1"/>
    <col min="6674" max="6674" width="13.7109375" style="1" customWidth="1"/>
    <col min="6675" max="6675" width="14.28515625" style="1" customWidth="1"/>
    <col min="6676" max="6676" width="13.42578125" style="1" customWidth="1"/>
    <col min="6677" max="6677" width="11" style="1" customWidth="1"/>
    <col min="6678" max="6678" width="11.85546875" style="1" customWidth="1"/>
    <col min="6679" max="6679" width="12.7109375" style="1" customWidth="1"/>
    <col min="6680" max="6680" width="13" style="1" customWidth="1"/>
    <col min="6681" max="6917" width="9.140625" style="1"/>
    <col min="6918" max="6918" width="10.140625" style="1" customWidth="1"/>
    <col min="6919" max="6922" width="9.140625" style="1"/>
    <col min="6923" max="6923" width="13.7109375" style="1" customWidth="1"/>
    <col min="6924" max="6924" width="12.42578125" style="1" customWidth="1"/>
    <col min="6925" max="6927" width="11.140625" style="1" customWidth="1"/>
    <col min="6928" max="6928" width="12.28515625" style="1" customWidth="1"/>
    <col min="6929" max="6929" width="10.42578125" style="1" customWidth="1"/>
    <col min="6930" max="6930" width="13.7109375" style="1" customWidth="1"/>
    <col min="6931" max="6931" width="14.28515625" style="1" customWidth="1"/>
    <col min="6932" max="6932" width="13.42578125" style="1" customWidth="1"/>
    <col min="6933" max="6933" width="11" style="1" customWidth="1"/>
    <col min="6934" max="6934" width="11.85546875" style="1" customWidth="1"/>
    <col min="6935" max="6935" width="12.7109375" style="1" customWidth="1"/>
    <col min="6936" max="6936" width="13" style="1" customWidth="1"/>
    <col min="6937" max="7173" width="9.140625" style="1"/>
    <col min="7174" max="7174" width="10.140625" style="1" customWidth="1"/>
    <col min="7175" max="7178" width="9.140625" style="1"/>
    <col min="7179" max="7179" width="13.7109375" style="1" customWidth="1"/>
    <col min="7180" max="7180" width="12.42578125" style="1" customWidth="1"/>
    <col min="7181" max="7183" width="11.140625" style="1" customWidth="1"/>
    <col min="7184" max="7184" width="12.28515625" style="1" customWidth="1"/>
    <col min="7185" max="7185" width="10.42578125" style="1" customWidth="1"/>
    <col min="7186" max="7186" width="13.7109375" style="1" customWidth="1"/>
    <col min="7187" max="7187" width="14.28515625" style="1" customWidth="1"/>
    <col min="7188" max="7188" width="13.42578125" style="1" customWidth="1"/>
    <col min="7189" max="7189" width="11" style="1" customWidth="1"/>
    <col min="7190" max="7190" width="11.85546875" style="1" customWidth="1"/>
    <col min="7191" max="7191" width="12.7109375" style="1" customWidth="1"/>
    <col min="7192" max="7192" width="13" style="1" customWidth="1"/>
    <col min="7193" max="7429" width="9.140625" style="1"/>
    <col min="7430" max="7430" width="10.140625" style="1" customWidth="1"/>
    <col min="7431" max="7434" width="9.140625" style="1"/>
    <col min="7435" max="7435" width="13.7109375" style="1" customWidth="1"/>
    <col min="7436" max="7436" width="12.42578125" style="1" customWidth="1"/>
    <col min="7437" max="7439" width="11.140625" style="1" customWidth="1"/>
    <col min="7440" max="7440" width="12.28515625" style="1" customWidth="1"/>
    <col min="7441" max="7441" width="10.42578125" style="1" customWidth="1"/>
    <col min="7442" max="7442" width="13.7109375" style="1" customWidth="1"/>
    <col min="7443" max="7443" width="14.28515625" style="1" customWidth="1"/>
    <col min="7444" max="7444" width="13.42578125" style="1" customWidth="1"/>
    <col min="7445" max="7445" width="11" style="1" customWidth="1"/>
    <col min="7446" max="7446" width="11.85546875" style="1" customWidth="1"/>
    <col min="7447" max="7447" width="12.7109375" style="1" customWidth="1"/>
    <col min="7448" max="7448" width="13" style="1" customWidth="1"/>
    <col min="7449" max="7685" width="9.140625" style="1"/>
    <col min="7686" max="7686" width="10.140625" style="1" customWidth="1"/>
    <col min="7687" max="7690" width="9.140625" style="1"/>
    <col min="7691" max="7691" width="13.7109375" style="1" customWidth="1"/>
    <col min="7692" max="7692" width="12.42578125" style="1" customWidth="1"/>
    <col min="7693" max="7695" width="11.140625" style="1" customWidth="1"/>
    <col min="7696" max="7696" width="12.28515625" style="1" customWidth="1"/>
    <col min="7697" max="7697" width="10.42578125" style="1" customWidth="1"/>
    <col min="7698" max="7698" width="13.7109375" style="1" customWidth="1"/>
    <col min="7699" max="7699" width="14.28515625" style="1" customWidth="1"/>
    <col min="7700" max="7700" width="13.42578125" style="1" customWidth="1"/>
    <col min="7701" max="7701" width="11" style="1" customWidth="1"/>
    <col min="7702" max="7702" width="11.85546875" style="1" customWidth="1"/>
    <col min="7703" max="7703" width="12.7109375" style="1" customWidth="1"/>
    <col min="7704" max="7704" width="13" style="1" customWidth="1"/>
    <col min="7705" max="7941" width="9.140625" style="1"/>
    <col min="7942" max="7942" width="10.140625" style="1" customWidth="1"/>
    <col min="7943" max="7946" width="9.140625" style="1"/>
    <col min="7947" max="7947" width="13.7109375" style="1" customWidth="1"/>
    <col min="7948" max="7948" width="12.42578125" style="1" customWidth="1"/>
    <col min="7949" max="7951" width="11.140625" style="1" customWidth="1"/>
    <col min="7952" max="7952" width="12.28515625" style="1" customWidth="1"/>
    <col min="7953" max="7953" width="10.42578125" style="1" customWidth="1"/>
    <col min="7954" max="7954" width="13.7109375" style="1" customWidth="1"/>
    <col min="7955" max="7955" width="14.28515625" style="1" customWidth="1"/>
    <col min="7956" max="7956" width="13.42578125" style="1" customWidth="1"/>
    <col min="7957" max="7957" width="11" style="1" customWidth="1"/>
    <col min="7958" max="7958" width="11.85546875" style="1" customWidth="1"/>
    <col min="7959" max="7959" width="12.7109375" style="1" customWidth="1"/>
    <col min="7960" max="7960" width="13" style="1" customWidth="1"/>
    <col min="7961" max="8197" width="9.140625" style="1"/>
    <col min="8198" max="8198" width="10.140625" style="1" customWidth="1"/>
    <col min="8199" max="8202" width="9.140625" style="1"/>
    <col min="8203" max="8203" width="13.7109375" style="1" customWidth="1"/>
    <col min="8204" max="8204" width="12.42578125" style="1" customWidth="1"/>
    <col min="8205" max="8207" width="11.140625" style="1" customWidth="1"/>
    <col min="8208" max="8208" width="12.28515625" style="1" customWidth="1"/>
    <col min="8209" max="8209" width="10.42578125" style="1" customWidth="1"/>
    <col min="8210" max="8210" width="13.7109375" style="1" customWidth="1"/>
    <col min="8211" max="8211" width="14.28515625" style="1" customWidth="1"/>
    <col min="8212" max="8212" width="13.42578125" style="1" customWidth="1"/>
    <col min="8213" max="8213" width="11" style="1" customWidth="1"/>
    <col min="8214" max="8214" width="11.85546875" style="1" customWidth="1"/>
    <col min="8215" max="8215" width="12.7109375" style="1" customWidth="1"/>
    <col min="8216" max="8216" width="13" style="1" customWidth="1"/>
    <col min="8217" max="8453" width="9.140625" style="1"/>
    <col min="8454" max="8454" width="10.140625" style="1" customWidth="1"/>
    <col min="8455" max="8458" width="9.140625" style="1"/>
    <col min="8459" max="8459" width="13.7109375" style="1" customWidth="1"/>
    <col min="8460" max="8460" width="12.42578125" style="1" customWidth="1"/>
    <col min="8461" max="8463" width="11.140625" style="1" customWidth="1"/>
    <col min="8464" max="8464" width="12.28515625" style="1" customWidth="1"/>
    <col min="8465" max="8465" width="10.42578125" style="1" customWidth="1"/>
    <col min="8466" max="8466" width="13.7109375" style="1" customWidth="1"/>
    <col min="8467" max="8467" width="14.28515625" style="1" customWidth="1"/>
    <col min="8468" max="8468" width="13.42578125" style="1" customWidth="1"/>
    <col min="8469" max="8469" width="11" style="1" customWidth="1"/>
    <col min="8470" max="8470" width="11.85546875" style="1" customWidth="1"/>
    <col min="8471" max="8471" width="12.7109375" style="1" customWidth="1"/>
    <col min="8472" max="8472" width="13" style="1" customWidth="1"/>
    <col min="8473" max="8709" width="9.140625" style="1"/>
    <col min="8710" max="8710" width="10.140625" style="1" customWidth="1"/>
    <col min="8711" max="8714" width="9.140625" style="1"/>
    <col min="8715" max="8715" width="13.7109375" style="1" customWidth="1"/>
    <col min="8716" max="8716" width="12.42578125" style="1" customWidth="1"/>
    <col min="8717" max="8719" width="11.140625" style="1" customWidth="1"/>
    <col min="8720" max="8720" width="12.28515625" style="1" customWidth="1"/>
    <col min="8721" max="8721" width="10.42578125" style="1" customWidth="1"/>
    <col min="8722" max="8722" width="13.7109375" style="1" customWidth="1"/>
    <col min="8723" max="8723" width="14.28515625" style="1" customWidth="1"/>
    <col min="8724" max="8724" width="13.42578125" style="1" customWidth="1"/>
    <col min="8725" max="8725" width="11" style="1" customWidth="1"/>
    <col min="8726" max="8726" width="11.85546875" style="1" customWidth="1"/>
    <col min="8727" max="8727" width="12.7109375" style="1" customWidth="1"/>
    <col min="8728" max="8728" width="13" style="1" customWidth="1"/>
    <col min="8729" max="8965" width="9.140625" style="1"/>
    <col min="8966" max="8966" width="10.140625" style="1" customWidth="1"/>
    <col min="8967" max="8970" width="9.140625" style="1"/>
    <col min="8971" max="8971" width="13.7109375" style="1" customWidth="1"/>
    <col min="8972" max="8972" width="12.42578125" style="1" customWidth="1"/>
    <col min="8973" max="8975" width="11.140625" style="1" customWidth="1"/>
    <col min="8976" max="8976" width="12.28515625" style="1" customWidth="1"/>
    <col min="8977" max="8977" width="10.42578125" style="1" customWidth="1"/>
    <col min="8978" max="8978" width="13.7109375" style="1" customWidth="1"/>
    <col min="8979" max="8979" width="14.28515625" style="1" customWidth="1"/>
    <col min="8980" max="8980" width="13.42578125" style="1" customWidth="1"/>
    <col min="8981" max="8981" width="11" style="1" customWidth="1"/>
    <col min="8982" max="8982" width="11.85546875" style="1" customWidth="1"/>
    <col min="8983" max="8983" width="12.7109375" style="1" customWidth="1"/>
    <col min="8984" max="8984" width="13" style="1" customWidth="1"/>
    <col min="8985" max="9221" width="9.140625" style="1"/>
    <col min="9222" max="9222" width="10.140625" style="1" customWidth="1"/>
    <col min="9223" max="9226" width="9.140625" style="1"/>
    <col min="9227" max="9227" width="13.7109375" style="1" customWidth="1"/>
    <col min="9228" max="9228" width="12.42578125" style="1" customWidth="1"/>
    <col min="9229" max="9231" width="11.140625" style="1" customWidth="1"/>
    <col min="9232" max="9232" width="12.28515625" style="1" customWidth="1"/>
    <col min="9233" max="9233" width="10.42578125" style="1" customWidth="1"/>
    <col min="9234" max="9234" width="13.7109375" style="1" customWidth="1"/>
    <col min="9235" max="9235" width="14.28515625" style="1" customWidth="1"/>
    <col min="9236" max="9236" width="13.42578125" style="1" customWidth="1"/>
    <col min="9237" max="9237" width="11" style="1" customWidth="1"/>
    <col min="9238" max="9238" width="11.85546875" style="1" customWidth="1"/>
    <col min="9239" max="9239" width="12.7109375" style="1" customWidth="1"/>
    <col min="9240" max="9240" width="13" style="1" customWidth="1"/>
    <col min="9241" max="9477" width="9.140625" style="1"/>
    <col min="9478" max="9478" width="10.140625" style="1" customWidth="1"/>
    <col min="9479" max="9482" width="9.140625" style="1"/>
    <col min="9483" max="9483" width="13.7109375" style="1" customWidth="1"/>
    <col min="9484" max="9484" width="12.42578125" style="1" customWidth="1"/>
    <col min="9485" max="9487" width="11.140625" style="1" customWidth="1"/>
    <col min="9488" max="9488" width="12.28515625" style="1" customWidth="1"/>
    <col min="9489" max="9489" width="10.42578125" style="1" customWidth="1"/>
    <col min="9490" max="9490" width="13.7109375" style="1" customWidth="1"/>
    <col min="9491" max="9491" width="14.28515625" style="1" customWidth="1"/>
    <col min="9492" max="9492" width="13.42578125" style="1" customWidth="1"/>
    <col min="9493" max="9493" width="11" style="1" customWidth="1"/>
    <col min="9494" max="9494" width="11.85546875" style="1" customWidth="1"/>
    <col min="9495" max="9495" width="12.7109375" style="1" customWidth="1"/>
    <col min="9496" max="9496" width="13" style="1" customWidth="1"/>
    <col min="9497" max="9733" width="9.140625" style="1"/>
    <col min="9734" max="9734" width="10.140625" style="1" customWidth="1"/>
    <col min="9735" max="9738" width="9.140625" style="1"/>
    <col min="9739" max="9739" width="13.7109375" style="1" customWidth="1"/>
    <col min="9740" max="9740" width="12.42578125" style="1" customWidth="1"/>
    <col min="9741" max="9743" width="11.140625" style="1" customWidth="1"/>
    <col min="9744" max="9744" width="12.28515625" style="1" customWidth="1"/>
    <col min="9745" max="9745" width="10.42578125" style="1" customWidth="1"/>
    <col min="9746" max="9746" width="13.7109375" style="1" customWidth="1"/>
    <col min="9747" max="9747" width="14.28515625" style="1" customWidth="1"/>
    <col min="9748" max="9748" width="13.42578125" style="1" customWidth="1"/>
    <col min="9749" max="9749" width="11" style="1" customWidth="1"/>
    <col min="9750" max="9750" width="11.85546875" style="1" customWidth="1"/>
    <col min="9751" max="9751" width="12.7109375" style="1" customWidth="1"/>
    <col min="9752" max="9752" width="13" style="1" customWidth="1"/>
    <col min="9753" max="9989" width="9.140625" style="1"/>
    <col min="9990" max="9990" width="10.140625" style="1" customWidth="1"/>
    <col min="9991" max="9994" width="9.140625" style="1"/>
    <col min="9995" max="9995" width="13.7109375" style="1" customWidth="1"/>
    <col min="9996" max="9996" width="12.42578125" style="1" customWidth="1"/>
    <col min="9997" max="9999" width="11.140625" style="1" customWidth="1"/>
    <col min="10000" max="10000" width="12.28515625" style="1" customWidth="1"/>
    <col min="10001" max="10001" width="10.42578125" style="1" customWidth="1"/>
    <col min="10002" max="10002" width="13.7109375" style="1" customWidth="1"/>
    <col min="10003" max="10003" width="14.28515625" style="1" customWidth="1"/>
    <col min="10004" max="10004" width="13.42578125" style="1" customWidth="1"/>
    <col min="10005" max="10005" width="11" style="1" customWidth="1"/>
    <col min="10006" max="10006" width="11.85546875" style="1" customWidth="1"/>
    <col min="10007" max="10007" width="12.7109375" style="1" customWidth="1"/>
    <col min="10008" max="10008" width="13" style="1" customWidth="1"/>
    <col min="10009" max="10245" width="9.140625" style="1"/>
    <col min="10246" max="10246" width="10.140625" style="1" customWidth="1"/>
    <col min="10247" max="10250" width="9.140625" style="1"/>
    <col min="10251" max="10251" width="13.7109375" style="1" customWidth="1"/>
    <col min="10252" max="10252" width="12.42578125" style="1" customWidth="1"/>
    <col min="10253" max="10255" width="11.140625" style="1" customWidth="1"/>
    <col min="10256" max="10256" width="12.28515625" style="1" customWidth="1"/>
    <col min="10257" max="10257" width="10.42578125" style="1" customWidth="1"/>
    <col min="10258" max="10258" width="13.7109375" style="1" customWidth="1"/>
    <col min="10259" max="10259" width="14.28515625" style="1" customWidth="1"/>
    <col min="10260" max="10260" width="13.42578125" style="1" customWidth="1"/>
    <col min="10261" max="10261" width="11" style="1" customWidth="1"/>
    <col min="10262" max="10262" width="11.85546875" style="1" customWidth="1"/>
    <col min="10263" max="10263" width="12.7109375" style="1" customWidth="1"/>
    <col min="10264" max="10264" width="13" style="1" customWidth="1"/>
    <col min="10265" max="10501" width="9.140625" style="1"/>
    <col min="10502" max="10502" width="10.140625" style="1" customWidth="1"/>
    <col min="10503" max="10506" width="9.140625" style="1"/>
    <col min="10507" max="10507" width="13.7109375" style="1" customWidth="1"/>
    <col min="10508" max="10508" width="12.42578125" style="1" customWidth="1"/>
    <col min="10509" max="10511" width="11.140625" style="1" customWidth="1"/>
    <col min="10512" max="10512" width="12.28515625" style="1" customWidth="1"/>
    <col min="10513" max="10513" width="10.42578125" style="1" customWidth="1"/>
    <col min="10514" max="10514" width="13.7109375" style="1" customWidth="1"/>
    <col min="10515" max="10515" width="14.28515625" style="1" customWidth="1"/>
    <col min="10516" max="10516" width="13.42578125" style="1" customWidth="1"/>
    <col min="10517" max="10517" width="11" style="1" customWidth="1"/>
    <col min="10518" max="10518" width="11.85546875" style="1" customWidth="1"/>
    <col min="10519" max="10519" width="12.7109375" style="1" customWidth="1"/>
    <col min="10520" max="10520" width="13" style="1" customWidth="1"/>
    <col min="10521" max="10757" width="9.140625" style="1"/>
    <col min="10758" max="10758" width="10.140625" style="1" customWidth="1"/>
    <col min="10759" max="10762" width="9.140625" style="1"/>
    <col min="10763" max="10763" width="13.7109375" style="1" customWidth="1"/>
    <col min="10764" max="10764" width="12.42578125" style="1" customWidth="1"/>
    <col min="10765" max="10767" width="11.140625" style="1" customWidth="1"/>
    <col min="10768" max="10768" width="12.28515625" style="1" customWidth="1"/>
    <col min="10769" max="10769" width="10.42578125" style="1" customWidth="1"/>
    <col min="10770" max="10770" width="13.7109375" style="1" customWidth="1"/>
    <col min="10771" max="10771" width="14.28515625" style="1" customWidth="1"/>
    <col min="10772" max="10772" width="13.42578125" style="1" customWidth="1"/>
    <col min="10773" max="10773" width="11" style="1" customWidth="1"/>
    <col min="10774" max="10774" width="11.85546875" style="1" customWidth="1"/>
    <col min="10775" max="10775" width="12.7109375" style="1" customWidth="1"/>
    <col min="10776" max="10776" width="13" style="1" customWidth="1"/>
    <col min="10777" max="11013" width="9.140625" style="1"/>
    <col min="11014" max="11014" width="10.140625" style="1" customWidth="1"/>
    <col min="11015" max="11018" width="9.140625" style="1"/>
    <col min="11019" max="11019" width="13.7109375" style="1" customWidth="1"/>
    <col min="11020" max="11020" width="12.42578125" style="1" customWidth="1"/>
    <col min="11021" max="11023" width="11.140625" style="1" customWidth="1"/>
    <col min="11024" max="11024" width="12.28515625" style="1" customWidth="1"/>
    <col min="11025" max="11025" width="10.42578125" style="1" customWidth="1"/>
    <col min="11026" max="11026" width="13.7109375" style="1" customWidth="1"/>
    <col min="11027" max="11027" width="14.28515625" style="1" customWidth="1"/>
    <col min="11028" max="11028" width="13.42578125" style="1" customWidth="1"/>
    <col min="11029" max="11029" width="11" style="1" customWidth="1"/>
    <col min="11030" max="11030" width="11.85546875" style="1" customWidth="1"/>
    <col min="11031" max="11031" width="12.7109375" style="1" customWidth="1"/>
    <col min="11032" max="11032" width="13" style="1" customWidth="1"/>
    <col min="11033" max="11269" width="9.140625" style="1"/>
    <col min="11270" max="11270" width="10.140625" style="1" customWidth="1"/>
    <col min="11271" max="11274" width="9.140625" style="1"/>
    <col min="11275" max="11275" width="13.7109375" style="1" customWidth="1"/>
    <col min="11276" max="11276" width="12.42578125" style="1" customWidth="1"/>
    <col min="11277" max="11279" width="11.140625" style="1" customWidth="1"/>
    <col min="11280" max="11280" width="12.28515625" style="1" customWidth="1"/>
    <col min="11281" max="11281" width="10.42578125" style="1" customWidth="1"/>
    <col min="11282" max="11282" width="13.7109375" style="1" customWidth="1"/>
    <col min="11283" max="11283" width="14.28515625" style="1" customWidth="1"/>
    <col min="11284" max="11284" width="13.42578125" style="1" customWidth="1"/>
    <col min="11285" max="11285" width="11" style="1" customWidth="1"/>
    <col min="11286" max="11286" width="11.85546875" style="1" customWidth="1"/>
    <col min="11287" max="11287" width="12.7109375" style="1" customWidth="1"/>
    <col min="11288" max="11288" width="13" style="1" customWidth="1"/>
    <col min="11289" max="11525" width="9.140625" style="1"/>
    <col min="11526" max="11526" width="10.140625" style="1" customWidth="1"/>
    <col min="11527" max="11530" width="9.140625" style="1"/>
    <col min="11531" max="11531" width="13.7109375" style="1" customWidth="1"/>
    <col min="11532" max="11532" width="12.42578125" style="1" customWidth="1"/>
    <col min="11533" max="11535" width="11.140625" style="1" customWidth="1"/>
    <col min="11536" max="11536" width="12.28515625" style="1" customWidth="1"/>
    <col min="11537" max="11537" width="10.42578125" style="1" customWidth="1"/>
    <col min="11538" max="11538" width="13.7109375" style="1" customWidth="1"/>
    <col min="11539" max="11539" width="14.28515625" style="1" customWidth="1"/>
    <col min="11540" max="11540" width="13.42578125" style="1" customWidth="1"/>
    <col min="11541" max="11541" width="11" style="1" customWidth="1"/>
    <col min="11542" max="11542" width="11.85546875" style="1" customWidth="1"/>
    <col min="11543" max="11543" width="12.7109375" style="1" customWidth="1"/>
    <col min="11544" max="11544" width="13" style="1" customWidth="1"/>
    <col min="11545" max="11781" width="9.140625" style="1"/>
    <col min="11782" max="11782" width="10.140625" style="1" customWidth="1"/>
    <col min="11783" max="11786" width="9.140625" style="1"/>
    <col min="11787" max="11787" width="13.7109375" style="1" customWidth="1"/>
    <col min="11788" max="11788" width="12.42578125" style="1" customWidth="1"/>
    <col min="11789" max="11791" width="11.140625" style="1" customWidth="1"/>
    <col min="11792" max="11792" width="12.28515625" style="1" customWidth="1"/>
    <col min="11793" max="11793" width="10.42578125" style="1" customWidth="1"/>
    <col min="11794" max="11794" width="13.7109375" style="1" customWidth="1"/>
    <col min="11795" max="11795" width="14.28515625" style="1" customWidth="1"/>
    <col min="11796" max="11796" width="13.42578125" style="1" customWidth="1"/>
    <col min="11797" max="11797" width="11" style="1" customWidth="1"/>
    <col min="11798" max="11798" width="11.85546875" style="1" customWidth="1"/>
    <col min="11799" max="11799" width="12.7109375" style="1" customWidth="1"/>
    <col min="11800" max="11800" width="13" style="1" customWidth="1"/>
    <col min="11801" max="12037" width="9.140625" style="1"/>
    <col min="12038" max="12038" width="10.140625" style="1" customWidth="1"/>
    <col min="12039" max="12042" width="9.140625" style="1"/>
    <col min="12043" max="12043" width="13.7109375" style="1" customWidth="1"/>
    <col min="12044" max="12044" width="12.42578125" style="1" customWidth="1"/>
    <col min="12045" max="12047" width="11.140625" style="1" customWidth="1"/>
    <col min="12048" max="12048" width="12.28515625" style="1" customWidth="1"/>
    <col min="12049" max="12049" width="10.42578125" style="1" customWidth="1"/>
    <col min="12050" max="12050" width="13.7109375" style="1" customWidth="1"/>
    <col min="12051" max="12051" width="14.28515625" style="1" customWidth="1"/>
    <col min="12052" max="12052" width="13.42578125" style="1" customWidth="1"/>
    <col min="12053" max="12053" width="11" style="1" customWidth="1"/>
    <col min="12054" max="12054" width="11.85546875" style="1" customWidth="1"/>
    <col min="12055" max="12055" width="12.7109375" style="1" customWidth="1"/>
    <col min="12056" max="12056" width="13" style="1" customWidth="1"/>
    <col min="12057" max="12293" width="9.140625" style="1"/>
    <col min="12294" max="12294" width="10.140625" style="1" customWidth="1"/>
    <col min="12295" max="12298" width="9.140625" style="1"/>
    <col min="12299" max="12299" width="13.7109375" style="1" customWidth="1"/>
    <col min="12300" max="12300" width="12.42578125" style="1" customWidth="1"/>
    <col min="12301" max="12303" width="11.140625" style="1" customWidth="1"/>
    <col min="12304" max="12304" width="12.28515625" style="1" customWidth="1"/>
    <col min="12305" max="12305" width="10.42578125" style="1" customWidth="1"/>
    <col min="12306" max="12306" width="13.7109375" style="1" customWidth="1"/>
    <col min="12307" max="12307" width="14.28515625" style="1" customWidth="1"/>
    <col min="12308" max="12308" width="13.42578125" style="1" customWidth="1"/>
    <col min="12309" max="12309" width="11" style="1" customWidth="1"/>
    <col min="12310" max="12310" width="11.85546875" style="1" customWidth="1"/>
    <col min="12311" max="12311" width="12.7109375" style="1" customWidth="1"/>
    <col min="12312" max="12312" width="13" style="1" customWidth="1"/>
    <col min="12313" max="12549" width="9.140625" style="1"/>
    <col min="12550" max="12550" width="10.140625" style="1" customWidth="1"/>
    <col min="12551" max="12554" width="9.140625" style="1"/>
    <col min="12555" max="12555" width="13.7109375" style="1" customWidth="1"/>
    <col min="12556" max="12556" width="12.42578125" style="1" customWidth="1"/>
    <col min="12557" max="12559" width="11.140625" style="1" customWidth="1"/>
    <col min="12560" max="12560" width="12.28515625" style="1" customWidth="1"/>
    <col min="12561" max="12561" width="10.42578125" style="1" customWidth="1"/>
    <col min="12562" max="12562" width="13.7109375" style="1" customWidth="1"/>
    <col min="12563" max="12563" width="14.28515625" style="1" customWidth="1"/>
    <col min="12564" max="12564" width="13.42578125" style="1" customWidth="1"/>
    <col min="12565" max="12565" width="11" style="1" customWidth="1"/>
    <col min="12566" max="12566" width="11.85546875" style="1" customWidth="1"/>
    <col min="12567" max="12567" width="12.7109375" style="1" customWidth="1"/>
    <col min="12568" max="12568" width="13" style="1" customWidth="1"/>
    <col min="12569" max="12805" width="9.140625" style="1"/>
    <col min="12806" max="12806" width="10.140625" style="1" customWidth="1"/>
    <col min="12807" max="12810" width="9.140625" style="1"/>
    <col min="12811" max="12811" width="13.7109375" style="1" customWidth="1"/>
    <col min="12812" max="12812" width="12.42578125" style="1" customWidth="1"/>
    <col min="12813" max="12815" width="11.140625" style="1" customWidth="1"/>
    <col min="12816" max="12816" width="12.28515625" style="1" customWidth="1"/>
    <col min="12817" max="12817" width="10.42578125" style="1" customWidth="1"/>
    <col min="12818" max="12818" width="13.7109375" style="1" customWidth="1"/>
    <col min="12819" max="12819" width="14.28515625" style="1" customWidth="1"/>
    <col min="12820" max="12820" width="13.42578125" style="1" customWidth="1"/>
    <col min="12821" max="12821" width="11" style="1" customWidth="1"/>
    <col min="12822" max="12822" width="11.85546875" style="1" customWidth="1"/>
    <col min="12823" max="12823" width="12.7109375" style="1" customWidth="1"/>
    <col min="12824" max="12824" width="13" style="1" customWidth="1"/>
    <col min="12825" max="13061" width="9.140625" style="1"/>
    <col min="13062" max="13062" width="10.140625" style="1" customWidth="1"/>
    <col min="13063" max="13066" width="9.140625" style="1"/>
    <col min="13067" max="13067" width="13.7109375" style="1" customWidth="1"/>
    <col min="13068" max="13068" width="12.42578125" style="1" customWidth="1"/>
    <col min="13069" max="13071" width="11.140625" style="1" customWidth="1"/>
    <col min="13072" max="13072" width="12.28515625" style="1" customWidth="1"/>
    <col min="13073" max="13073" width="10.42578125" style="1" customWidth="1"/>
    <col min="13074" max="13074" width="13.7109375" style="1" customWidth="1"/>
    <col min="13075" max="13075" width="14.28515625" style="1" customWidth="1"/>
    <col min="13076" max="13076" width="13.42578125" style="1" customWidth="1"/>
    <col min="13077" max="13077" width="11" style="1" customWidth="1"/>
    <col min="13078" max="13078" width="11.85546875" style="1" customWidth="1"/>
    <col min="13079" max="13079" width="12.7109375" style="1" customWidth="1"/>
    <col min="13080" max="13080" width="13" style="1" customWidth="1"/>
    <col min="13081" max="13317" width="9.140625" style="1"/>
    <col min="13318" max="13318" width="10.140625" style="1" customWidth="1"/>
    <col min="13319" max="13322" width="9.140625" style="1"/>
    <col min="13323" max="13323" width="13.7109375" style="1" customWidth="1"/>
    <col min="13324" max="13324" width="12.42578125" style="1" customWidth="1"/>
    <col min="13325" max="13327" width="11.140625" style="1" customWidth="1"/>
    <col min="13328" max="13328" width="12.28515625" style="1" customWidth="1"/>
    <col min="13329" max="13329" width="10.42578125" style="1" customWidth="1"/>
    <col min="13330" max="13330" width="13.7109375" style="1" customWidth="1"/>
    <col min="13331" max="13331" width="14.28515625" style="1" customWidth="1"/>
    <col min="13332" max="13332" width="13.42578125" style="1" customWidth="1"/>
    <col min="13333" max="13333" width="11" style="1" customWidth="1"/>
    <col min="13334" max="13334" width="11.85546875" style="1" customWidth="1"/>
    <col min="13335" max="13335" width="12.7109375" style="1" customWidth="1"/>
    <col min="13336" max="13336" width="13" style="1" customWidth="1"/>
    <col min="13337" max="13573" width="9.140625" style="1"/>
    <col min="13574" max="13574" width="10.140625" style="1" customWidth="1"/>
    <col min="13575" max="13578" width="9.140625" style="1"/>
    <col min="13579" max="13579" width="13.7109375" style="1" customWidth="1"/>
    <col min="13580" max="13580" width="12.42578125" style="1" customWidth="1"/>
    <col min="13581" max="13583" width="11.140625" style="1" customWidth="1"/>
    <col min="13584" max="13584" width="12.28515625" style="1" customWidth="1"/>
    <col min="13585" max="13585" width="10.42578125" style="1" customWidth="1"/>
    <col min="13586" max="13586" width="13.7109375" style="1" customWidth="1"/>
    <col min="13587" max="13587" width="14.28515625" style="1" customWidth="1"/>
    <col min="13588" max="13588" width="13.42578125" style="1" customWidth="1"/>
    <col min="13589" max="13589" width="11" style="1" customWidth="1"/>
    <col min="13590" max="13590" width="11.85546875" style="1" customWidth="1"/>
    <col min="13591" max="13591" width="12.7109375" style="1" customWidth="1"/>
    <col min="13592" max="13592" width="13" style="1" customWidth="1"/>
    <col min="13593" max="13829" width="9.140625" style="1"/>
    <col min="13830" max="13830" width="10.140625" style="1" customWidth="1"/>
    <col min="13831" max="13834" width="9.140625" style="1"/>
    <col min="13835" max="13835" width="13.7109375" style="1" customWidth="1"/>
    <col min="13836" max="13836" width="12.42578125" style="1" customWidth="1"/>
    <col min="13837" max="13839" width="11.140625" style="1" customWidth="1"/>
    <col min="13840" max="13840" width="12.28515625" style="1" customWidth="1"/>
    <col min="13841" max="13841" width="10.42578125" style="1" customWidth="1"/>
    <col min="13842" max="13842" width="13.7109375" style="1" customWidth="1"/>
    <col min="13843" max="13843" width="14.28515625" style="1" customWidth="1"/>
    <col min="13844" max="13844" width="13.42578125" style="1" customWidth="1"/>
    <col min="13845" max="13845" width="11" style="1" customWidth="1"/>
    <col min="13846" max="13846" width="11.85546875" style="1" customWidth="1"/>
    <col min="13847" max="13847" width="12.7109375" style="1" customWidth="1"/>
    <col min="13848" max="13848" width="13" style="1" customWidth="1"/>
    <col min="13849" max="14085" width="9.140625" style="1"/>
    <col min="14086" max="14086" width="10.140625" style="1" customWidth="1"/>
    <col min="14087" max="14090" width="9.140625" style="1"/>
    <col min="14091" max="14091" width="13.7109375" style="1" customWidth="1"/>
    <col min="14092" max="14092" width="12.42578125" style="1" customWidth="1"/>
    <col min="14093" max="14095" width="11.140625" style="1" customWidth="1"/>
    <col min="14096" max="14096" width="12.28515625" style="1" customWidth="1"/>
    <col min="14097" max="14097" width="10.42578125" style="1" customWidth="1"/>
    <col min="14098" max="14098" width="13.7109375" style="1" customWidth="1"/>
    <col min="14099" max="14099" width="14.28515625" style="1" customWidth="1"/>
    <col min="14100" max="14100" width="13.42578125" style="1" customWidth="1"/>
    <col min="14101" max="14101" width="11" style="1" customWidth="1"/>
    <col min="14102" max="14102" width="11.85546875" style="1" customWidth="1"/>
    <col min="14103" max="14103" width="12.7109375" style="1" customWidth="1"/>
    <col min="14104" max="14104" width="13" style="1" customWidth="1"/>
    <col min="14105" max="14341" width="9.140625" style="1"/>
    <col min="14342" max="14342" width="10.140625" style="1" customWidth="1"/>
    <col min="14343" max="14346" width="9.140625" style="1"/>
    <col min="14347" max="14347" width="13.7109375" style="1" customWidth="1"/>
    <col min="14348" max="14348" width="12.42578125" style="1" customWidth="1"/>
    <col min="14349" max="14351" width="11.140625" style="1" customWidth="1"/>
    <col min="14352" max="14352" width="12.28515625" style="1" customWidth="1"/>
    <col min="14353" max="14353" width="10.42578125" style="1" customWidth="1"/>
    <col min="14354" max="14354" width="13.7109375" style="1" customWidth="1"/>
    <col min="14355" max="14355" width="14.28515625" style="1" customWidth="1"/>
    <col min="14356" max="14356" width="13.42578125" style="1" customWidth="1"/>
    <col min="14357" max="14357" width="11" style="1" customWidth="1"/>
    <col min="14358" max="14358" width="11.85546875" style="1" customWidth="1"/>
    <col min="14359" max="14359" width="12.7109375" style="1" customWidth="1"/>
    <col min="14360" max="14360" width="13" style="1" customWidth="1"/>
    <col min="14361" max="14597" width="9.140625" style="1"/>
    <col min="14598" max="14598" width="10.140625" style="1" customWidth="1"/>
    <col min="14599" max="14602" width="9.140625" style="1"/>
    <col min="14603" max="14603" width="13.7109375" style="1" customWidth="1"/>
    <col min="14604" max="14604" width="12.42578125" style="1" customWidth="1"/>
    <col min="14605" max="14607" width="11.140625" style="1" customWidth="1"/>
    <col min="14608" max="14608" width="12.28515625" style="1" customWidth="1"/>
    <col min="14609" max="14609" width="10.42578125" style="1" customWidth="1"/>
    <col min="14610" max="14610" width="13.7109375" style="1" customWidth="1"/>
    <col min="14611" max="14611" width="14.28515625" style="1" customWidth="1"/>
    <col min="14612" max="14612" width="13.42578125" style="1" customWidth="1"/>
    <col min="14613" max="14613" width="11" style="1" customWidth="1"/>
    <col min="14614" max="14614" width="11.85546875" style="1" customWidth="1"/>
    <col min="14615" max="14615" width="12.7109375" style="1" customWidth="1"/>
    <col min="14616" max="14616" width="13" style="1" customWidth="1"/>
    <col min="14617" max="14853" width="9.140625" style="1"/>
    <col min="14854" max="14854" width="10.140625" style="1" customWidth="1"/>
    <col min="14855" max="14858" width="9.140625" style="1"/>
    <col min="14859" max="14859" width="13.7109375" style="1" customWidth="1"/>
    <col min="14860" max="14860" width="12.42578125" style="1" customWidth="1"/>
    <col min="14861" max="14863" width="11.140625" style="1" customWidth="1"/>
    <col min="14864" max="14864" width="12.28515625" style="1" customWidth="1"/>
    <col min="14865" max="14865" width="10.42578125" style="1" customWidth="1"/>
    <col min="14866" max="14866" width="13.7109375" style="1" customWidth="1"/>
    <col min="14867" max="14867" width="14.28515625" style="1" customWidth="1"/>
    <col min="14868" max="14868" width="13.42578125" style="1" customWidth="1"/>
    <col min="14869" max="14869" width="11" style="1" customWidth="1"/>
    <col min="14870" max="14870" width="11.85546875" style="1" customWidth="1"/>
    <col min="14871" max="14871" width="12.7109375" style="1" customWidth="1"/>
    <col min="14872" max="14872" width="13" style="1" customWidth="1"/>
    <col min="14873" max="15109" width="9.140625" style="1"/>
    <col min="15110" max="15110" width="10.140625" style="1" customWidth="1"/>
    <col min="15111" max="15114" width="9.140625" style="1"/>
    <col min="15115" max="15115" width="13.7109375" style="1" customWidth="1"/>
    <col min="15116" max="15116" width="12.42578125" style="1" customWidth="1"/>
    <col min="15117" max="15119" width="11.140625" style="1" customWidth="1"/>
    <col min="15120" max="15120" width="12.28515625" style="1" customWidth="1"/>
    <col min="15121" max="15121" width="10.42578125" style="1" customWidth="1"/>
    <col min="15122" max="15122" width="13.7109375" style="1" customWidth="1"/>
    <col min="15123" max="15123" width="14.28515625" style="1" customWidth="1"/>
    <col min="15124" max="15124" width="13.42578125" style="1" customWidth="1"/>
    <col min="15125" max="15125" width="11" style="1" customWidth="1"/>
    <col min="15126" max="15126" width="11.85546875" style="1" customWidth="1"/>
    <col min="15127" max="15127" width="12.7109375" style="1" customWidth="1"/>
    <col min="15128" max="15128" width="13" style="1" customWidth="1"/>
    <col min="15129" max="15365" width="9.140625" style="1"/>
    <col min="15366" max="15366" width="10.140625" style="1" customWidth="1"/>
    <col min="15367" max="15370" width="9.140625" style="1"/>
    <col min="15371" max="15371" width="13.7109375" style="1" customWidth="1"/>
    <col min="15372" max="15372" width="12.42578125" style="1" customWidth="1"/>
    <col min="15373" max="15375" width="11.140625" style="1" customWidth="1"/>
    <col min="15376" max="15376" width="12.28515625" style="1" customWidth="1"/>
    <col min="15377" max="15377" width="10.42578125" style="1" customWidth="1"/>
    <col min="15378" max="15378" width="13.7109375" style="1" customWidth="1"/>
    <col min="15379" max="15379" width="14.28515625" style="1" customWidth="1"/>
    <col min="15380" max="15380" width="13.42578125" style="1" customWidth="1"/>
    <col min="15381" max="15381" width="11" style="1" customWidth="1"/>
    <col min="15382" max="15382" width="11.85546875" style="1" customWidth="1"/>
    <col min="15383" max="15383" width="12.7109375" style="1" customWidth="1"/>
    <col min="15384" max="15384" width="13" style="1" customWidth="1"/>
    <col min="15385" max="15621" width="9.140625" style="1"/>
    <col min="15622" max="15622" width="10.140625" style="1" customWidth="1"/>
    <col min="15623" max="15626" width="9.140625" style="1"/>
    <col min="15627" max="15627" width="13.7109375" style="1" customWidth="1"/>
    <col min="15628" max="15628" width="12.42578125" style="1" customWidth="1"/>
    <col min="15629" max="15631" width="11.140625" style="1" customWidth="1"/>
    <col min="15632" max="15632" width="12.28515625" style="1" customWidth="1"/>
    <col min="15633" max="15633" width="10.42578125" style="1" customWidth="1"/>
    <col min="15634" max="15634" width="13.7109375" style="1" customWidth="1"/>
    <col min="15635" max="15635" width="14.28515625" style="1" customWidth="1"/>
    <col min="15636" max="15636" width="13.42578125" style="1" customWidth="1"/>
    <col min="15637" max="15637" width="11" style="1" customWidth="1"/>
    <col min="15638" max="15638" width="11.85546875" style="1" customWidth="1"/>
    <col min="15639" max="15639" width="12.7109375" style="1" customWidth="1"/>
    <col min="15640" max="15640" width="13" style="1" customWidth="1"/>
    <col min="15641" max="15877" width="9.140625" style="1"/>
    <col min="15878" max="15878" width="10.140625" style="1" customWidth="1"/>
    <col min="15879" max="15882" width="9.140625" style="1"/>
    <col min="15883" max="15883" width="13.7109375" style="1" customWidth="1"/>
    <col min="15884" max="15884" width="12.42578125" style="1" customWidth="1"/>
    <col min="15885" max="15887" width="11.140625" style="1" customWidth="1"/>
    <col min="15888" max="15888" width="12.28515625" style="1" customWidth="1"/>
    <col min="15889" max="15889" width="10.42578125" style="1" customWidth="1"/>
    <col min="15890" max="15890" width="13.7109375" style="1" customWidth="1"/>
    <col min="15891" max="15891" width="14.28515625" style="1" customWidth="1"/>
    <col min="15892" max="15892" width="13.42578125" style="1" customWidth="1"/>
    <col min="15893" max="15893" width="11" style="1" customWidth="1"/>
    <col min="15894" max="15894" width="11.85546875" style="1" customWidth="1"/>
    <col min="15895" max="15895" width="12.7109375" style="1" customWidth="1"/>
    <col min="15896" max="15896" width="13" style="1" customWidth="1"/>
    <col min="15897" max="16133" width="9.140625" style="1"/>
    <col min="16134" max="16134" width="10.140625" style="1" customWidth="1"/>
    <col min="16135" max="16138" width="9.140625" style="1"/>
    <col min="16139" max="16139" width="13.7109375" style="1" customWidth="1"/>
    <col min="16140" max="16140" width="12.42578125" style="1" customWidth="1"/>
    <col min="16141" max="16143" width="11.140625" style="1" customWidth="1"/>
    <col min="16144" max="16144" width="12.28515625" style="1" customWidth="1"/>
    <col min="16145" max="16145" width="10.42578125" style="1" customWidth="1"/>
    <col min="16146" max="16146" width="13.7109375" style="1" customWidth="1"/>
    <col min="16147" max="16147" width="14.28515625" style="1" customWidth="1"/>
    <col min="16148" max="16148" width="13.42578125" style="1" customWidth="1"/>
    <col min="16149" max="16149" width="11" style="1" customWidth="1"/>
    <col min="16150" max="16150" width="11.85546875" style="1" customWidth="1"/>
    <col min="16151" max="16151" width="12.7109375" style="1" customWidth="1"/>
    <col min="16152" max="16152" width="13" style="1" customWidth="1"/>
    <col min="16153" max="16384" width="9.140625" style="1"/>
  </cols>
  <sheetData>
    <row r="11" ht="15" customHeight="1"/>
    <row r="12" ht="26.45" customHeight="1"/>
    <row r="13" ht="14.45" customHeight="1"/>
    <row r="14" ht="20.25" customHeight="1"/>
    <row r="15" ht="19.5" customHeight="1"/>
    <row r="16" ht="20.25" customHeight="1"/>
    <row r="17" spans="2:13" ht="20.25" customHeight="1">
      <c r="B17" s="3"/>
      <c r="C17" s="3"/>
      <c r="D17" s="3"/>
      <c r="E17" s="3"/>
      <c r="F17" s="3"/>
      <c r="G17" s="3"/>
      <c r="H17" s="3"/>
      <c r="I17" s="3"/>
      <c r="J17" s="3"/>
      <c r="K17" s="3"/>
    </row>
    <row r="18" spans="2:13" ht="22.5" customHeight="1">
      <c r="B18" s="3"/>
      <c r="C18" s="3"/>
      <c r="D18" s="3"/>
      <c r="E18" s="3"/>
      <c r="F18" s="3"/>
      <c r="G18" s="3"/>
      <c r="H18" s="3"/>
      <c r="I18" s="3"/>
      <c r="J18" s="3"/>
      <c r="K18" s="3"/>
    </row>
    <row r="19" spans="2:13" ht="36.75" customHeight="1">
      <c r="B19" s="3"/>
      <c r="C19" s="3"/>
      <c r="D19" s="3"/>
      <c r="E19" s="3"/>
      <c r="F19" s="3"/>
      <c r="G19" s="126" t="s">
        <v>53</v>
      </c>
      <c r="H19" s="127"/>
      <c r="I19" s="127"/>
      <c r="J19" s="127"/>
      <c r="K19" s="128"/>
    </row>
    <row r="20" spans="2:13" ht="31.5" customHeight="1">
      <c r="B20" s="3"/>
      <c r="C20" s="3"/>
      <c r="D20" s="3"/>
      <c r="E20" s="3"/>
      <c r="F20" s="3"/>
      <c r="G20" s="16"/>
      <c r="H20" s="135"/>
      <c r="I20" s="135"/>
      <c r="J20" s="3"/>
      <c r="K20" s="3"/>
      <c r="L20" s="3"/>
    </row>
    <row r="21" spans="2:13" ht="55.5" customHeight="1">
      <c r="B21" s="3"/>
      <c r="C21" s="3"/>
      <c r="D21" s="3"/>
      <c r="E21" s="3"/>
      <c r="F21" s="3"/>
      <c r="G21" s="93"/>
      <c r="I21" s="45" t="s">
        <v>92</v>
      </c>
      <c r="J21" s="138">
        <v>100</v>
      </c>
      <c r="K21" s="139"/>
    </row>
    <row r="22" spans="2:13" ht="50.25" customHeight="1">
      <c r="B22" s="3"/>
      <c r="C22" s="3"/>
      <c r="D22" s="3"/>
      <c r="E22" s="3"/>
      <c r="F22" s="3"/>
      <c r="G22" s="45"/>
      <c r="H22" s="48" t="s">
        <v>55</v>
      </c>
      <c r="I22" s="96"/>
      <c r="J22" s="97"/>
      <c r="K22" s="97"/>
    </row>
    <row r="23" spans="2:13" ht="70.5" customHeight="1">
      <c r="B23" s="3"/>
      <c r="C23" s="3"/>
      <c r="D23" s="3"/>
      <c r="E23" s="3"/>
      <c r="F23" s="3"/>
      <c r="G23" s="91" t="s">
        <v>93</v>
      </c>
      <c r="H23" s="87">
        <v>0.5</v>
      </c>
      <c r="I23" s="91" t="s">
        <v>91</v>
      </c>
      <c r="J23" s="122">
        <f>100/1.5</f>
        <v>66.666666666666671</v>
      </c>
      <c r="K23" s="122"/>
      <c r="L23" s="3"/>
    </row>
    <row r="24" spans="2:13" ht="53.25" customHeight="1">
      <c r="B24" s="3"/>
      <c r="C24" s="3"/>
      <c r="D24" s="3"/>
      <c r="E24" s="3"/>
      <c r="F24" s="3"/>
      <c r="G24" s="44" t="s">
        <v>59</v>
      </c>
      <c r="H24" s="51">
        <v>0.5</v>
      </c>
      <c r="I24" s="94" t="s">
        <v>94</v>
      </c>
      <c r="J24" s="122">
        <f>J23/1.5</f>
        <v>44.44444444444445</v>
      </c>
      <c r="K24" s="137"/>
      <c r="L24" s="86"/>
    </row>
    <row r="25" spans="2:13" ht="58.5" customHeight="1">
      <c r="B25" s="3"/>
      <c r="C25" s="3"/>
      <c r="D25" s="3"/>
      <c r="E25" s="3"/>
      <c r="F25" s="3"/>
      <c r="G25" s="44" t="s">
        <v>60</v>
      </c>
      <c r="H25" s="51">
        <v>0.5</v>
      </c>
      <c r="I25" s="45" t="s">
        <v>95</v>
      </c>
      <c r="J25" s="122">
        <f>J24/1.5</f>
        <v>29.629629629629633</v>
      </c>
      <c r="K25" s="137"/>
      <c r="L25" s="3"/>
    </row>
    <row r="26" spans="2:13" ht="69.75" customHeight="1">
      <c r="B26" s="3"/>
      <c r="C26" s="3"/>
      <c r="D26" s="3"/>
      <c r="E26" s="3"/>
      <c r="F26" s="3"/>
      <c r="G26" s="44" t="s">
        <v>61</v>
      </c>
      <c r="H26" s="51">
        <v>0.5</v>
      </c>
      <c r="I26" s="45" t="s">
        <v>96</v>
      </c>
      <c r="J26" s="122">
        <f>J25/1.5</f>
        <v>19.753086419753089</v>
      </c>
      <c r="K26" s="137"/>
      <c r="L26" s="3"/>
    </row>
    <row r="27" spans="2:13" ht="28.5" customHeight="1">
      <c r="B27" s="3"/>
      <c r="C27" s="3"/>
      <c r="D27" s="3"/>
    </row>
    <row r="28" spans="2:13" ht="28.15" customHeight="1">
      <c r="B28" s="3"/>
      <c r="C28" s="3"/>
      <c r="D28" s="3"/>
      <c r="E28" s="3"/>
      <c r="F28" s="3"/>
      <c r="G28" s="129" t="s">
        <v>62</v>
      </c>
      <c r="H28" s="130"/>
      <c r="I28" s="131"/>
      <c r="J28" s="95"/>
      <c r="K28" s="95"/>
      <c r="L28" s="3"/>
      <c r="M28" s="3"/>
    </row>
    <row r="29" spans="2:13" ht="27" customHeight="1">
      <c r="B29" s="3"/>
      <c r="C29" s="3"/>
      <c r="D29" s="3"/>
      <c r="E29" s="3"/>
      <c r="F29" s="3"/>
      <c r="G29" s="132"/>
      <c r="H29" s="133"/>
      <c r="I29" s="134"/>
      <c r="J29" s="95"/>
      <c r="K29" s="95"/>
      <c r="L29" s="3"/>
      <c r="M29" s="3"/>
    </row>
    <row r="30" spans="2:13" ht="15" customHeight="1">
      <c r="B30" s="3"/>
      <c r="C30" s="3"/>
      <c r="D30" s="3"/>
      <c r="E30" s="3"/>
      <c r="F30" s="3"/>
      <c r="G30" s="3"/>
      <c r="H30" s="3"/>
      <c r="I30" s="3"/>
      <c r="J30" s="3"/>
      <c r="K30" s="3"/>
      <c r="L30" s="3"/>
      <c r="M30" s="3"/>
    </row>
    <row r="31" spans="2:13" ht="49.5" customHeight="1">
      <c r="B31" s="3"/>
      <c r="C31" s="3"/>
      <c r="D31" s="3"/>
      <c r="E31" s="3"/>
      <c r="F31" s="3"/>
      <c r="G31" s="44" t="s">
        <v>64</v>
      </c>
      <c r="H31" s="119" t="s">
        <v>89</v>
      </c>
      <c r="I31" s="120"/>
      <c r="J31" s="123">
        <f>J26</f>
        <v>19.753086419753089</v>
      </c>
      <c r="K31" s="124"/>
      <c r="L31" s="3"/>
      <c r="M31" s="3"/>
    </row>
    <row r="32" spans="2:13" ht="24.75" customHeight="1">
      <c r="C32" s="15"/>
      <c r="D32" s="15"/>
      <c r="E32" s="15"/>
      <c r="F32" s="15"/>
      <c r="G32" s="136"/>
      <c r="H32" s="136"/>
      <c r="I32" s="136"/>
      <c r="J32" s="3"/>
      <c r="K32" s="3"/>
      <c r="L32" s="3"/>
      <c r="M32" s="3"/>
    </row>
    <row r="33" spans="2:32" ht="43.5" customHeight="1">
      <c r="C33" s="15"/>
      <c r="D33" s="15"/>
      <c r="E33" s="15"/>
      <c r="F33" s="15"/>
      <c r="G33" s="44" t="s">
        <v>63</v>
      </c>
      <c r="H33" s="119" t="s">
        <v>90</v>
      </c>
      <c r="I33" s="120"/>
      <c r="J33" s="123">
        <f>J26*0.8</f>
        <v>15.802469135802472</v>
      </c>
      <c r="K33" s="124"/>
      <c r="L33" s="3"/>
      <c r="M33" s="3"/>
    </row>
    <row r="34" spans="2:32" ht="25.5" customHeight="1">
      <c r="C34" s="15"/>
      <c r="D34" s="15"/>
      <c r="E34" s="15"/>
      <c r="F34" s="15"/>
      <c r="G34" s="121"/>
      <c r="H34" s="121"/>
      <c r="I34" s="121"/>
      <c r="J34" s="3"/>
      <c r="K34" s="125"/>
      <c r="L34" s="3"/>
      <c r="M34" s="3"/>
    </row>
    <row r="35" spans="2:32" ht="43.15" customHeight="1">
      <c r="B35" s="3"/>
      <c r="C35" s="15"/>
      <c r="D35" s="15"/>
      <c r="E35" s="15"/>
      <c r="F35" s="15"/>
      <c r="G35" s="15"/>
      <c r="H35" s="15"/>
      <c r="I35" s="15"/>
      <c r="J35" s="2"/>
      <c r="K35" s="125"/>
      <c r="L35" s="3"/>
      <c r="M35" s="3"/>
    </row>
    <row r="36" spans="2:32" ht="27.75" customHeight="1">
      <c r="B36" s="3"/>
      <c r="C36" s="15"/>
      <c r="D36" s="15"/>
      <c r="E36" s="15"/>
      <c r="F36" s="15"/>
      <c r="G36" s="15"/>
      <c r="H36" s="15"/>
      <c r="I36" s="15"/>
      <c r="J36" s="2"/>
      <c r="K36" s="3"/>
      <c r="L36" s="3"/>
      <c r="M36" s="3"/>
    </row>
    <row r="37" spans="2:32" ht="27" customHeight="1">
      <c r="B37" s="3"/>
      <c r="C37" s="15"/>
      <c r="D37" s="15"/>
      <c r="E37" s="15"/>
      <c r="F37" s="15"/>
      <c r="G37" s="15"/>
      <c r="H37" s="15"/>
      <c r="I37" s="15"/>
      <c r="J37" s="2"/>
      <c r="K37" s="3"/>
      <c r="L37" s="3"/>
      <c r="M37" s="3"/>
      <c r="N37" s="3"/>
    </row>
    <row r="38" spans="2:32" ht="28.5" customHeight="1">
      <c r="B38" s="3"/>
      <c r="C38" s="15"/>
      <c r="D38" s="15"/>
      <c r="E38" s="15"/>
      <c r="F38" s="15"/>
      <c r="G38" s="15"/>
      <c r="H38" s="15"/>
      <c r="I38" s="15"/>
      <c r="J38" s="2"/>
      <c r="K38" s="3"/>
      <c r="L38" s="3"/>
      <c r="M38" s="4"/>
      <c r="N38" s="6"/>
    </row>
    <row r="39" spans="2:32">
      <c r="B39" s="3"/>
      <c r="C39" s="15"/>
      <c r="D39" s="15"/>
      <c r="E39" s="15"/>
      <c r="F39" s="15"/>
      <c r="G39" s="15"/>
      <c r="H39" s="15"/>
      <c r="I39" s="15"/>
      <c r="J39" s="2"/>
      <c r="M39" s="4"/>
      <c r="N39" s="6"/>
    </row>
    <row r="40" spans="2:32" ht="25.5" customHeight="1">
      <c r="B40" s="20"/>
      <c r="C40" s="15"/>
      <c r="D40" s="15"/>
      <c r="E40" s="15"/>
      <c r="F40" s="15"/>
      <c r="G40" s="15"/>
      <c r="H40" s="15"/>
      <c r="I40" s="15"/>
      <c r="M40" s="4"/>
      <c r="N40" s="6"/>
    </row>
    <row r="41" spans="2:32" ht="26.45" customHeight="1">
      <c r="B41" s="20"/>
      <c r="C41" s="15"/>
      <c r="D41" s="15"/>
      <c r="E41" s="15"/>
      <c r="F41" s="15"/>
      <c r="G41" s="15"/>
      <c r="H41" s="15"/>
      <c r="I41" s="15"/>
      <c r="M41" s="4"/>
      <c r="N41" s="6"/>
    </row>
    <row r="42" spans="2:32">
      <c r="B42" s="20"/>
      <c r="C42" s="15"/>
      <c r="D42" s="15"/>
      <c r="E42" s="15"/>
      <c r="F42" s="15"/>
      <c r="G42" s="15"/>
      <c r="H42" s="15"/>
      <c r="I42" s="15"/>
      <c r="M42" s="4"/>
      <c r="N42" s="6"/>
    </row>
    <row r="43" spans="2:32">
      <c r="B43" s="20"/>
      <c r="C43" s="15"/>
      <c r="D43" s="15"/>
      <c r="E43" s="15"/>
      <c r="F43" s="15"/>
      <c r="G43" s="15"/>
      <c r="H43" s="15"/>
      <c r="I43" s="15"/>
      <c r="M43" s="4"/>
      <c r="N43" s="5"/>
    </row>
    <row r="44" spans="2:32" ht="28.5" customHeight="1">
      <c r="B44" s="16"/>
      <c r="C44" s="15"/>
      <c r="D44" s="15"/>
      <c r="E44" s="15"/>
      <c r="F44" s="15"/>
      <c r="G44" s="15"/>
      <c r="H44" s="15"/>
      <c r="I44" s="15"/>
      <c r="K44" s="15"/>
      <c r="L44" s="15"/>
      <c r="M44" s="22"/>
      <c r="N44" s="23"/>
      <c r="AE44" s="15"/>
      <c r="AF44" s="15"/>
    </row>
    <row r="45" spans="2:32">
      <c r="C45" s="15"/>
      <c r="D45" s="15"/>
      <c r="E45" s="15"/>
      <c r="F45" s="15"/>
      <c r="G45" s="15"/>
      <c r="H45" s="15"/>
      <c r="I45" s="15"/>
      <c r="K45" s="15"/>
      <c r="L45" s="15"/>
      <c r="M45" s="15"/>
      <c r="N45" s="15"/>
      <c r="AE45" s="15"/>
      <c r="AF45" s="15"/>
    </row>
    <row r="46" spans="2:32">
      <c r="K46" s="15"/>
      <c r="L46" s="15"/>
      <c r="AE46" s="15"/>
      <c r="AF46" s="15"/>
    </row>
    <row r="47" spans="2:32" ht="15" customHeight="1">
      <c r="K47" s="15"/>
      <c r="L47" s="15"/>
      <c r="AE47" s="15"/>
      <c r="AF47" s="15"/>
    </row>
    <row r="48" spans="2:32" ht="15" customHeight="1">
      <c r="K48" s="15"/>
      <c r="L48" s="15"/>
      <c r="AE48" s="15"/>
      <c r="AF48" s="15"/>
    </row>
    <row r="49" spans="11:32">
      <c r="K49" s="15"/>
      <c r="L49" s="15"/>
      <c r="AE49" s="15"/>
      <c r="AF49" s="15"/>
    </row>
    <row r="50" spans="11:32">
      <c r="K50" s="15"/>
      <c r="L50" s="15"/>
      <c r="AE50" s="15"/>
      <c r="AF50" s="15"/>
    </row>
    <row r="51" spans="11:32">
      <c r="K51" s="15"/>
      <c r="L51" s="15"/>
      <c r="AE51" s="15"/>
      <c r="AF51" s="15"/>
    </row>
    <row r="52" spans="11:32">
      <c r="K52" s="15"/>
      <c r="L52" s="15"/>
      <c r="AE52" s="15"/>
      <c r="AF52" s="15"/>
    </row>
    <row r="53" spans="11:32">
      <c r="K53" s="15"/>
      <c r="L53" s="15"/>
      <c r="AE53" s="15"/>
      <c r="AF53" s="15"/>
    </row>
    <row r="54" spans="11:32">
      <c r="K54" s="15"/>
      <c r="L54" s="15"/>
      <c r="AE54" s="15"/>
      <c r="AF54" s="15"/>
    </row>
    <row r="55" spans="11:32">
      <c r="K55" s="15"/>
      <c r="L55" s="15"/>
      <c r="AE55" s="15"/>
      <c r="AF55" s="15"/>
    </row>
    <row r="56" spans="11:32">
      <c r="K56" s="15"/>
      <c r="L56" s="15"/>
      <c r="AE56" s="15"/>
      <c r="AF56" s="15"/>
    </row>
    <row r="57" spans="11:32">
      <c r="K57" s="15"/>
      <c r="L57" s="15"/>
      <c r="AE57" s="15"/>
      <c r="AF57" s="15"/>
    </row>
    <row r="58" spans="11:32">
      <c r="K58" s="15"/>
      <c r="L58" s="15"/>
      <c r="AE58" s="15"/>
      <c r="AF58" s="15"/>
    </row>
    <row r="59" spans="11:32">
      <c r="K59" s="15"/>
      <c r="L59" s="15"/>
      <c r="AE59" s="15"/>
      <c r="AF59" s="15"/>
    </row>
    <row r="60" spans="11:32">
      <c r="K60" s="15"/>
      <c r="L60" s="15"/>
      <c r="AD60" s="15"/>
      <c r="AE60" s="15"/>
      <c r="AF60" s="15"/>
    </row>
    <row r="61" spans="11:32">
      <c r="K61" s="15"/>
      <c r="L61" s="15"/>
      <c r="AD61" s="15"/>
      <c r="AE61" s="15"/>
      <c r="AF61" s="15"/>
    </row>
    <row r="62" spans="11:32">
      <c r="K62" s="15"/>
      <c r="L62" s="15"/>
      <c r="AD62" s="15"/>
      <c r="AE62" s="15"/>
      <c r="AF62" s="15"/>
    </row>
    <row r="63" spans="11:32">
      <c r="K63" s="15"/>
      <c r="L63" s="15"/>
      <c r="AD63" s="15"/>
      <c r="AE63" s="15"/>
      <c r="AF63" s="15"/>
    </row>
  </sheetData>
  <mergeCells count="15">
    <mergeCell ref="G19:K19"/>
    <mergeCell ref="G28:I29"/>
    <mergeCell ref="H20:I20"/>
    <mergeCell ref="G32:I32"/>
    <mergeCell ref="J24:K24"/>
    <mergeCell ref="J25:K25"/>
    <mergeCell ref="J26:K26"/>
    <mergeCell ref="J31:K31"/>
    <mergeCell ref="H31:I31"/>
    <mergeCell ref="J21:K21"/>
    <mergeCell ref="H33:I33"/>
    <mergeCell ref="G34:I34"/>
    <mergeCell ref="J23:K23"/>
    <mergeCell ref="J33:K33"/>
    <mergeCell ref="K34:K35"/>
  </mergeCells>
  <pageMargins left="0.7" right="0.7" top="0.75" bottom="0.75" header="0.3" footer="0.3"/>
  <pageSetup scale="3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1:AF60"/>
  <sheetViews>
    <sheetView zoomScale="70" zoomScaleNormal="70" workbookViewId="0"/>
  </sheetViews>
  <sheetFormatPr defaultColWidth="9.140625" defaultRowHeight="15"/>
  <cols>
    <col min="1" max="3" width="9.140625" style="1"/>
    <col min="4" max="6" width="10" style="1" bestFit="1" customWidth="1"/>
    <col min="7" max="7" width="27.7109375" style="1" customWidth="1"/>
    <col min="8" max="8" width="20.5703125" style="1" customWidth="1"/>
    <col min="9" max="9" width="21.42578125" style="1" customWidth="1"/>
    <col min="10" max="11" width="9.140625" style="1"/>
    <col min="12" max="12" width="13.7109375" style="1" customWidth="1"/>
    <col min="13" max="13" width="12.42578125" style="1" customWidth="1"/>
    <col min="14" max="14" width="9" style="1" customWidth="1"/>
    <col min="15" max="15" width="18" style="1" customWidth="1"/>
    <col min="16" max="16" width="9.28515625" style="1" customWidth="1"/>
    <col min="17" max="17" width="8.140625" style="1" customWidth="1"/>
    <col min="18" max="18" width="6.5703125" style="1" customWidth="1"/>
    <col min="19" max="19" width="8.7109375" style="1" customWidth="1"/>
    <col min="20" max="20" width="8.85546875" style="1" customWidth="1"/>
    <col min="21" max="21" width="9.42578125" style="1" customWidth="1"/>
    <col min="22" max="22" width="7.85546875" style="1" customWidth="1"/>
    <col min="23" max="23" width="8" style="1" customWidth="1"/>
    <col min="24" max="24" width="20.5703125" style="1" customWidth="1"/>
    <col min="25" max="25" width="13" style="1" bestFit="1" customWidth="1"/>
    <col min="26" max="26" width="13.85546875" style="1" customWidth="1"/>
    <col min="27" max="261" width="9.140625" style="1"/>
    <col min="262" max="262" width="10.140625" style="1" customWidth="1"/>
    <col min="263" max="266" width="9.140625" style="1"/>
    <col min="267" max="267" width="13.7109375" style="1" customWidth="1"/>
    <col min="268" max="268" width="12.42578125" style="1" customWidth="1"/>
    <col min="269" max="271" width="11.140625" style="1" customWidth="1"/>
    <col min="272" max="272" width="12.28515625" style="1" customWidth="1"/>
    <col min="273" max="273" width="10.42578125" style="1" customWidth="1"/>
    <col min="274" max="274" width="13.7109375" style="1" customWidth="1"/>
    <col min="275" max="275" width="14.28515625" style="1" customWidth="1"/>
    <col min="276" max="276" width="13.42578125" style="1" customWidth="1"/>
    <col min="277" max="277" width="11" style="1" customWidth="1"/>
    <col min="278" max="278" width="11.85546875" style="1" customWidth="1"/>
    <col min="279" max="279" width="12.7109375" style="1" customWidth="1"/>
    <col min="280" max="280" width="13" style="1" customWidth="1"/>
    <col min="281" max="517" width="9.140625" style="1"/>
    <col min="518" max="518" width="10.140625" style="1" customWidth="1"/>
    <col min="519" max="522" width="9.140625" style="1"/>
    <col min="523" max="523" width="13.7109375" style="1" customWidth="1"/>
    <col min="524" max="524" width="12.42578125" style="1" customWidth="1"/>
    <col min="525" max="527" width="11.140625" style="1" customWidth="1"/>
    <col min="528" max="528" width="12.28515625" style="1" customWidth="1"/>
    <col min="529" max="529" width="10.42578125" style="1" customWidth="1"/>
    <col min="530" max="530" width="13.7109375" style="1" customWidth="1"/>
    <col min="531" max="531" width="14.28515625" style="1" customWidth="1"/>
    <col min="532" max="532" width="13.42578125" style="1" customWidth="1"/>
    <col min="533" max="533" width="11" style="1" customWidth="1"/>
    <col min="534" max="534" width="11.85546875" style="1" customWidth="1"/>
    <col min="535" max="535" width="12.7109375" style="1" customWidth="1"/>
    <col min="536" max="536" width="13" style="1" customWidth="1"/>
    <col min="537" max="773" width="9.140625" style="1"/>
    <col min="774" max="774" width="10.140625" style="1" customWidth="1"/>
    <col min="775" max="778" width="9.140625" style="1"/>
    <col min="779" max="779" width="13.7109375" style="1" customWidth="1"/>
    <col min="780" max="780" width="12.42578125" style="1" customWidth="1"/>
    <col min="781" max="783" width="11.140625" style="1" customWidth="1"/>
    <col min="784" max="784" width="12.28515625" style="1" customWidth="1"/>
    <col min="785" max="785" width="10.42578125" style="1" customWidth="1"/>
    <col min="786" max="786" width="13.7109375" style="1" customWidth="1"/>
    <col min="787" max="787" width="14.28515625" style="1" customWidth="1"/>
    <col min="788" max="788" width="13.42578125" style="1" customWidth="1"/>
    <col min="789" max="789" width="11" style="1" customWidth="1"/>
    <col min="790" max="790" width="11.85546875" style="1" customWidth="1"/>
    <col min="791" max="791" width="12.7109375" style="1" customWidth="1"/>
    <col min="792" max="792" width="13" style="1" customWidth="1"/>
    <col min="793" max="1029" width="9.140625" style="1"/>
    <col min="1030" max="1030" width="10.140625" style="1" customWidth="1"/>
    <col min="1031" max="1034" width="9.140625" style="1"/>
    <col min="1035" max="1035" width="13.7109375" style="1" customWidth="1"/>
    <col min="1036" max="1036" width="12.42578125" style="1" customWidth="1"/>
    <col min="1037" max="1039" width="11.140625" style="1" customWidth="1"/>
    <col min="1040" max="1040" width="12.28515625" style="1" customWidth="1"/>
    <col min="1041" max="1041" width="10.42578125" style="1" customWidth="1"/>
    <col min="1042" max="1042" width="13.7109375" style="1" customWidth="1"/>
    <col min="1043" max="1043" width="14.28515625" style="1" customWidth="1"/>
    <col min="1044" max="1044" width="13.42578125" style="1" customWidth="1"/>
    <col min="1045" max="1045" width="11" style="1" customWidth="1"/>
    <col min="1046" max="1046" width="11.85546875" style="1" customWidth="1"/>
    <col min="1047" max="1047" width="12.7109375" style="1" customWidth="1"/>
    <col min="1048" max="1048" width="13" style="1" customWidth="1"/>
    <col min="1049" max="1285" width="9.140625" style="1"/>
    <col min="1286" max="1286" width="10.140625" style="1" customWidth="1"/>
    <col min="1287" max="1290" width="9.140625" style="1"/>
    <col min="1291" max="1291" width="13.7109375" style="1" customWidth="1"/>
    <col min="1292" max="1292" width="12.42578125" style="1" customWidth="1"/>
    <col min="1293" max="1295" width="11.140625" style="1" customWidth="1"/>
    <col min="1296" max="1296" width="12.28515625" style="1" customWidth="1"/>
    <col min="1297" max="1297" width="10.42578125" style="1" customWidth="1"/>
    <col min="1298" max="1298" width="13.7109375" style="1" customWidth="1"/>
    <col min="1299" max="1299" width="14.28515625" style="1" customWidth="1"/>
    <col min="1300" max="1300" width="13.42578125" style="1" customWidth="1"/>
    <col min="1301" max="1301" width="11" style="1" customWidth="1"/>
    <col min="1302" max="1302" width="11.85546875" style="1" customWidth="1"/>
    <col min="1303" max="1303" width="12.7109375" style="1" customWidth="1"/>
    <col min="1304" max="1304" width="13" style="1" customWidth="1"/>
    <col min="1305" max="1541" width="9.140625" style="1"/>
    <col min="1542" max="1542" width="10.140625" style="1" customWidth="1"/>
    <col min="1543" max="1546" width="9.140625" style="1"/>
    <col min="1547" max="1547" width="13.7109375" style="1" customWidth="1"/>
    <col min="1548" max="1548" width="12.42578125" style="1" customWidth="1"/>
    <col min="1549" max="1551" width="11.140625" style="1" customWidth="1"/>
    <col min="1552" max="1552" width="12.28515625" style="1" customWidth="1"/>
    <col min="1553" max="1553" width="10.42578125" style="1" customWidth="1"/>
    <col min="1554" max="1554" width="13.7109375" style="1" customWidth="1"/>
    <col min="1555" max="1555" width="14.28515625" style="1" customWidth="1"/>
    <col min="1556" max="1556" width="13.42578125" style="1" customWidth="1"/>
    <col min="1557" max="1557" width="11" style="1" customWidth="1"/>
    <col min="1558" max="1558" width="11.85546875" style="1" customWidth="1"/>
    <col min="1559" max="1559" width="12.7109375" style="1" customWidth="1"/>
    <col min="1560" max="1560" width="13" style="1" customWidth="1"/>
    <col min="1561" max="1797" width="9.140625" style="1"/>
    <col min="1798" max="1798" width="10.140625" style="1" customWidth="1"/>
    <col min="1799" max="1802" width="9.140625" style="1"/>
    <col min="1803" max="1803" width="13.7109375" style="1" customWidth="1"/>
    <col min="1804" max="1804" width="12.42578125" style="1" customWidth="1"/>
    <col min="1805" max="1807" width="11.140625" style="1" customWidth="1"/>
    <col min="1808" max="1808" width="12.28515625" style="1" customWidth="1"/>
    <col min="1809" max="1809" width="10.42578125" style="1" customWidth="1"/>
    <col min="1810" max="1810" width="13.7109375" style="1" customWidth="1"/>
    <col min="1811" max="1811" width="14.28515625" style="1" customWidth="1"/>
    <col min="1812" max="1812" width="13.42578125" style="1" customWidth="1"/>
    <col min="1813" max="1813" width="11" style="1" customWidth="1"/>
    <col min="1814" max="1814" width="11.85546875" style="1" customWidth="1"/>
    <col min="1815" max="1815" width="12.7109375" style="1" customWidth="1"/>
    <col min="1816" max="1816" width="13" style="1" customWidth="1"/>
    <col min="1817" max="2053" width="9.140625" style="1"/>
    <col min="2054" max="2054" width="10.140625" style="1" customWidth="1"/>
    <col min="2055" max="2058" width="9.140625" style="1"/>
    <col min="2059" max="2059" width="13.7109375" style="1" customWidth="1"/>
    <col min="2060" max="2060" width="12.42578125" style="1" customWidth="1"/>
    <col min="2061" max="2063" width="11.140625" style="1" customWidth="1"/>
    <col min="2064" max="2064" width="12.28515625" style="1" customWidth="1"/>
    <col min="2065" max="2065" width="10.42578125" style="1" customWidth="1"/>
    <col min="2066" max="2066" width="13.7109375" style="1" customWidth="1"/>
    <col min="2067" max="2067" width="14.28515625" style="1" customWidth="1"/>
    <col min="2068" max="2068" width="13.42578125" style="1" customWidth="1"/>
    <col min="2069" max="2069" width="11" style="1" customWidth="1"/>
    <col min="2070" max="2070" width="11.85546875" style="1" customWidth="1"/>
    <col min="2071" max="2071" width="12.7109375" style="1" customWidth="1"/>
    <col min="2072" max="2072" width="13" style="1" customWidth="1"/>
    <col min="2073" max="2309" width="9.140625" style="1"/>
    <col min="2310" max="2310" width="10.140625" style="1" customWidth="1"/>
    <col min="2311" max="2314" width="9.140625" style="1"/>
    <col min="2315" max="2315" width="13.7109375" style="1" customWidth="1"/>
    <col min="2316" max="2316" width="12.42578125" style="1" customWidth="1"/>
    <col min="2317" max="2319" width="11.140625" style="1" customWidth="1"/>
    <col min="2320" max="2320" width="12.28515625" style="1" customWidth="1"/>
    <col min="2321" max="2321" width="10.42578125" style="1" customWidth="1"/>
    <col min="2322" max="2322" width="13.7109375" style="1" customWidth="1"/>
    <col min="2323" max="2323" width="14.28515625" style="1" customWidth="1"/>
    <col min="2324" max="2324" width="13.42578125" style="1" customWidth="1"/>
    <col min="2325" max="2325" width="11" style="1" customWidth="1"/>
    <col min="2326" max="2326" width="11.85546875" style="1" customWidth="1"/>
    <col min="2327" max="2327" width="12.7109375" style="1" customWidth="1"/>
    <col min="2328" max="2328" width="13" style="1" customWidth="1"/>
    <col min="2329" max="2565" width="9.140625" style="1"/>
    <col min="2566" max="2566" width="10.140625" style="1" customWidth="1"/>
    <col min="2567" max="2570" width="9.140625" style="1"/>
    <col min="2571" max="2571" width="13.7109375" style="1" customWidth="1"/>
    <col min="2572" max="2572" width="12.42578125" style="1" customWidth="1"/>
    <col min="2573" max="2575" width="11.140625" style="1" customWidth="1"/>
    <col min="2576" max="2576" width="12.28515625" style="1" customWidth="1"/>
    <col min="2577" max="2577" width="10.42578125" style="1" customWidth="1"/>
    <col min="2578" max="2578" width="13.7109375" style="1" customWidth="1"/>
    <col min="2579" max="2579" width="14.28515625" style="1" customWidth="1"/>
    <col min="2580" max="2580" width="13.42578125" style="1" customWidth="1"/>
    <col min="2581" max="2581" width="11" style="1" customWidth="1"/>
    <col min="2582" max="2582" width="11.85546875" style="1" customWidth="1"/>
    <col min="2583" max="2583" width="12.7109375" style="1" customWidth="1"/>
    <col min="2584" max="2584" width="13" style="1" customWidth="1"/>
    <col min="2585" max="2821" width="9.140625" style="1"/>
    <col min="2822" max="2822" width="10.140625" style="1" customWidth="1"/>
    <col min="2823" max="2826" width="9.140625" style="1"/>
    <col min="2827" max="2827" width="13.7109375" style="1" customWidth="1"/>
    <col min="2828" max="2828" width="12.42578125" style="1" customWidth="1"/>
    <col min="2829" max="2831" width="11.140625" style="1" customWidth="1"/>
    <col min="2832" max="2832" width="12.28515625" style="1" customWidth="1"/>
    <col min="2833" max="2833" width="10.42578125" style="1" customWidth="1"/>
    <col min="2834" max="2834" width="13.7109375" style="1" customWidth="1"/>
    <col min="2835" max="2835" width="14.28515625" style="1" customWidth="1"/>
    <col min="2836" max="2836" width="13.42578125" style="1" customWidth="1"/>
    <col min="2837" max="2837" width="11" style="1" customWidth="1"/>
    <col min="2838" max="2838" width="11.85546875" style="1" customWidth="1"/>
    <col min="2839" max="2839" width="12.7109375" style="1" customWidth="1"/>
    <col min="2840" max="2840" width="13" style="1" customWidth="1"/>
    <col min="2841" max="3077" width="9.140625" style="1"/>
    <col min="3078" max="3078" width="10.140625" style="1" customWidth="1"/>
    <col min="3079" max="3082" width="9.140625" style="1"/>
    <col min="3083" max="3083" width="13.7109375" style="1" customWidth="1"/>
    <col min="3084" max="3084" width="12.42578125" style="1" customWidth="1"/>
    <col min="3085" max="3087" width="11.140625" style="1" customWidth="1"/>
    <col min="3088" max="3088" width="12.28515625" style="1" customWidth="1"/>
    <col min="3089" max="3089" width="10.42578125" style="1" customWidth="1"/>
    <col min="3090" max="3090" width="13.7109375" style="1" customWidth="1"/>
    <col min="3091" max="3091" width="14.28515625" style="1" customWidth="1"/>
    <col min="3092" max="3092" width="13.42578125" style="1" customWidth="1"/>
    <col min="3093" max="3093" width="11" style="1" customWidth="1"/>
    <col min="3094" max="3094" width="11.85546875" style="1" customWidth="1"/>
    <col min="3095" max="3095" width="12.7109375" style="1" customWidth="1"/>
    <col min="3096" max="3096" width="13" style="1" customWidth="1"/>
    <col min="3097" max="3333" width="9.140625" style="1"/>
    <col min="3334" max="3334" width="10.140625" style="1" customWidth="1"/>
    <col min="3335" max="3338" width="9.140625" style="1"/>
    <col min="3339" max="3339" width="13.7109375" style="1" customWidth="1"/>
    <col min="3340" max="3340" width="12.42578125" style="1" customWidth="1"/>
    <col min="3341" max="3343" width="11.140625" style="1" customWidth="1"/>
    <col min="3344" max="3344" width="12.28515625" style="1" customWidth="1"/>
    <col min="3345" max="3345" width="10.42578125" style="1" customWidth="1"/>
    <col min="3346" max="3346" width="13.7109375" style="1" customWidth="1"/>
    <col min="3347" max="3347" width="14.28515625" style="1" customWidth="1"/>
    <col min="3348" max="3348" width="13.42578125" style="1" customWidth="1"/>
    <col min="3349" max="3349" width="11" style="1" customWidth="1"/>
    <col min="3350" max="3350" width="11.85546875" style="1" customWidth="1"/>
    <col min="3351" max="3351" width="12.7109375" style="1" customWidth="1"/>
    <col min="3352" max="3352" width="13" style="1" customWidth="1"/>
    <col min="3353" max="3589" width="9.140625" style="1"/>
    <col min="3590" max="3590" width="10.140625" style="1" customWidth="1"/>
    <col min="3591" max="3594" width="9.140625" style="1"/>
    <col min="3595" max="3595" width="13.7109375" style="1" customWidth="1"/>
    <col min="3596" max="3596" width="12.42578125" style="1" customWidth="1"/>
    <col min="3597" max="3599" width="11.140625" style="1" customWidth="1"/>
    <col min="3600" max="3600" width="12.28515625" style="1" customWidth="1"/>
    <col min="3601" max="3601" width="10.42578125" style="1" customWidth="1"/>
    <col min="3602" max="3602" width="13.7109375" style="1" customWidth="1"/>
    <col min="3603" max="3603" width="14.28515625" style="1" customWidth="1"/>
    <col min="3604" max="3604" width="13.42578125" style="1" customWidth="1"/>
    <col min="3605" max="3605" width="11" style="1" customWidth="1"/>
    <col min="3606" max="3606" width="11.85546875" style="1" customWidth="1"/>
    <col min="3607" max="3607" width="12.7109375" style="1" customWidth="1"/>
    <col min="3608" max="3608" width="13" style="1" customWidth="1"/>
    <col min="3609" max="3845" width="9.140625" style="1"/>
    <col min="3846" max="3846" width="10.140625" style="1" customWidth="1"/>
    <col min="3847" max="3850" width="9.140625" style="1"/>
    <col min="3851" max="3851" width="13.7109375" style="1" customWidth="1"/>
    <col min="3852" max="3852" width="12.42578125" style="1" customWidth="1"/>
    <col min="3853" max="3855" width="11.140625" style="1" customWidth="1"/>
    <col min="3856" max="3856" width="12.28515625" style="1" customWidth="1"/>
    <col min="3857" max="3857" width="10.42578125" style="1" customWidth="1"/>
    <col min="3858" max="3858" width="13.7109375" style="1" customWidth="1"/>
    <col min="3859" max="3859" width="14.28515625" style="1" customWidth="1"/>
    <col min="3860" max="3860" width="13.42578125" style="1" customWidth="1"/>
    <col min="3861" max="3861" width="11" style="1" customWidth="1"/>
    <col min="3862" max="3862" width="11.85546875" style="1" customWidth="1"/>
    <col min="3863" max="3863" width="12.7109375" style="1" customWidth="1"/>
    <col min="3864" max="3864" width="13" style="1" customWidth="1"/>
    <col min="3865" max="4101" width="9.140625" style="1"/>
    <col min="4102" max="4102" width="10.140625" style="1" customWidth="1"/>
    <col min="4103" max="4106" width="9.140625" style="1"/>
    <col min="4107" max="4107" width="13.7109375" style="1" customWidth="1"/>
    <col min="4108" max="4108" width="12.42578125" style="1" customWidth="1"/>
    <col min="4109" max="4111" width="11.140625" style="1" customWidth="1"/>
    <col min="4112" max="4112" width="12.28515625" style="1" customWidth="1"/>
    <col min="4113" max="4113" width="10.42578125" style="1" customWidth="1"/>
    <col min="4114" max="4114" width="13.7109375" style="1" customWidth="1"/>
    <col min="4115" max="4115" width="14.28515625" style="1" customWidth="1"/>
    <col min="4116" max="4116" width="13.42578125" style="1" customWidth="1"/>
    <col min="4117" max="4117" width="11" style="1" customWidth="1"/>
    <col min="4118" max="4118" width="11.85546875" style="1" customWidth="1"/>
    <col min="4119" max="4119" width="12.7109375" style="1" customWidth="1"/>
    <col min="4120" max="4120" width="13" style="1" customWidth="1"/>
    <col min="4121" max="4357" width="9.140625" style="1"/>
    <col min="4358" max="4358" width="10.140625" style="1" customWidth="1"/>
    <col min="4359" max="4362" width="9.140625" style="1"/>
    <col min="4363" max="4363" width="13.7109375" style="1" customWidth="1"/>
    <col min="4364" max="4364" width="12.42578125" style="1" customWidth="1"/>
    <col min="4365" max="4367" width="11.140625" style="1" customWidth="1"/>
    <col min="4368" max="4368" width="12.28515625" style="1" customWidth="1"/>
    <col min="4369" max="4369" width="10.42578125" style="1" customWidth="1"/>
    <col min="4370" max="4370" width="13.7109375" style="1" customWidth="1"/>
    <col min="4371" max="4371" width="14.28515625" style="1" customWidth="1"/>
    <col min="4372" max="4372" width="13.42578125" style="1" customWidth="1"/>
    <col min="4373" max="4373" width="11" style="1" customWidth="1"/>
    <col min="4374" max="4374" width="11.85546875" style="1" customWidth="1"/>
    <col min="4375" max="4375" width="12.7109375" style="1" customWidth="1"/>
    <col min="4376" max="4376" width="13" style="1" customWidth="1"/>
    <col min="4377" max="4613" width="9.140625" style="1"/>
    <col min="4614" max="4614" width="10.140625" style="1" customWidth="1"/>
    <col min="4615" max="4618" width="9.140625" style="1"/>
    <col min="4619" max="4619" width="13.7109375" style="1" customWidth="1"/>
    <col min="4620" max="4620" width="12.42578125" style="1" customWidth="1"/>
    <col min="4621" max="4623" width="11.140625" style="1" customWidth="1"/>
    <col min="4624" max="4624" width="12.28515625" style="1" customWidth="1"/>
    <col min="4625" max="4625" width="10.42578125" style="1" customWidth="1"/>
    <col min="4626" max="4626" width="13.7109375" style="1" customWidth="1"/>
    <col min="4627" max="4627" width="14.28515625" style="1" customWidth="1"/>
    <col min="4628" max="4628" width="13.42578125" style="1" customWidth="1"/>
    <col min="4629" max="4629" width="11" style="1" customWidth="1"/>
    <col min="4630" max="4630" width="11.85546875" style="1" customWidth="1"/>
    <col min="4631" max="4631" width="12.7109375" style="1" customWidth="1"/>
    <col min="4632" max="4632" width="13" style="1" customWidth="1"/>
    <col min="4633" max="4869" width="9.140625" style="1"/>
    <col min="4870" max="4870" width="10.140625" style="1" customWidth="1"/>
    <col min="4871" max="4874" width="9.140625" style="1"/>
    <col min="4875" max="4875" width="13.7109375" style="1" customWidth="1"/>
    <col min="4876" max="4876" width="12.42578125" style="1" customWidth="1"/>
    <col min="4877" max="4879" width="11.140625" style="1" customWidth="1"/>
    <col min="4880" max="4880" width="12.28515625" style="1" customWidth="1"/>
    <col min="4881" max="4881" width="10.42578125" style="1" customWidth="1"/>
    <col min="4882" max="4882" width="13.7109375" style="1" customWidth="1"/>
    <col min="4883" max="4883" width="14.28515625" style="1" customWidth="1"/>
    <col min="4884" max="4884" width="13.42578125" style="1" customWidth="1"/>
    <col min="4885" max="4885" width="11" style="1" customWidth="1"/>
    <col min="4886" max="4886" width="11.85546875" style="1" customWidth="1"/>
    <col min="4887" max="4887" width="12.7109375" style="1" customWidth="1"/>
    <col min="4888" max="4888" width="13" style="1" customWidth="1"/>
    <col min="4889" max="5125" width="9.140625" style="1"/>
    <col min="5126" max="5126" width="10.140625" style="1" customWidth="1"/>
    <col min="5127" max="5130" width="9.140625" style="1"/>
    <col min="5131" max="5131" width="13.7109375" style="1" customWidth="1"/>
    <col min="5132" max="5132" width="12.42578125" style="1" customWidth="1"/>
    <col min="5133" max="5135" width="11.140625" style="1" customWidth="1"/>
    <col min="5136" max="5136" width="12.28515625" style="1" customWidth="1"/>
    <col min="5137" max="5137" width="10.42578125" style="1" customWidth="1"/>
    <col min="5138" max="5138" width="13.7109375" style="1" customWidth="1"/>
    <col min="5139" max="5139" width="14.28515625" style="1" customWidth="1"/>
    <col min="5140" max="5140" width="13.42578125" style="1" customWidth="1"/>
    <col min="5141" max="5141" width="11" style="1" customWidth="1"/>
    <col min="5142" max="5142" width="11.85546875" style="1" customWidth="1"/>
    <col min="5143" max="5143" width="12.7109375" style="1" customWidth="1"/>
    <col min="5144" max="5144" width="13" style="1" customWidth="1"/>
    <col min="5145" max="5381" width="9.140625" style="1"/>
    <col min="5382" max="5382" width="10.140625" style="1" customWidth="1"/>
    <col min="5383" max="5386" width="9.140625" style="1"/>
    <col min="5387" max="5387" width="13.7109375" style="1" customWidth="1"/>
    <col min="5388" max="5388" width="12.42578125" style="1" customWidth="1"/>
    <col min="5389" max="5391" width="11.140625" style="1" customWidth="1"/>
    <col min="5392" max="5392" width="12.28515625" style="1" customWidth="1"/>
    <col min="5393" max="5393" width="10.42578125" style="1" customWidth="1"/>
    <col min="5394" max="5394" width="13.7109375" style="1" customWidth="1"/>
    <col min="5395" max="5395" width="14.28515625" style="1" customWidth="1"/>
    <col min="5396" max="5396" width="13.42578125" style="1" customWidth="1"/>
    <col min="5397" max="5397" width="11" style="1" customWidth="1"/>
    <col min="5398" max="5398" width="11.85546875" style="1" customWidth="1"/>
    <col min="5399" max="5399" width="12.7109375" style="1" customWidth="1"/>
    <col min="5400" max="5400" width="13" style="1" customWidth="1"/>
    <col min="5401" max="5637" width="9.140625" style="1"/>
    <col min="5638" max="5638" width="10.140625" style="1" customWidth="1"/>
    <col min="5639" max="5642" width="9.140625" style="1"/>
    <col min="5643" max="5643" width="13.7109375" style="1" customWidth="1"/>
    <col min="5644" max="5644" width="12.42578125" style="1" customWidth="1"/>
    <col min="5645" max="5647" width="11.140625" style="1" customWidth="1"/>
    <col min="5648" max="5648" width="12.28515625" style="1" customWidth="1"/>
    <col min="5649" max="5649" width="10.42578125" style="1" customWidth="1"/>
    <col min="5650" max="5650" width="13.7109375" style="1" customWidth="1"/>
    <col min="5651" max="5651" width="14.28515625" style="1" customWidth="1"/>
    <col min="5652" max="5652" width="13.42578125" style="1" customWidth="1"/>
    <col min="5653" max="5653" width="11" style="1" customWidth="1"/>
    <col min="5654" max="5654" width="11.85546875" style="1" customWidth="1"/>
    <col min="5655" max="5655" width="12.7109375" style="1" customWidth="1"/>
    <col min="5656" max="5656" width="13" style="1" customWidth="1"/>
    <col min="5657" max="5893" width="9.140625" style="1"/>
    <col min="5894" max="5894" width="10.140625" style="1" customWidth="1"/>
    <col min="5895" max="5898" width="9.140625" style="1"/>
    <col min="5899" max="5899" width="13.7109375" style="1" customWidth="1"/>
    <col min="5900" max="5900" width="12.42578125" style="1" customWidth="1"/>
    <col min="5901" max="5903" width="11.140625" style="1" customWidth="1"/>
    <col min="5904" max="5904" width="12.28515625" style="1" customWidth="1"/>
    <col min="5905" max="5905" width="10.42578125" style="1" customWidth="1"/>
    <col min="5906" max="5906" width="13.7109375" style="1" customWidth="1"/>
    <col min="5907" max="5907" width="14.28515625" style="1" customWidth="1"/>
    <col min="5908" max="5908" width="13.42578125" style="1" customWidth="1"/>
    <col min="5909" max="5909" width="11" style="1" customWidth="1"/>
    <col min="5910" max="5910" width="11.85546875" style="1" customWidth="1"/>
    <col min="5911" max="5911" width="12.7109375" style="1" customWidth="1"/>
    <col min="5912" max="5912" width="13" style="1" customWidth="1"/>
    <col min="5913" max="6149" width="9.140625" style="1"/>
    <col min="6150" max="6150" width="10.140625" style="1" customWidth="1"/>
    <col min="6151" max="6154" width="9.140625" style="1"/>
    <col min="6155" max="6155" width="13.7109375" style="1" customWidth="1"/>
    <col min="6156" max="6156" width="12.42578125" style="1" customWidth="1"/>
    <col min="6157" max="6159" width="11.140625" style="1" customWidth="1"/>
    <col min="6160" max="6160" width="12.28515625" style="1" customWidth="1"/>
    <col min="6161" max="6161" width="10.42578125" style="1" customWidth="1"/>
    <col min="6162" max="6162" width="13.7109375" style="1" customWidth="1"/>
    <col min="6163" max="6163" width="14.28515625" style="1" customWidth="1"/>
    <col min="6164" max="6164" width="13.42578125" style="1" customWidth="1"/>
    <col min="6165" max="6165" width="11" style="1" customWidth="1"/>
    <col min="6166" max="6166" width="11.85546875" style="1" customWidth="1"/>
    <col min="6167" max="6167" width="12.7109375" style="1" customWidth="1"/>
    <col min="6168" max="6168" width="13" style="1" customWidth="1"/>
    <col min="6169" max="6405" width="9.140625" style="1"/>
    <col min="6406" max="6406" width="10.140625" style="1" customWidth="1"/>
    <col min="6407" max="6410" width="9.140625" style="1"/>
    <col min="6411" max="6411" width="13.7109375" style="1" customWidth="1"/>
    <col min="6412" max="6412" width="12.42578125" style="1" customWidth="1"/>
    <col min="6413" max="6415" width="11.140625" style="1" customWidth="1"/>
    <col min="6416" max="6416" width="12.28515625" style="1" customWidth="1"/>
    <col min="6417" max="6417" width="10.42578125" style="1" customWidth="1"/>
    <col min="6418" max="6418" width="13.7109375" style="1" customWidth="1"/>
    <col min="6419" max="6419" width="14.28515625" style="1" customWidth="1"/>
    <col min="6420" max="6420" width="13.42578125" style="1" customWidth="1"/>
    <col min="6421" max="6421" width="11" style="1" customWidth="1"/>
    <col min="6422" max="6422" width="11.85546875" style="1" customWidth="1"/>
    <col min="6423" max="6423" width="12.7109375" style="1" customWidth="1"/>
    <col min="6424" max="6424" width="13" style="1" customWidth="1"/>
    <col min="6425" max="6661" width="9.140625" style="1"/>
    <col min="6662" max="6662" width="10.140625" style="1" customWidth="1"/>
    <col min="6663" max="6666" width="9.140625" style="1"/>
    <col min="6667" max="6667" width="13.7109375" style="1" customWidth="1"/>
    <col min="6668" max="6668" width="12.42578125" style="1" customWidth="1"/>
    <col min="6669" max="6671" width="11.140625" style="1" customWidth="1"/>
    <col min="6672" max="6672" width="12.28515625" style="1" customWidth="1"/>
    <col min="6673" max="6673" width="10.42578125" style="1" customWidth="1"/>
    <col min="6674" max="6674" width="13.7109375" style="1" customWidth="1"/>
    <col min="6675" max="6675" width="14.28515625" style="1" customWidth="1"/>
    <col min="6676" max="6676" width="13.42578125" style="1" customWidth="1"/>
    <col min="6677" max="6677" width="11" style="1" customWidth="1"/>
    <col min="6678" max="6678" width="11.85546875" style="1" customWidth="1"/>
    <col min="6679" max="6679" width="12.7109375" style="1" customWidth="1"/>
    <col min="6680" max="6680" width="13" style="1" customWidth="1"/>
    <col min="6681" max="6917" width="9.140625" style="1"/>
    <col min="6918" max="6918" width="10.140625" style="1" customWidth="1"/>
    <col min="6919" max="6922" width="9.140625" style="1"/>
    <col min="6923" max="6923" width="13.7109375" style="1" customWidth="1"/>
    <col min="6924" max="6924" width="12.42578125" style="1" customWidth="1"/>
    <col min="6925" max="6927" width="11.140625" style="1" customWidth="1"/>
    <col min="6928" max="6928" width="12.28515625" style="1" customWidth="1"/>
    <col min="6929" max="6929" width="10.42578125" style="1" customWidth="1"/>
    <col min="6930" max="6930" width="13.7109375" style="1" customWidth="1"/>
    <col min="6931" max="6931" width="14.28515625" style="1" customWidth="1"/>
    <col min="6932" max="6932" width="13.42578125" style="1" customWidth="1"/>
    <col min="6933" max="6933" width="11" style="1" customWidth="1"/>
    <col min="6934" max="6934" width="11.85546875" style="1" customWidth="1"/>
    <col min="6935" max="6935" width="12.7109375" style="1" customWidth="1"/>
    <col min="6936" max="6936" width="13" style="1" customWidth="1"/>
    <col min="6937" max="7173" width="9.140625" style="1"/>
    <col min="7174" max="7174" width="10.140625" style="1" customWidth="1"/>
    <col min="7175" max="7178" width="9.140625" style="1"/>
    <col min="7179" max="7179" width="13.7109375" style="1" customWidth="1"/>
    <col min="7180" max="7180" width="12.42578125" style="1" customWidth="1"/>
    <col min="7181" max="7183" width="11.140625" style="1" customWidth="1"/>
    <col min="7184" max="7184" width="12.28515625" style="1" customWidth="1"/>
    <col min="7185" max="7185" width="10.42578125" style="1" customWidth="1"/>
    <col min="7186" max="7186" width="13.7109375" style="1" customWidth="1"/>
    <col min="7187" max="7187" width="14.28515625" style="1" customWidth="1"/>
    <col min="7188" max="7188" width="13.42578125" style="1" customWidth="1"/>
    <col min="7189" max="7189" width="11" style="1" customWidth="1"/>
    <col min="7190" max="7190" width="11.85546875" style="1" customWidth="1"/>
    <col min="7191" max="7191" width="12.7109375" style="1" customWidth="1"/>
    <col min="7192" max="7192" width="13" style="1" customWidth="1"/>
    <col min="7193" max="7429" width="9.140625" style="1"/>
    <col min="7430" max="7430" width="10.140625" style="1" customWidth="1"/>
    <col min="7431" max="7434" width="9.140625" style="1"/>
    <col min="7435" max="7435" width="13.7109375" style="1" customWidth="1"/>
    <col min="7436" max="7436" width="12.42578125" style="1" customWidth="1"/>
    <col min="7437" max="7439" width="11.140625" style="1" customWidth="1"/>
    <col min="7440" max="7440" width="12.28515625" style="1" customWidth="1"/>
    <col min="7441" max="7441" width="10.42578125" style="1" customWidth="1"/>
    <col min="7442" max="7442" width="13.7109375" style="1" customWidth="1"/>
    <col min="7443" max="7443" width="14.28515625" style="1" customWidth="1"/>
    <col min="7444" max="7444" width="13.42578125" style="1" customWidth="1"/>
    <col min="7445" max="7445" width="11" style="1" customWidth="1"/>
    <col min="7446" max="7446" width="11.85546875" style="1" customWidth="1"/>
    <col min="7447" max="7447" width="12.7109375" style="1" customWidth="1"/>
    <col min="7448" max="7448" width="13" style="1" customWidth="1"/>
    <col min="7449" max="7685" width="9.140625" style="1"/>
    <col min="7686" max="7686" width="10.140625" style="1" customWidth="1"/>
    <col min="7687" max="7690" width="9.140625" style="1"/>
    <col min="7691" max="7691" width="13.7109375" style="1" customWidth="1"/>
    <col min="7692" max="7692" width="12.42578125" style="1" customWidth="1"/>
    <col min="7693" max="7695" width="11.140625" style="1" customWidth="1"/>
    <col min="7696" max="7696" width="12.28515625" style="1" customWidth="1"/>
    <col min="7697" max="7697" width="10.42578125" style="1" customWidth="1"/>
    <col min="7698" max="7698" width="13.7109375" style="1" customWidth="1"/>
    <col min="7699" max="7699" width="14.28515625" style="1" customWidth="1"/>
    <col min="7700" max="7700" width="13.42578125" style="1" customWidth="1"/>
    <col min="7701" max="7701" width="11" style="1" customWidth="1"/>
    <col min="7702" max="7702" width="11.85546875" style="1" customWidth="1"/>
    <col min="7703" max="7703" width="12.7109375" style="1" customWidth="1"/>
    <col min="7704" max="7704" width="13" style="1" customWidth="1"/>
    <col min="7705" max="7941" width="9.140625" style="1"/>
    <col min="7942" max="7942" width="10.140625" style="1" customWidth="1"/>
    <col min="7943" max="7946" width="9.140625" style="1"/>
    <col min="7947" max="7947" width="13.7109375" style="1" customWidth="1"/>
    <col min="7948" max="7948" width="12.42578125" style="1" customWidth="1"/>
    <col min="7949" max="7951" width="11.140625" style="1" customWidth="1"/>
    <col min="7952" max="7952" width="12.28515625" style="1" customWidth="1"/>
    <col min="7953" max="7953" width="10.42578125" style="1" customWidth="1"/>
    <col min="7954" max="7954" width="13.7109375" style="1" customWidth="1"/>
    <col min="7955" max="7955" width="14.28515625" style="1" customWidth="1"/>
    <col min="7956" max="7956" width="13.42578125" style="1" customWidth="1"/>
    <col min="7957" max="7957" width="11" style="1" customWidth="1"/>
    <col min="7958" max="7958" width="11.85546875" style="1" customWidth="1"/>
    <col min="7959" max="7959" width="12.7109375" style="1" customWidth="1"/>
    <col min="7960" max="7960" width="13" style="1" customWidth="1"/>
    <col min="7961" max="8197" width="9.140625" style="1"/>
    <col min="8198" max="8198" width="10.140625" style="1" customWidth="1"/>
    <col min="8199" max="8202" width="9.140625" style="1"/>
    <col min="8203" max="8203" width="13.7109375" style="1" customWidth="1"/>
    <col min="8204" max="8204" width="12.42578125" style="1" customWidth="1"/>
    <col min="8205" max="8207" width="11.140625" style="1" customWidth="1"/>
    <col min="8208" max="8208" width="12.28515625" style="1" customWidth="1"/>
    <col min="8209" max="8209" width="10.42578125" style="1" customWidth="1"/>
    <col min="8210" max="8210" width="13.7109375" style="1" customWidth="1"/>
    <col min="8211" max="8211" width="14.28515625" style="1" customWidth="1"/>
    <col min="8212" max="8212" width="13.42578125" style="1" customWidth="1"/>
    <col min="8213" max="8213" width="11" style="1" customWidth="1"/>
    <col min="8214" max="8214" width="11.85546875" style="1" customWidth="1"/>
    <col min="8215" max="8215" width="12.7109375" style="1" customWidth="1"/>
    <col min="8216" max="8216" width="13" style="1" customWidth="1"/>
    <col min="8217" max="8453" width="9.140625" style="1"/>
    <col min="8454" max="8454" width="10.140625" style="1" customWidth="1"/>
    <col min="8455" max="8458" width="9.140625" style="1"/>
    <col min="8459" max="8459" width="13.7109375" style="1" customWidth="1"/>
    <col min="8460" max="8460" width="12.42578125" style="1" customWidth="1"/>
    <col min="8461" max="8463" width="11.140625" style="1" customWidth="1"/>
    <col min="8464" max="8464" width="12.28515625" style="1" customWidth="1"/>
    <col min="8465" max="8465" width="10.42578125" style="1" customWidth="1"/>
    <col min="8466" max="8466" width="13.7109375" style="1" customWidth="1"/>
    <col min="8467" max="8467" width="14.28515625" style="1" customWidth="1"/>
    <col min="8468" max="8468" width="13.42578125" style="1" customWidth="1"/>
    <col min="8469" max="8469" width="11" style="1" customWidth="1"/>
    <col min="8470" max="8470" width="11.85546875" style="1" customWidth="1"/>
    <col min="8471" max="8471" width="12.7109375" style="1" customWidth="1"/>
    <col min="8472" max="8472" width="13" style="1" customWidth="1"/>
    <col min="8473" max="8709" width="9.140625" style="1"/>
    <col min="8710" max="8710" width="10.140625" style="1" customWidth="1"/>
    <col min="8711" max="8714" width="9.140625" style="1"/>
    <col min="8715" max="8715" width="13.7109375" style="1" customWidth="1"/>
    <col min="8716" max="8716" width="12.42578125" style="1" customWidth="1"/>
    <col min="8717" max="8719" width="11.140625" style="1" customWidth="1"/>
    <col min="8720" max="8720" width="12.28515625" style="1" customWidth="1"/>
    <col min="8721" max="8721" width="10.42578125" style="1" customWidth="1"/>
    <col min="8722" max="8722" width="13.7109375" style="1" customWidth="1"/>
    <col min="8723" max="8723" width="14.28515625" style="1" customWidth="1"/>
    <col min="8724" max="8724" width="13.42578125" style="1" customWidth="1"/>
    <col min="8725" max="8725" width="11" style="1" customWidth="1"/>
    <col min="8726" max="8726" width="11.85546875" style="1" customWidth="1"/>
    <col min="8727" max="8727" width="12.7109375" style="1" customWidth="1"/>
    <col min="8728" max="8728" width="13" style="1" customWidth="1"/>
    <col min="8729" max="8965" width="9.140625" style="1"/>
    <col min="8966" max="8966" width="10.140625" style="1" customWidth="1"/>
    <col min="8967" max="8970" width="9.140625" style="1"/>
    <col min="8971" max="8971" width="13.7109375" style="1" customWidth="1"/>
    <col min="8972" max="8972" width="12.42578125" style="1" customWidth="1"/>
    <col min="8973" max="8975" width="11.140625" style="1" customWidth="1"/>
    <col min="8976" max="8976" width="12.28515625" style="1" customWidth="1"/>
    <col min="8977" max="8977" width="10.42578125" style="1" customWidth="1"/>
    <col min="8978" max="8978" width="13.7109375" style="1" customWidth="1"/>
    <col min="8979" max="8979" width="14.28515625" style="1" customWidth="1"/>
    <col min="8980" max="8980" width="13.42578125" style="1" customWidth="1"/>
    <col min="8981" max="8981" width="11" style="1" customWidth="1"/>
    <col min="8982" max="8982" width="11.85546875" style="1" customWidth="1"/>
    <col min="8983" max="8983" width="12.7109375" style="1" customWidth="1"/>
    <col min="8984" max="8984" width="13" style="1" customWidth="1"/>
    <col min="8985" max="9221" width="9.140625" style="1"/>
    <col min="9222" max="9222" width="10.140625" style="1" customWidth="1"/>
    <col min="9223" max="9226" width="9.140625" style="1"/>
    <col min="9227" max="9227" width="13.7109375" style="1" customWidth="1"/>
    <col min="9228" max="9228" width="12.42578125" style="1" customWidth="1"/>
    <col min="9229" max="9231" width="11.140625" style="1" customWidth="1"/>
    <col min="9232" max="9232" width="12.28515625" style="1" customWidth="1"/>
    <col min="9233" max="9233" width="10.42578125" style="1" customWidth="1"/>
    <col min="9234" max="9234" width="13.7109375" style="1" customWidth="1"/>
    <col min="9235" max="9235" width="14.28515625" style="1" customWidth="1"/>
    <col min="9236" max="9236" width="13.42578125" style="1" customWidth="1"/>
    <col min="9237" max="9237" width="11" style="1" customWidth="1"/>
    <col min="9238" max="9238" width="11.85546875" style="1" customWidth="1"/>
    <col min="9239" max="9239" width="12.7109375" style="1" customWidth="1"/>
    <col min="9240" max="9240" width="13" style="1" customWidth="1"/>
    <col min="9241" max="9477" width="9.140625" style="1"/>
    <col min="9478" max="9478" width="10.140625" style="1" customWidth="1"/>
    <col min="9479" max="9482" width="9.140625" style="1"/>
    <col min="9483" max="9483" width="13.7109375" style="1" customWidth="1"/>
    <col min="9484" max="9484" width="12.42578125" style="1" customWidth="1"/>
    <col min="9485" max="9487" width="11.140625" style="1" customWidth="1"/>
    <col min="9488" max="9488" width="12.28515625" style="1" customWidth="1"/>
    <col min="9489" max="9489" width="10.42578125" style="1" customWidth="1"/>
    <col min="9490" max="9490" width="13.7109375" style="1" customWidth="1"/>
    <col min="9491" max="9491" width="14.28515625" style="1" customWidth="1"/>
    <col min="9492" max="9492" width="13.42578125" style="1" customWidth="1"/>
    <col min="9493" max="9493" width="11" style="1" customWidth="1"/>
    <col min="9494" max="9494" width="11.85546875" style="1" customWidth="1"/>
    <col min="9495" max="9495" width="12.7109375" style="1" customWidth="1"/>
    <col min="9496" max="9496" width="13" style="1" customWidth="1"/>
    <col min="9497" max="9733" width="9.140625" style="1"/>
    <col min="9734" max="9734" width="10.140625" style="1" customWidth="1"/>
    <col min="9735" max="9738" width="9.140625" style="1"/>
    <col min="9739" max="9739" width="13.7109375" style="1" customWidth="1"/>
    <col min="9740" max="9740" width="12.42578125" style="1" customWidth="1"/>
    <col min="9741" max="9743" width="11.140625" style="1" customWidth="1"/>
    <col min="9744" max="9744" width="12.28515625" style="1" customWidth="1"/>
    <col min="9745" max="9745" width="10.42578125" style="1" customWidth="1"/>
    <col min="9746" max="9746" width="13.7109375" style="1" customWidth="1"/>
    <col min="9747" max="9747" width="14.28515625" style="1" customWidth="1"/>
    <col min="9748" max="9748" width="13.42578125" style="1" customWidth="1"/>
    <col min="9749" max="9749" width="11" style="1" customWidth="1"/>
    <col min="9750" max="9750" width="11.85546875" style="1" customWidth="1"/>
    <col min="9751" max="9751" width="12.7109375" style="1" customWidth="1"/>
    <col min="9752" max="9752" width="13" style="1" customWidth="1"/>
    <col min="9753" max="9989" width="9.140625" style="1"/>
    <col min="9990" max="9990" width="10.140625" style="1" customWidth="1"/>
    <col min="9991" max="9994" width="9.140625" style="1"/>
    <col min="9995" max="9995" width="13.7109375" style="1" customWidth="1"/>
    <col min="9996" max="9996" width="12.42578125" style="1" customWidth="1"/>
    <col min="9997" max="9999" width="11.140625" style="1" customWidth="1"/>
    <col min="10000" max="10000" width="12.28515625" style="1" customWidth="1"/>
    <col min="10001" max="10001" width="10.42578125" style="1" customWidth="1"/>
    <col min="10002" max="10002" width="13.7109375" style="1" customWidth="1"/>
    <col min="10003" max="10003" width="14.28515625" style="1" customWidth="1"/>
    <col min="10004" max="10004" width="13.42578125" style="1" customWidth="1"/>
    <col min="10005" max="10005" width="11" style="1" customWidth="1"/>
    <col min="10006" max="10006" width="11.85546875" style="1" customWidth="1"/>
    <col min="10007" max="10007" width="12.7109375" style="1" customWidth="1"/>
    <col min="10008" max="10008" width="13" style="1" customWidth="1"/>
    <col min="10009" max="10245" width="9.140625" style="1"/>
    <col min="10246" max="10246" width="10.140625" style="1" customWidth="1"/>
    <col min="10247" max="10250" width="9.140625" style="1"/>
    <col min="10251" max="10251" width="13.7109375" style="1" customWidth="1"/>
    <col min="10252" max="10252" width="12.42578125" style="1" customWidth="1"/>
    <col min="10253" max="10255" width="11.140625" style="1" customWidth="1"/>
    <col min="10256" max="10256" width="12.28515625" style="1" customWidth="1"/>
    <col min="10257" max="10257" width="10.42578125" style="1" customWidth="1"/>
    <col min="10258" max="10258" width="13.7109375" style="1" customWidth="1"/>
    <col min="10259" max="10259" width="14.28515625" style="1" customWidth="1"/>
    <col min="10260" max="10260" width="13.42578125" style="1" customWidth="1"/>
    <col min="10261" max="10261" width="11" style="1" customWidth="1"/>
    <col min="10262" max="10262" width="11.85546875" style="1" customWidth="1"/>
    <col min="10263" max="10263" width="12.7109375" style="1" customWidth="1"/>
    <col min="10264" max="10264" width="13" style="1" customWidth="1"/>
    <col min="10265" max="10501" width="9.140625" style="1"/>
    <col min="10502" max="10502" width="10.140625" style="1" customWidth="1"/>
    <col min="10503" max="10506" width="9.140625" style="1"/>
    <col min="10507" max="10507" width="13.7109375" style="1" customWidth="1"/>
    <col min="10508" max="10508" width="12.42578125" style="1" customWidth="1"/>
    <col min="10509" max="10511" width="11.140625" style="1" customWidth="1"/>
    <col min="10512" max="10512" width="12.28515625" style="1" customWidth="1"/>
    <col min="10513" max="10513" width="10.42578125" style="1" customWidth="1"/>
    <col min="10514" max="10514" width="13.7109375" style="1" customWidth="1"/>
    <col min="10515" max="10515" width="14.28515625" style="1" customWidth="1"/>
    <col min="10516" max="10516" width="13.42578125" style="1" customWidth="1"/>
    <col min="10517" max="10517" width="11" style="1" customWidth="1"/>
    <col min="10518" max="10518" width="11.85546875" style="1" customWidth="1"/>
    <col min="10519" max="10519" width="12.7109375" style="1" customWidth="1"/>
    <col min="10520" max="10520" width="13" style="1" customWidth="1"/>
    <col min="10521" max="10757" width="9.140625" style="1"/>
    <col min="10758" max="10758" width="10.140625" style="1" customWidth="1"/>
    <col min="10759" max="10762" width="9.140625" style="1"/>
    <col min="10763" max="10763" width="13.7109375" style="1" customWidth="1"/>
    <col min="10764" max="10764" width="12.42578125" style="1" customWidth="1"/>
    <col min="10765" max="10767" width="11.140625" style="1" customWidth="1"/>
    <col min="10768" max="10768" width="12.28515625" style="1" customWidth="1"/>
    <col min="10769" max="10769" width="10.42578125" style="1" customWidth="1"/>
    <col min="10770" max="10770" width="13.7109375" style="1" customWidth="1"/>
    <col min="10771" max="10771" width="14.28515625" style="1" customWidth="1"/>
    <col min="10772" max="10772" width="13.42578125" style="1" customWidth="1"/>
    <col min="10773" max="10773" width="11" style="1" customWidth="1"/>
    <col min="10774" max="10774" width="11.85546875" style="1" customWidth="1"/>
    <col min="10775" max="10775" width="12.7109375" style="1" customWidth="1"/>
    <col min="10776" max="10776" width="13" style="1" customWidth="1"/>
    <col min="10777" max="11013" width="9.140625" style="1"/>
    <col min="11014" max="11014" width="10.140625" style="1" customWidth="1"/>
    <col min="11015" max="11018" width="9.140625" style="1"/>
    <col min="11019" max="11019" width="13.7109375" style="1" customWidth="1"/>
    <col min="11020" max="11020" width="12.42578125" style="1" customWidth="1"/>
    <col min="11021" max="11023" width="11.140625" style="1" customWidth="1"/>
    <col min="11024" max="11024" width="12.28515625" style="1" customWidth="1"/>
    <col min="11025" max="11025" width="10.42578125" style="1" customWidth="1"/>
    <col min="11026" max="11026" width="13.7109375" style="1" customWidth="1"/>
    <col min="11027" max="11027" width="14.28515625" style="1" customWidth="1"/>
    <col min="11028" max="11028" width="13.42578125" style="1" customWidth="1"/>
    <col min="11029" max="11029" width="11" style="1" customWidth="1"/>
    <col min="11030" max="11030" width="11.85546875" style="1" customWidth="1"/>
    <col min="11031" max="11031" width="12.7109375" style="1" customWidth="1"/>
    <col min="11032" max="11032" width="13" style="1" customWidth="1"/>
    <col min="11033" max="11269" width="9.140625" style="1"/>
    <col min="11270" max="11270" width="10.140625" style="1" customWidth="1"/>
    <col min="11271" max="11274" width="9.140625" style="1"/>
    <col min="11275" max="11275" width="13.7109375" style="1" customWidth="1"/>
    <col min="11276" max="11276" width="12.42578125" style="1" customWidth="1"/>
    <col min="11277" max="11279" width="11.140625" style="1" customWidth="1"/>
    <col min="11280" max="11280" width="12.28515625" style="1" customWidth="1"/>
    <col min="11281" max="11281" width="10.42578125" style="1" customWidth="1"/>
    <col min="11282" max="11282" width="13.7109375" style="1" customWidth="1"/>
    <col min="11283" max="11283" width="14.28515625" style="1" customWidth="1"/>
    <col min="11284" max="11284" width="13.42578125" style="1" customWidth="1"/>
    <col min="11285" max="11285" width="11" style="1" customWidth="1"/>
    <col min="11286" max="11286" width="11.85546875" style="1" customWidth="1"/>
    <col min="11287" max="11287" width="12.7109375" style="1" customWidth="1"/>
    <col min="11288" max="11288" width="13" style="1" customWidth="1"/>
    <col min="11289" max="11525" width="9.140625" style="1"/>
    <col min="11526" max="11526" width="10.140625" style="1" customWidth="1"/>
    <col min="11527" max="11530" width="9.140625" style="1"/>
    <col min="11531" max="11531" width="13.7109375" style="1" customWidth="1"/>
    <col min="11532" max="11532" width="12.42578125" style="1" customWidth="1"/>
    <col min="11533" max="11535" width="11.140625" style="1" customWidth="1"/>
    <col min="11536" max="11536" width="12.28515625" style="1" customWidth="1"/>
    <col min="11537" max="11537" width="10.42578125" style="1" customWidth="1"/>
    <col min="11538" max="11538" width="13.7109375" style="1" customWidth="1"/>
    <col min="11539" max="11539" width="14.28515625" style="1" customWidth="1"/>
    <col min="11540" max="11540" width="13.42578125" style="1" customWidth="1"/>
    <col min="11541" max="11541" width="11" style="1" customWidth="1"/>
    <col min="11542" max="11542" width="11.85546875" style="1" customWidth="1"/>
    <col min="11543" max="11543" width="12.7109375" style="1" customWidth="1"/>
    <col min="11544" max="11544" width="13" style="1" customWidth="1"/>
    <col min="11545" max="11781" width="9.140625" style="1"/>
    <col min="11782" max="11782" width="10.140625" style="1" customWidth="1"/>
    <col min="11783" max="11786" width="9.140625" style="1"/>
    <col min="11787" max="11787" width="13.7109375" style="1" customWidth="1"/>
    <col min="11788" max="11788" width="12.42578125" style="1" customWidth="1"/>
    <col min="11789" max="11791" width="11.140625" style="1" customWidth="1"/>
    <col min="11792" max="11792" width="12.28515625" style="1" customWidth="1"/>
    <col min="11793" max="11793" width="10.42578125" style="1" customWidth="1"/>
    <col min="11794" max="11794" width="13.7109375" style="1" customWidth="1"/>
    <col min="11795" max="11795" width="14.28515625" style="1" customWidth="1"/>
    <col min="11796" max="11796" width="13.42578125" style="1" customWidth="1"/>
    <col min="11797" max="11797" width="11" style="1" customWidth="1"/>
    <col min="11798" max="11798" width="11.85546875" style="1" customWidth="1"/>
    <col min="11799" max="11799" width="12.7109375" style="1" customWidth="1"/>
    <col min="11800" max="11800" width="13" style="1" customWidth="1"/>
    <col min="11801" max="12037" width="9.140625" style="1"/>
    <col min="12038" max="12038" width="10.140625" style="1" customWidth="1"/>
    <col min="12039" max="12042" width="9.140625" style="1"/>
    <col min="12043" max="12043" width="13.7109375" style="1" customWidth="1"/>
    <col min="12044" max="12044" width="12.42578125" style="1" customWidth="1"/>
    <col min="12045" max="12047" width="11.140625" style="1" customWidth="1"/>
    <col min="12048" max="12048" width="12.28515625" style="1" customWidth="1"/>
    <col min="12049" max="12049" width="10.42578125" style="1" customWidth="1"/>
    <col min="12050" max="12050" width="13.7109375" style="1" customWidth="1"/>
    <col min="12051" max="12051" width="14.28515625" style="1" customWidth="1"/>
    <col min="12052" max="12052" width="13.42578125" style="1" customWidth="1"/>
    <col min="12053" max="12053" width="11" style="1" customWidth="1"/>
    <col min="12054" max="12054" width="11.85546875" style="1" customWidth="1"/>
    <col min="12055" max="12055" width="12.7109375" style="1" customWidth="1"/>
    <col min="12056" max="12056" width="13" style="1" customWidth="1"/>
    <col min="12057" max="12293" width="9.140625" style="1"/>
    <col min="12294" max="12294" width="10.140625" style="1" customWidth="1"/>
    <col min="12295" max="12298" width="9.140625" style="1"/>
    <col min="12299" max="12299" width="13.7109375" style="1" customWidth="1"/>
    <col min="12300" max="12300" width="12.42578125" style="1" customWidth="1"/>
    <col min="12301" max="12303" width="11.140625" style="1" customWidth="1"/>
    <col min="12304" max="12304" width="12.28515625" style="1" customWidth="1"/>
    <col min="12305" max="12305" width="10.42578125" style="1" customWidth="1"/>
    <col min="12306" max="12306" width="13.7109375" style="1" customWidth="1"/>
    <col min="12307" max="12307" width="14.28515625" style="1" customWidth="1"/>
    <col min="12308" max="12308" width="13.42578125" style="1" customWidth="1"/>
    <col min="12309" max="12309" width="11" style="1" customWidth="1"/>
    <col min="12310" max="12310" width="11.85546875" style="1" customWidth="1"/>
    <col min="12311" max="12311" width="12.7109375" style="1" customWidth="1"/>
    <col min="12312" max="12312" width="13" style="1" customWidth="1"/>
    <col min="12313" max="12549" width="9.140625" style="1"/>
    <col min="12550" max="12550" width="10.140625" style="1" customWidth="1"/>
    <col min="12551" max="12554" width="9.140625" style="1"/>
    <col min="12555" max="12555" width="13.7109375" style="1" customWidth="1"/>
    <col min="12556" max="12556" width="12.42578125" style="1" customWidth="1"/>
    <col min="12557" max="12559" width="11.140625" style="1" customWidth="1"/>
    <col min="12560" max="12560" width="12.28515625" style="1" customWidth="1"/>
    <col min="12561" max="12561" width="10.42578125" style="1" customWidth="1"/>
    <col min="12562" max="12562" width="13.7109375" style="1" customWidth="1"/>
    <col min="12563" max="12563" width="14.28515625" style="1" customWidth="1"/>
    <col min="12564" max="12564" width="13.42578125" style="1" customWidth="1"/>
    <col min="12565" max="12565" width="11" style="1" customWidth="1"/>
    <col min="12566" max="12566" width="11.85546875" style="1" customWidth="1"/>
    <col min="12567" max="12567" width="12.7109375" style="1" customWidth="1"/>
    <col min="12568" max="12568" width="13" style="1" customWidth="1"/>
    <col min="12569" max="12805" width="9.140625" style="1"/>
    <col min="12806" max="12806" width="10.140625" style="1" customWidth="1"/>
    <col min="12807" max="12810" width="9.140625" style="1"/>
    <col min="12811" max="12811" width="13.7109375" style="1" customWidth="1"/>
    <col min="12812" max="12812" width="12.42578125" style="1" customWidth="1"/>
    <col min="12813" max="12815" width="11.140625" style="1" customWidth="1"/>
    <col min="12816" max="12816" width="12.28515625" style="1" customWidth="1"/>
    <col min="12817" max="12817" width="10.42578125" style="1" customWidth="1"/>
    <col min="12818" max="12818" width="13.7109375" style="1" customWidth="1"/>
    <col min="12819" max="12819" width="14.28515625" style="1" customWidth="1"/>
    <col min="12820" max="12820" width="13.42578125" style="1" customWidth="1"/>
    <col min="12821" max="12821" width="11" style="1" customWidth="1"/>
    <col min="12822" max="12822" width="11.85546875" style="1" customWidth="1"/>
    <col min="12823" max="12823" width="12.7109375" style="1" customWidth="1"/>
    <col min="12824" max="12824" width="13" style="1" customWidth="1"/>
    <col min="12825" max="13061" width="9.140625" style="1"/>
    <col min="13062" max="13062" width="10.140625" style="1" customWidth="1"/>
    <col min="13063" max="13066" width="9.140625" style="1"/>
    <col min="13067" max="13067" width="13.7109375" style="1" customWidth="1"/>
    <col min="13068" max="13068" width="12.42578125" style="1" customWidth="1"/>
    <col min="13069" max="13071" width="11.140625" style="1" customWidth="1"/>
    <col min="13072" max="13072" width="12.28515625" style="1" customWidth="1"/>
    <col min="13073" max="13073" width="10.42578125" style="1" customWidth="1"/>
    <col min="13074" max="13074" width="13.7109375" style="1" customWidth="1"/>
    <col min="13075" max="13075" width="14.28515625" style="1" customWidth="1"/>
    <col min="13076" max="13076" width="13.42578125" style="1" customWidth="1"/>
    <col min="13077" max="13077" width="11" style="1" customWidth="1"/>
    <col min="13078" max="13078" width="11.85546875" style="1" customWidth="1"/>
    <col min="13079" max="13079" width="12.7109375" style="1" customWidth="1"/>
    <col min="13080" max="13080" width="13" style="1" customWidth="1"/>
    <col min="13081" max="13317" width="9.140625" style="1"/>
    <col min="13318" max="13318" width="10.140625" style="1" customWidth="1"/>
    <col min="13319" max="13322" width="9.140625" style="1"/>
    <col min="13323" max="13323" width="13.7109375" style="1" customWidth="1"/>
    <col min="13324" max="13324" width="12.42578125" style="1" customWidth="1"/>
    <col min="13325" max="13327" width="11.140625" style="1" customWidth="1"/>
    <col min="13328" max="13328" width="12.28515625" style="1" customWidth="1"/>
    <col min="13329" max="13329" width="10.42578125" style="1" customWidth="1"/>
    <col min="13330" max="13330" width="13.7109375" style="1" customWidth="1"/>
    <col min="13331" max="13331" width="14.28515625" style="1" customWidth="1"/>
    <col min="13332" max="13332" width="13.42578125" style="1" customWidth="1"/>
    <col min="13333" max="13333" width="11" style="1" customWidth="1"/>
    <col min="13334" max="13334" width="11.85546875" style="1" customWidth="1"/>
    <col min="13335" max="13335" width="12.7109375" style="1" customWidth="1"/>
    <col min="13336" max="13336" width="13" style="1" customWidth="1"/>
    <col min="13337" max="13573" width="9.140625" style="1"/>
    <col min="13574" max="13574" width="10.140625" style="1" customWidth="1"/>
    <col min="13575" max="13578" width="9.140625" style="1"/>
    <col min="13579" max="13579" width="13.7109375" style="1" customWidth="1"/>
    <col min="13580" max="13580" width="12.42578125" style="1" customWidth="1"/>
    <col min="13581" max="13583" width="11.140625" style="1" customWidth="1"/>
    <col min="13584" max="13584" width="12.28515625" style="1" customWidth="1"/>
    <col min="13585" max="13585" width="10.42578125" style="1" customWidth="1"/>
    <col min="13586" max="13586" width="13.7109375" style="1" customWidth="1"/>
    <col min="13587" max="13587" width="14.28515625" style="1" customWidth="1"/>
    <col min="13588" max="13588" width="13.42578125" style="1" customWidth="1"/>
    <col min="13589" max="13589" width="11" style="1" customWidth="1"/>
    <col min="13590" max="13590" width="11.85546875" style="1" customWidth="1"/>
    <col min="13591" max="13591" width="12.7109375" style="1" customWidth="1"/>
    <col min="13592" max="13592" width="13" style="1" customWidth="1"/>
    <col min="13593" max="13829" width="9.140625" style="1"/>
    <col min="13830" max="13830" width="10.140625" style="1" customWidth="1"/>
    <col min="13831" max="13834" width="9.140625" style="1"/>
    <col min="13835" max="13835" width="13.7109375" style="1" customWidth="1"/>
    <col min="13836" max="13836" width="12.42578125" style="1" customWidth="1"/>
    <col min="13837" max="13839" width="11.140625" style="1" customWidth="1"/>
    <col min="13840" max="13840" width="12.28515625" style="1" customWidth="1"/>
    <col min="13841" max="13841" width="10.42578125" style="1" customWidth="1"/>
    <col min="13842" max="13842" width="13.7109375" style="1" customWidth="1"/>
    <col min="13843" max="13843" width="14.28515625" style="1" customWidth="1"/>
    <col min="13844" max="13844" width="13.42578125" style="1" customWidth="1"/>
    <col min="13845" max="13845" width="11" style="1" customWidth="1"/>
    <col min="13846" max="13846" width="11.85546875" style="1" customWidth="1"/>
    <col min="13847" max="13847" width="12.7109375" style="1" customWidth="1"/>
    <col min="13848" max="13848" width="13" style="1" customWidth="1"/>
    <col min="13849" max="14085" width="9.140625" style="1"/>
    <col min="14086" max="14086" width="10.140625" style="1" customWidth="1"/>
    <col min="14087" max="14090" width="9.140625" style="1"/>
    <col min="14091" max="14091" width="13.7109375" style="1" customWidth="1"/>
    <col min="14092" max="14092" width="12.42578125" style="1" customWidth="1"/>
    <col min="14093" max="14095" width="11.140625" style="1" customWidth="1"/>
    <col min="14096" max="14096" width="12.28515625" style="1" customWidth="1"/>
    <col min="14097" max="14097" width="10.42578125" style="1" customWidth="1"/>
    <col min="14098" max="14098" width="13.7109375" style="1" customWidth="1"/>
    <col min="14099" max="14099" width="14.28515625" style="1" customWidth="1"/>
    <col min="14100" max="14100" width="13.42578125" style="1" customWidth="1"/>
    <col min="14101" max="14101" width="11" style="1" customWidth="1"/>
    <col min="14102" max="14102" width="11.85546875" style="1" customWidth="1"/>
    <col min="14103" max="14103" width="12.7109375" style="1" customWidth="1"/>
    <col min="14104" max="14104" width="13" style="1" customWidth="1"/>
    <col min="14105" max="14341" width="9.140625" style="1"/>
    <col min="14342" max="14342" width="10.140625" style="1" customWidth="1"/>
    <col min="14343" max="14346" width="9.140625" style="1"/>
    <col min="14347" max="14347" width="13.7109375" style="1" customWidth="1"/>
    <col min="14348" max="14348" width="12.42578125" style="1" customWidth="1"/>
    <col min="14349" max="14351" width="11.140625" style="1" customWidth="1"/>
    <col min="14352" max="14352" width="12.28515625" style="1" customWidth="1"/>
    <col min="14353" max="14353" width="10.42578125" style="1" customWidth="1"/>
    <col min="14354" max="14354" width="13.7109375" style="1" customWidth="1"/>
    <col min="14355" max="14355" width="14.28515625" style="1" customWidth="1"/>
    <col min="14356" max="14356" width="13.42578125" style="1" customWidth="1"/>
    <col min="14357" max="14357" width="11" style="1" customWidth="1"/>
    <col min="14358" max="14358" width="11.85546875" style="1" customWidth="1"/>
    <col min="14359" max="14359" width="12.7109375" style="1" customWidth="1"/>
    <col min="14360" max="14360" width="13" style="1" customWidth="1"/>
    <col min="14361" max="14597" width="9.140625" style="1"/>
    <col min="14598" max="14598" width="10.140625" style="1" customWidth="1"/>
    <col min="14599" max="14602" width="9.140625" style="1"/>
    <col min="14603" max="14603" width="13.7109375" style="1" customWidth="1"/>
    <col min="14604" max="14604" width="12.42578125" style="1" customWidth="1"/>
    <col min="14605" max="14607" width="11.140625" style="1" customWidth="1"/>
    <col min="14608" max="14608" width="12.28515625" style="1" customWidth="1"/>
    <col min="14609" max="14609" width="10.42578125" style="1" customWidth="1"/>
    <col min="14610" max="14610" width="13.7109375" style="1" customWidth="1"/>
    <col min="14611" max="14611" width="14.28515625" style="1" customWidth="1"/>
    <col min="14612" max="14612" width="13.42578125" style="1" customWidth="1"/>
    <col min="14613" max="14613" width="11" style="1" customWidth="1"/>
    <col min="14614" max="14614" width="11.85546875" style="1" customWidth="1"/>
    <col min="14615" max="14615" width="12.7109375" style="1" customWidth="1"/>
    <col min="14616" max="14616" width="13" style="1" customWidth="1"/>
    <col min="14617" max="14853" width="9.140625" style="1"/>
    <col min="14854" max="14854" width="10.140625" style="1" customWidth="1"/>
    <col min="14855" max="14858" width="9.140625" style="1"/>
    <col min="14859" max="14859" width="13.7109375" style="1" customWidth="1"/>
    <col min="14860" max="14860" width="12.42578125" style="1" customWidth="1"/>
    <col min="14861" max="14863" width="11.140625" style="1" customWidth="1"/>
    <col min="14864" max="14864" width="12.28515625" style="1" customWidth="1"/>
    <col min="14865" max="14865" width="10.42578125" style="1" customWidth="1"/>
    <col min="14866" max="14866" width="13.7109375" style="1" customWidth="1"/>
    <col min="14867" max="14867" width="14.28515625" style="1" customWidth="1"/>
    <col min="14868" max="14868" width="13.42578125" style="1" customWidth="1"/>
    <col min="14869" max="14869" width="11" style="1" customWidth="1"/>
    <col min="14870" max="14870" width="11.85546875" style="1" customWidth="1"/>
    <col min="14871" max="14871" width="12.7109375" style="1" customWidth="1"/>
    <col min="14872" max="14872" width="13" style="1" customWidth="1"/>
    <col min="14873" max="15109" width="9.140625" style="1"/>
    <col min="15110" max="15110" width="10.140625" style="1" customWidth="1"/>
    <col min="15111" max="15114" width="9.140625" style="1"/>
    <col min="15115" max="15115" width="13.7109375" style="1" customWidth="1"/>
    <col min="15116" max="15116" width="12.42578125" style="1" customWidth="1"/>
    <col min="15117" max="15119" width="11.140625" style="1" customWidth="1"/>
    <col min="15120" max="15120" width="12.28515625" style="1" customWidth="1"/>
    <col min="15121" max="15121" width="10.42578125" style="1" customWidth="1"/>
    <col min="15122" max="15122" width="13.7109375" style="1" customWidth="1"/>
    <col min="15123" max="15123" width="14.28515625" style="1" customWidth="1"/>
    <col min="15124" max="15124" width="13.42578125" style="1" customWidth="1"/>
    <col min="15125" max="15125" width="11" style="1" customWidth="1"/>
    <col min="15126" max="15126" width="11.85546875" style="1" customWidth="1"/>
    <col min="15127" max="15127" width="12.7109375" style="1" customWidth="1"/>
    <col min="15128" max="15128" width="13" style="1" customWidth="1"/>
    <col min="15129" max="15365" width="9.140625" style="1"/>
    <col min="15366" max="15366" width="10.140625" style="1" customWidth="1"/>
    <col min="15367" max="15370" width="9.140625" style="1"/>
    <col min="15371" max="15371" width="13.7109375" style="1" customWidth="1"/>
    <col min="15372" max="15372" width="12.42578125" style="1" customWidth="1"/>
    <col min="15373" max="15375" width="11.140625" style="1" customWidth="1"/>
    <col min="15376" max="15376" width="12.28515625" style="1" customWidth="1"/>
    <col min="15377" max="15377" width="10.42578125" style="1" customWidth="1"/>
    <col min="15378" max="15378" width="13.7109375" style="1" customWidth="1"/>
    <col min="15379" max="15379" width="14.28515625" style="1" customWidth="1"/>
    <col min="15380" max="15380" width="13.42578125" style="1" customWidth="1"/>
    <col min="15381" max="15381" width="11" style="1" customWidth="1"/>
    <col min="15382" max="15382" width="11.85546875" style="1" customWidth="1"/>
    <col min="15383" max="15383" width="12.7109375" style="1" customWidth="1"/>
    <col min="15384" max="15384" width="13" style="1" customWidth="1"/>
    <col min="15385" max="15621" width="9.140625" style="1"/>
    <col min="15622" max="15622" width="10.140625" style="1" customWidth="1"/>
    <col min="15623" max="15626" width="9.140625" style="1"/>
    <col min="15627" max="15627" width="13.7109375" style="1" customWidth="1"/>
    <col min="15628" max="15628" width="12.42578125" style="1" customWidth="1"/>
    <col min="15629" max="15631" width="11.140625" style="1" customWidth="1"/>
    <col min="15632" max="15632" width="12.28515625" style="1" customWidth="1"/>
    <col min="15633" max="15633" width="10.42578125" style="1" customWidth="1"/>
    <col min="15634" max="15634" width="13.7109375" style="1" customWidth="1"/>
    <col min="15635" max="15635" width="14.28515625" style="1" customWidth="1"/>
    <col min="15636" max="15636" width="13.42578125" style="1" customWidth="1"/>
    <col min="15637" max="15637" width="11" style="1" customWidth="1"/>
    <col min="15638" max="15638" width="11.85546875" style="1" customWidth="1"/>
    <col min="15639" max="15639" width="12.7109375" style="1" customWidth="1"/>
    <col min="15640" max="15640" width="13" style="1" customWidth="1"/>
    <col min="15641" max="15877" width="9.140625" style="1"/>
    <col min="15878" max="15878" width="10.140625" style="1" customWidth="1"/>
    <col min="15879" max="15882" width="9.140625" style="1"/>
    <col min="15883" max="15883" width="13.7109375" style="1" customWidth="1"/>
    <col min="15884" max="15884" width="12.42578125" style="1" customWidth="1"/>
    <col min="15885" max="15887" width="11.140625" style="1" customWidth="1"/>
    <col min="15888" max="15888" width="12.28515625" style="1" customWidth="1"/>
    <col min="15889" max="15889" width="10.42578125" style="1" customWidth="1"/>
    <col min="15890" max="15890" width="13.7109375" style="1" customWidth="1"/>
    <col min="15891" max="15891" width="14.28515625" style="1" customWidth="1"/>
    <col min="15892" max="15892" width="13.42578125" style="1" customWidth="1"/>
    <col min="15893" max="15893" width="11" style="1" customWidth="1"/>
    <col min="15894" max="15894" width="11.85546875" style="1" customWidth="1"/>
    <col min="15895" max="15895" width="12.7109375" style="1" customWidth="1"/>
    <col min="15896" max="15896" width="13" style="1" customWidth="1"/>
    <col min="15897" max="16133" width="9.140625" style="1"/>
    <col min="16134" max="16134" width="10.140625" style="1" customWidth="1"/>
    <col min="16135" max="16138" width="9.140625" style="1"/>
    <col min="16139" max="16139" width="13.7109375" style="1" customWidth="1"/>
    <col min="16140" max="16140" width="12.42578125" style="1" customWidth="1"/>
    <col min="16141" max="16143" width="11.140625" style="1" customWidth="1"/>
    <col min="16144" max="16144" width="12.28515625" style="1" customWidth="1"/>
    <col min="16145" max="16145" width="10.42578125" style="1" customWidth="1"/>
    <col min="16146" max="16146" width="13.7109375" style="1" customWidth="1"/>
    <col min="16147" max="16147" width="14.28515625" style="1" customWidth="1"/>
    <col min="16148" max="16148" width="13.42578125" style="1" customWidth="1"/>
    <col min="16149" max="16149" width="11" style="1" customWidth="1"/>
    <col min="16150" max="16150" width="11.85546875" style="1" customWidth="1"/>
    <col min="16151" max="16151" width="12.7109375" style="1" customWidth="1"/>
    <col min="16152" max="16152" width="13" style="1" customWidth="1"/>
    <col min="16153" max="16384" width="9.140625" style="1"/>
  </cols>
  <sheetData>
    <row r="11" ht="15" customHeight="1"/>
    <row r="12" ht="26.45" customHeight="1"/>
    <row r="13" ht="14.45" customHeight="1"/>
    <row r="14" ht="20.25" customHeight="1"/>
    <row r="15" ht="19.5" customHeight="1"/>
    <row r="16" ht="20.25" customHeight="1"/>
    <row r="17" spans="2:13" ht="20.25" customHeight="1">
      <c r="B17" s="3"/>
      <c r="C17" s="3"/>
      <c r="D17" s="3"/>
      <c r="E17" s="3"/>
      <c r="F17" s="3"/>
      <c r="G17" s="3"/>
      <c r="H17" s="3"/>
      <c r="I17" s="3"/>
      <c r="J17" s="3"/>
      <c r="K17" s="3"/>
    </row>
    <row r="18" spans="2:13" ht="22.5" customHeight="1">
      <c r="B18" s="3"/>
      <c r="C18" s="3"/>
      <c r="D18" s="3"/>
      <c r="E18" s="3"/>
      <c r="F18" s="3"/>
      <c r="G18" s="3"/>
      <c r="H18" s="3"/>
      <c r="I18" s="3"/>
      <c r="J18" s="3"/>
      <c r="K18" s="3"/>
    </row>
    <row r="19" spans="2:13" ht="72" customHeight="1">
      <c r="B19" s="3"/>
      <c r="C19" s="3"/>
      <c r="D19" s="3"/>
      <c r="E19" s="3"/>
      <c r="F19" s="3"/>
      <c r="G19" s="48" t="s">
        <v>53</v>
      </c>
      <c r="H19" s="48" t="s">
        <v>54</v>
      </c>
      <c r="I19" s="48" t="s">
        <v>55</v>
      </c>
      <c r="J19" s="3"/>
      <c r="K19" s="3"/>
    </row>
    <row r="20" spans="2:13" ht="31.5" customHeight="1">
      <c r="B20" s="3"/>
      <c r="C20" s="3"/>
      <c r="D20" s="3"/>
      <c r="E20" s="3"/>
      <c r="F20" s="3"/>
      <c r="G20" s="49" t="s">
        <v>56</v>
      </c>
      <c r="H20" s="140"/>
      <c r="I20" s="141"/>
      <c r="J20" s="3"/>
      <c r="K20" s="3"/>
      <c r="L20" s="3"/>
    </row>
    <row r="21" spans="2:13" ht="30.75" customHeight="1">
      <c r="B21" s="3"/>
      <c r="C21" s="3"/>
      <c r="D21" s="3"/>
      <c r="E21" s="3"/>
      <c r="F21" s="3"/>
      <c r="G21" s="44" t="s">
        <v>57</v>
      </c>
      <c r="H21" s="50">
        <v>100</v>
      </c>
      <c r="I21" s="44"/>
      <c r="J21" s="3"/>
      <c r="K21" s="3"/>
      <c r="L21" s="3"/>
    </row>
    <row r="22" spans="2:13" ht="26.25" customHeight="1">
      <c r="B22" s="3"/>
      <c r="C22" s="3"/>
      <c r="D22" s="3"/>
      <c r="E22" s="3"/>
      <c r="F22" s="3"/>
      <c r="G22" s="44" t="s">
        <v>58</v>
      </c>
      <c r="H22" s="44"/>
      <c r="I22" s="51">
        <v>0.5</v>
      </c>
      <c r="J22" s="3"/>
      <c r="K22" s="3"/>
      <c r="L22" s="3"/>
    </row>
    <row r="23" spans="2:13" ht="27.75" customHeight="1">
      <c r="B23" s="3"/>
      <c r="C23" s="3"/>
      <c r="D23" s="3"/>
      <c r="E23" s="3"/>
      <c r="F23" s="3"/>
      <c r="G23" s="44" t="s">
        <v>59</v>
      </c>
      <c r="H23" s="44"/>
      <c r="I23" s="51">
        <v>0.5</v>
      </c>
      <c r="J23" s="3"/>
      <c r="K23" s="3"/>
      <c r="L23" s="3"/>
    </row>
    <row r="24" spans="2:13" ht="26.25" customHeight="1">
      <c r="B24" s="3"/>
      <c r="C24" s="3"/>
      <c r="D24" s="3"/>
      <c r="E24" s="3"/>
      <c r="F24" s="3"/>
      <c r="G24" s="44" t="s">
        <v>60</v>
      </c>
      <c r="H24" s="44"/>
      <c r="I24" s="51">
        <v>0.5</v>
      </c>
      <c r="J24" s="3"/>
      <c r="K24" s="3"/>
      <c r="L24" s="3"/>
    </row>
    <row r="25" spans="2:13" ht="28.5" customHeight="1">
      <c r="B25" s="3"/>
      <c r="C25" s="3"/>
      <c r="D25" s="3"/>
      <c r="E25" s="3"/>
      <c r="F25" s="3"/>
      <c r="G25" s="44" t="s">
        <v>61</v>
      </c>
      <c r="H25" s="44"/>
      <c r="I25" s="51">
        <v>0.5</v>
      </c>
      <c r="J25" s="3"/>
      <c r="K25" s="3"/>
      <c r="L25" s="3"/>
    </row>
    <row r="26" spans="2:13" ht="28.15" customHeight="1">
      <c r="B26" s="3"/>
      <c r="C26" s="3"/>
      <c r="D26" s="3"/>
      <c r="E26" s="3"/>
      <c r="F26" s="3"/>
      <c r="G26" s="129" t="s">
        <v>62</v>
      </c>
      <c r="H26" s="130"/>
      <c r="I26" s="131"/>
      <c r="J26" s="3"/>
      <c r="K26" s="3"/>
      <c r="L26" s="3"/>
      <c r="M26" s="3"/>
    </row>
    <row r="27" spans="2:13" ht="27" customHeight="1">
      <c r="B27" s="3"/>
      <c r="C27" s="3"/>
      <c r="D27" s="3"/>
      <c r="E27" s="3"/>
      <c r="F27" s="3"/>
      <c r="G27" s="132"/>
      <c r="H27" s="133"/>
      <c r="I27" s="134"/>
      <c r="J27" s="3"/>
      <c r="K27" s="3"/>
      <c r="L27" s="3"/>
      <c r="M27" s="3"/>
    </row>
    <row r="28" spans="2:13" ht="32.25" customHeight="1">
      <c r="B28" s="3"/>
      <c r="C28" s="3"/>
      <c r="D28" s="3"/>
      <c r="E28" s="3"/>
      <c r="F28" s="3"/>
      <c r="G28" s="44" t="s">
        <v>64</v>
      </c>
      <c r="H28" s="44"/>
      <c r="I28" s="44"/>
      <c r="J28" s="3"/>
      <c r="K28" s="3"/>
      <c r="L28" s="3"/>
      <c r="M28" s="3"/>
    </row>
    <row r="29" spans="2:13" ht="12" customHeight="1">
      <c r="C29" s="15"/>
      <c r="D29" s="15"/>
      <c r="E29" s="15"/>
      <c r="F29" s="15"/>
      <c r="G29" s="140"/>
      <c r="H29" s="142"/>
      <c r="I29" s="141"/>
      <c r="J29" s="3"/>
      <c r="K29" s="3"/>
      <c r="L29" s="3"/>
      <c r="M29" s="3"/>
    </row>
    <row r="30" spans="2:13" ht="27" customHeight="1">
      <c r="C30" s="15"/>
      <c r="D30" s="15"/>
      <c r="E30" s="15"/>
      <c r="F30" s="15"/>
      <c r="G30" s="44" t="s">
        <v>63</v>
      </c>
      <c r="H30" s="44"/>
      <c r="I30" s="44"/>
      <c r="J30" s="3"/>
      <c r="K30" s="3"/>
      <c r="L30" s="3"/>
      <c r="M30" s="3"/>
    </row>
    <row r="31" spans="2:13" ht="25.5" customHeight="1">
      <c r="C31" s="15"/>
      <c r="D31" s="15"/>
      <c r="E31" s="15"/>
      <c r="F31" s="15"/>
      <c r="G31" s="121"/>
      <c r="H31" s="121"/>
      <c r="I31" s="121"/>
      <c r="J31" s="3"/>
      <c r="K31" s="125"/>
      <c r="L31" s="3"/>
      <c r="M31" s="3"/>
    </row>
    <row r="32" spans="2:13" ht="43.15" customHeight="1">
      <c r="B32" s="3"/>
      <c r="C32" s="15"/>
      <c r="D32" s="15"/>
      <c r="E32" s="15"/>
      <c r="F32" s="15"/>
      <c r="G32" s="15"/>
      <c r="H32" s="15"/>
      <c r="I32" s="15"/>
      <c r="J32" s="2"/>
      <c r="K32" s="125"/>
      <c r="L32" s="3"/>
      <c r="M32" s="3"/>
    </row>
    <row r="33" spans="2:32" ht="27.75" customHeight="1">
      <c r="B33" s="3"/>
      <c r="C33" s="15"/>
      <c r="D33" s="15"/>
      <c r="E33" s="15"/>
      <c r="F33" s="15"/>
      <c r="G33" s="15"/>
      <c r="H33" s="15"/>
      <c r="I33" s="15"/>
      <c r="J33" s="2"/>
      <c r="K33" s="3"/>
      <c r="L33" s="3"/>
      <c r="M33" s="3"/>
    </row>
    <row r="34" spans="2:32" ht="27" customHeight="1">
      <c r="B34" s="3"/>
      <c r="C34" s="15"/>
      <c r="D34" s="15"/>
      <c r="E34" s="15"/>
      <c r="F34" s="15"/>
      <c r="G34" s="15"/>
      <c r="H34" s="15"/>
      <c r="I34" s="15"/>
      <c r="J34" s="2"/>
      <c r="K34" s="3"/>
      <c r="L34" s="3"/>
      <c r="M34" s="3"/>
      <c r="N34" s="3"/>
    </row>
    <row r="35" spans="2:32" ht="28.5" customHeight="1">
      <c r="B35" s="3"/>
      <c r="C35" s="15"/>
      <c r="D35" s="15"/>
      <c r="E35" s="15"/>
      <c r="F35" s="15"/>
      <c r="G35" s="15"/>
      <c r="H35" s="15"/>
      <c r="I35" s="15"/>
      <c r="J35" s="2"/>
      <c r="K35" s="3"/>
      <c r="L35" s="3"/>
      <c r="M35" s="4"/>
      <c r="N35" s="6"/>
    </row>
    <row r="36" spans="2:32">
      <c r="B36" s="3"/>
      <c r="C36" s="15"/>
      <c r="D36" s="15"/>
      <c r="E36" s="15"/>
      <c r="F36" s="15"/>
      <c r="G36" s="15"/>
      <c r="H36" s="15"/>
      <c r="I36" s="15"/>
      <c r="J36" s="2"/>
      <c r="M36" s="4"/>
      <c r="N36" s="6"/>
    </row>
    <row r="37" spans="2:32" ht="25.5" customHeight="1">
      <c r="B37" s="20"/>
      <c r="C37" s="15"/>
      <c r="D37" s="15"/>
      <c r="E37" s="15"/>
      <c r="F37" s="15"/>
      <c r="G37" s="15"/>
      <c r="H37" s="15"/>
      <c r="I37" s="15"/>
      <c r="M37" s="4"/>
      <c r="N37" s="6"/>
    </row>
    <row r="38" spans="2:32" ht="26.45" customHeight="1">
      <c r="B38" s="20"/>
      <c r="C38" s="15"/>
      <c r="D38" s="15"/>
      <c r="E38" s="15"/>
      <c r="F38" s="15"/>
      <c r="G38" s="15"/>
      <c r="H38" s="15"/>
      <c r="I38" s="15"/>
      <c r="M38" s="4"/>
      <c r="N38" s="6"/>
    </row>
    <row r="39" spans="2:32">
      <c r="B39" s="20"/>
      <c r="C39" s="15"/>
      <c r="D39" s="15"/>
      <c r="E39" s="15"/>
      <c r="F39" s="15"/>
      <c r="G39" s="15"/>
      <c r="H39" s="15"/>
      <c r="I39" s="15"/>
      <c r="M39" s="4"/>
      <c r="N39" s="6"/>
    </row>
    <row r="40" spans="2:32">
      <c r="B40" s="20"/>
      <c r="C40" s="15"/>
      <c r="D40" s="15"/>
      <c r="E40" s="15"/>
      <c r="F40" s="15"/>
      <c r="G40" s="15"/>
      <c r="H40" s="15"/>
      <c r="I40" s="15"/>
      <c r="M40" s="4"/>
      <c r="N40" s="5"/>
    </row>
    <row r="41" spans="2:32" ht="28.5" customHeight="1">
      <c r="B41" s="16"/>
      <c r="C41" s="15"/>
      <c r="D41" s="15"/>
      <c r="E41" s="15"/>
      <c r="F41" s="15"/>
      <c r="G41" s="15"/>
      <c r="H41" s="15"/>
      <c r="I41" s="15"/>
      <c r="K41" s="15"/>
      <c r="L41" s="15"/>
      <c r="M41" s="22"/>
      <c r="N41" s="23"/>
      <c r="AE41" s="15"/>
      <c r="AF41" s="15"/>
    </row>
    <row r="42" spans="2:32">
      <c r="C42" s="15"/>
      <c r="D42" s="15"/>
      <c r="E42" s="15"/>
      <c r="F42" s="15"/>
      <c r="G42" s="15"/>
      <c r="H42" s="15"/>
      <c r="I42" s="15"/>
      <c r="K42" s="15"/>
      <c r="L42" s="15"/>
      <c r="M42" s="15"/>
      <c r="N42" s="15"/>
      <c r="AE42" s="15"/>
      <c r="AF42" s="15"/>
    </row>
    <row r="43" spans="2:32">
      <c r="K43" s="15"/>
      <c r="L43" s="15"/>
      <c r="AE43" s="15"/>
      <c r="AF43" s="15"/>
    </row>
    <row r="44" spans="2:32" ht="15" customHeight="1">
      <c r="K44" s="15"/>
      <c r="L44" s="15"/>
      <c r="AE44" s="15"/>
      <c r="AF44" s="15"/>
    </row>
    <row r="45" spans="2:32" ht="15" customHeight="1">
      <c r="K45" s="15"/>
      <c r="L45" s="15"/>
      <c r="AE45" s="15"/>
      <c r="AF45" s="15"/>
    </row>
    <row r="46" spans="2:32">
      <c r="K46" s="15"/>
      <c r="L46" s="15"/>
      <c r="AE46" s="15"/>
      <c r="AF46" s="15"/>
    </row>
    <row r="47" spans="2:32">
      <c r="K47" s="15"/>
      <c r="L47" s="15"/>
      <c r="AE47" s="15"/>
      <c r="AF47" s="15"/>
    </row>
    <row r="48" spans="2:32">
      <c r="K48" s="15"/>
      <c r="L48" s="15"/>
      <c r="AE48" s="15"/>
      <c r="AF48" s="15"/>
    </row>
    <row r="49" spans="11:32">
      <c r="K49" s="15"/>
      <c r="L49" s="15"/>
      <c r="AE49" s="15"/>
      <c r="AF49" s="15"/>
    </row>
    <row r="50" spans="11:32">
      <c r="K50" s="15"/>
      <c r="L50" s="15"/>
      <c r="AE50" s="15"/>
      <c r="AF50" s="15"/>
    </row>
    <row r="51" spans="11:32">
      <c r="K51" s="15"/>
      <c r="L51" s="15"/>
      <c r="AE51" s="15"/>
      <c r="AF51" s="15"/>
    </row>
    <row r="52" spans="11:32">
      <c r="K52" s="15"/>
      <c r="L52" s="15"/>
      <c r="AE52" s="15"/>
      <c r="AF52" s="15"/>
    </row>
    <row r="53" spans="11:32">
      <c r="K53" s="15"/>
      <c r="L53" s="15"/>
      <c r="AE53" s="15"/>
      <c r="AF53" s="15"/>
    </row>
    <row r="54" spans="11:32">
      <c r="K54" s="15"/>
      <c r="L54" s="15"/>
      <c r="AE54" s="15"/>
      <c r="AF54" s="15"/>
    </row>
    <row r="55" spans="11:32">
      <c r="K55" s="15"/>
      <c r="L55" s="15"/>
      <c r="AE55" s="15"/>
      <c r="AF55" s="15"/>
    </row>
    <row r="56" spans="11:32">
      <c r="K56" s="15"/>
      <c r="L56" s="15"/>
      <c r="AE56" s="15"/>
      <c r="AF56" s="15"/>
    </row>
    <row r="57" spans="11:32">
      <c r="K57" s="15"/>
      <c r="L57" s="15"/>
      <c r="AD57" s="15"/>
      <c r="AE57" s="15"/>
      <c r="AF57" s="15"/>
    </row>
    <row r="58" spans="11:32">
      <c r="K58" s="15"/>
      <c r="L58" s="15"/>
      <c r="AD58" s="15"/>
      <c r="AE58" s="15"/>
      <c r="AF58" s="15"/>
    </row>
    <row r="59" spans="11:32">
      <c r="K59" s="15"/>
      <c r="L59" s="15"/>
      <c r="AD59" s="15"/>
      <c r="AE59" s="15"/>
      <c r="AF59" s="15"/>
    </row>
    <row r="60" spans="11:32">
      <c r="K60" s="15"/>
      <c r="L60" s="15"/>
      <c r="AD60" s="15"/>
      <c r="AE60" s="15"/>
      <c r="AF60" s="15"/>
    </row>
  </sheetData>
  <mergeCells count="5">
    <mergeCell ref="K31:K32"/>
    <mergeCell ref="G31:I31"/>
    <mergeCell ref="H20:I20"/>
    <mergeCell ref="G29:I29"/>
    <mergeCell ref="G26:I27"/>
  </mergeCells>
  <pageMargins left="0.7" right="0.7" top="0.75" bottom="0.75" header="0.3" footer="0.3"/>
  <pageSetup scale="3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O9:AA44"/>
  <sheetViews>
    <sheetView zoomScale="70" zoomScaleNormal="70" workbookViewId="0">
      <selection activeCell="B7" sqref="B7"/>
    </sheetView>
  </sheetViews>
  <sheetFormatPr defaultColWidth="9.140625" defaultRowHeight="15"/>
  <cols>
    <col min="1" max="12" width="9.140625" style="1"/>
    <col min="13" max="13" width="8.140625" style="1" customWidth="1"/>
    <col min="14" max="14" width="5.85546875" style="1" customWidth="1"/>
    <col min="15" max="15" width="15.5703125" style="1" customWidth="1"/>
    <col min="16" max="16" width="12.42578125" style="1" customWidth="1"/>
    <col min="17" max="17" width="11.28515625" style="1" customWidth="1"/>
    <col min="18" max="18" width="13.5703125" style="1" customWidth="1"/>
    <col min="19" max="19" width="5" style="1" customWidth="1"/>
    <col min="20" max="20" width="13" style="1" customWidth="1"/>
    <col min="21" max="21" width="6.42578125" style="1" customWidth="1"/>
    <col min="22" max="22" width="6.28515625" style="1" customWidth="1"/>
    <col min="23" max="23" width="6.140625" style="1" customWidth="1"/>
    <col min="24" max="24" width="5.7109375" style="1" customWidth="1"/>
    <col min="25" max="25" width="6.85546875" style="1" customWidth="1"/>
    <col min="26" max="26" width="5.42578125" style="1" customWidth="1"/>
    <col min="27" max="27" width="5.85546875" style="1" customWidth="1"/>
    <col min="28" max="16384" width="9.140625" style="1"/>
  </cols>
  <sheetData>
    <row r="9" spans="15:27">
      <c r="O9" s="149" t="s">
        <v>106</v>
      </c>
    </row>
    <row r="10" spans="15:27">
      <c r="O10" s="150"/>
    </row>
    <row r="11" spans="15:27" ht="17.25" customHeight="1">
      <c r="O11" s="150"/>
    </row>
    <row r="12" spans="15:27" ht="15.75" customHeight="1">
      <c r="O12" s="150"/>
      <c r="P12" s="145" t="s">
        <v>47</v>
      </c>
      <c r="Q12" s="147" t="s">
        <v>74</v>
      </c>
      <c r="R12" s="147" t="s">
        <v>48</v>
      </c>
      <c r="S12" s="162" t="s">
        <v>108</v>
      </c>
      <c r="T12" s="163"/>
      <c r="Y12" s="152"/>
      <c r="Z12" s="152"/>
      <c r="AA12" s="152"/>
    </row>
    <row r="13" spans="15:27" ht="25.5" customHeight="1">
      <c r="O13" s="151"/>
      <c r="P13" s="146"/>
      <c r="Q13" s="148"/>
      <c r="R13" s="148"/>
      <c r="S13" s="164"/>
      <c r="T13" s="165"/>
      <c r="Y13" s="152"/>
      <c r="Z13" s="152"/>
      <c r="AA13" s="152"/>
    </row>
    <row r="14" spans="15:27" ht="25.5">
      <c r="O14" s="41" t="s">
        <v>2</v>
      </c>
      <c r="P14" s="44">
        <v>1</v>
      </c>
      <c r="Q14" s="44">
        <v>4</v>
      </c>
      <c r="R14" s="44">
        <v>7</v>
      </c>
      <c r="S14" s="143">
        <f>((7-1)/6)^2</f>
        <v>1</v>
      </c>
      <c r="T14" s="144"/>
    </row>
    <row r="15" spans="15:27" ht="25.5">
      <c r="O15" s="41" t="s">
        <v>3</v>
      </c>
      <c r="P15" s="44">
        <v>3</v>
      </c>
      <c r="Q15" s="44">
        <v>4</v>
      </c>
      <c r="R15" s="44">
        <v>6</v>
      </c>
      <c r="S15" s="143">
        <f>((6-3)/6)^2</f>
        <v>0.25</v>
      </c>
      <c r="T15" s="144"/>
    </row>
    <row r="16" spans="15:27" ht="25.5">
      <c r="O16" s="41" t="s">
        <v>4</v>
      </c>
      <c r="P16" s="44">
        <v>6</v>
      </c>
      <c r="Q16" s="44">
        <v>12</v>
      </c>
      <c r="R16" s="44">
        <v>14</v>
      </c>
      <c r="S16" s="143">
        <f>((14-6)/6)^2</f>
        <v>1.7777777777777777</v>
      </c>
      <c r="T16" s="144"/>
      <c r="V16" s="160">
        <f>SUM(S14:T18)</f>
        <v>6.5</v>
      </c>
      <c r="W16" s="161"/>
    </row>
    <row r="17" spans="15:23" ht="25.5">
      <c r="O17" s="41" t="s">
        <v>6</v>
      </c>
      <c r="P17" s="44">
        <v>6</v>
      </c>
      <c r="Q17" s="44">
        <v>8</v>
      </c>
      <c r="R17" s="44">
        <v>16</v>
      </c>
      <c r="S17" s="143">
        <f>((16-6)/6)^2</f>
        <v>2.7777777777777781</v>
      </c>
      <c r="T17" s="144"/>
    </row>
    <row r="18" spans="15:23" ht="29.25" customHeight="1">
      <c r="O18" s="41" t="s">
        <v>46</v>
      </c>
      <c r="P18" s="44">
        <v>1</v>
      </c>
      <c r="Q18" s="44">
        <v>5</v>
      </c>
      <c r="R18" s="44">
        <v>6</v>
      </c>
      <c r="S18" s="143">
        <f>((6-1)/6)^2</f>
        <v>0.69444444444444453</v>
      </c>
      <c r="T18" s="144"/>
    </row>
    <row r="19" spans="15:23" ht="29.25" customHeight="1"/>
    <row r="20" spans="15:23" ht="29.25" customHeight="1"/>
    <row r="21" spans="15:23" ht="25.5">
      <c r="O21" s="153" t="s">
        <v>76</v>
      </c>
      <c r="P21" s="154"/>
      <c r="Q21" s="154"/>
      <c r="R21" s="155"/>
      <c r="S21" s="158">
        <f>SUM(S14:T18)</f>
        <v>6.5</v>
      </c>
      <c r="T21" s="159"/>
      <c r="V21" s="152"/>
      <c r="W21" s="152"/>
    </row>
    <row r="22" spans="15:23" ht="23.25" customHeight="1"/>
    <row r="23" spans="15:23" ht="24.6" customHeight="1">
      <c r="O23" s="153" t="s">
        <v>77</v>
      </c>
      <c r="P23" s="154"/>
      <c r="Q23" s="154"/>
      <c r="R23" s="155"/>
      <c r="S23" s="158">
        <f>(S21)^(1/2)</f>
        <v>2.5495097567963922</v>
      </c>
      <c r="T23" s="159"/>
    </row>
    <row r="24" spans="15:23" ht="24.6" customHeight="1"/>
    <row r="25" spans="15:23" ht="30.75" customHeight="1">
      <c r="O25" s="153" t="s">
        <v>97</v>
      </c>
      <c r="P25" s="154"/>
      <c r="Q25" s="154"/>
      <c r="R25" s="155"/>
      <c r="S25" s="158">
        <f>(34-33)/2.55</f>
        <v>0.39215686274509809</v>
      </c>
      <c r="T25" s="159"/>
    </row>
    <row r="26" spans="15:23" ht="20.45" customHeight="1"/>
    <row r="27" spans="15:23" ht="36" customHeight="1">
      <c r="O27" s="153" t="s">
        <v>78</v>
      </c>
      <c r="P27" s="154"/>
      <c r="Q27" s="154"/>
      <c r="R27" s="155"/>
      <c r="S27" s="156">
        <f>_xlfn.NORM.S.DIST(S25,1)</f>
        <v>0.65252884248091525</v>
      </c>
      <c r="T27" s="157"/>
    </row>
    <row r="28" spans="15:23" ht="30" customHeight="1"/>
    <row r="29" spans="15:23" ht="20.45" customHeight="1"/>
    <row r="30" spans="15:23" ht="24" customHeight="1"/>
    <row r="31" spans="15:23" ht="23.25" customHeight="1"/>
    <row r="32" spans="15:23" ht="26.45" customHeight="1"/>
    <row r="33" ht="24.75" customHeight="1"/>
    <row r="34" ht="23.25" customHeight="1"/>
    <row r="35" ht="25.5" customHeight="1"/>
    <row r="39" ht="25.5" customHeight="1"/>
    <row r="40" ht="30.75" customHeight="1"/>
    <row r="41" ht="20.45" customHeight="1"/>
    <row r="42" ht="21" customHeight="1"/>
    <row r="43" ht="21" customHeight="1"/>
    <row r="44" ht="19.149999999999999" customHeight="1"/>
  </sheetData>
  <mergeCells count="21">
    <mergeCell ref="O9:O13"/>
    <mergeCell ref="Y12:AA13"/>
    <mergeCell ref="O27:R27"/>
    <mergeCell ref="S27:T27"/>
    <mergeCell ref="S21:T21"/>
    <mergeCell ref="O21:R21"/>
    <mergeCell ref="O23:R23"/>
    <mergeCell ref="S23:T23"/>
    <mergeCell ref="O25:R25"/>
    <mergeCell ref="S25:T25"/>
    <mergeCell ref="V16:W16"/>
    <mergeCell ref="V21:W21"/>
    <mergeCell ref="S12:T13"/>
    <mergeCell ref="S14:T14"/>
    <mergeCell ref="S15:T15"/>
    <mergeCell ref="S16:T16"/>
    <mergeCell ref="S17:T17"/>
    <mergeCell ref="S18:T18"/>
    <mergeCell ref="P12:P13"/>
    <mergeCell ref="Q12:Q13"/>
    <mergeCell ref="R12:R13"/>
  </mergeCells>
  <pageMargins left="0.7" right="0.7" top="0.75" bottom="0.75" header="0.3" footer="0.3"/>
  <pageSetup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1:E44"/>
  <sheetViews>
    <sheetView zoomScale="80" zoomScaleNormal="80" workbookViewId="0"/>
  </sheetViews>
  <sheetFormatPr defaultColWidth="9.140625" defaultRowHeight="15"/>
  <cols>
    <col min="1" max="1" width="9.140625" style="1"/>
    <col min="2" max="2" width="17.7109375" style="1" customWidth="1"/>
    <col min="3" max="3" width="9.140625" style="1" customWidth="1"/>
    <col min="4" max="12" width="9.140625" style="1"/>
    <col min="13" max="13" width="8.140625" style="1" customWidth="1"/>
    <col min="14" max="14" width="9.140625" style="1"/>
    <col min="15" max="15" width="5.85546875" style="1" customWidth="1"/>
    <col min="16" max="18" width="6.28515625" style="1" customWidth="1"/>
    <col min="19" max="19" width="5.85546875" style="1" customWidth="1"/>
    <col min="20" max="20" width="5" style="1" customWidth="1"/>
    <col min="21" max="21" width="5.85546875" style="1" customWidth="1"/>
    <col min="22" max="22" width="6.42578125" style="1" customWidth="1"/>
    <col min="23" max="23" width="6.28515625" style="1" customWidth="1"/>
    <col min="24" max="24" width="6.140625" style="1" customWidth="1"/>
    <col min="25" max="25" width="5.7109375" style="1" customWidth="1"/>
    <col min="26" max="26" width="6.85546875" style="1" customWidth="1"/>
    <col min="27" max="27" width="5.42578125" style="1" customWidth="1"/>
    <col min="28" max="28" width="5.85546875" style="1" customWidth="1"/>
    <col min="29" max="16384" width="9.140625" style="1"/>
  </cols>
  <sheetData>
    <row r="11" ht="17.25" customHeight="1"/>
    <row r="12" ht="15.75" customHeight="1"/>
    <row r="19" spans="2:5" ht="14.45" customHeight="1"/>
    <row r="20" spans="2:5" ht="14.45" customHeight="1"/>
    <row r="22" spans="2:5" ht="23.25" customHeight="1"/>
    <row r="23" spans="2:5" ht="24.6" customHeight="1"/>
    <row r="24" spans="2:5" ht="24.6" customHeight="1">
      <c r="B24" s="105" t="s">
        <v>43</v>
      </c>
      <c r="C24" s="147" t="s">
        <v>47</v>
      </c>
      <c r="D24" s="147" t="s">
        <v>74</v>
      </c>
      <c r="E24" s="147" t="s">
        <v>48</v>
      </c>
    </row>
    <row r="25" spans="2:5" ht="21" customHeight="1">
      <c r="B25" s="106"/>
      <c r="C25" s="148"/>
      <c r="D25" s="148"/>
      <c r="E25" s="148"/>
    </row>
    <row r="26" spans="2:5" ht="20.45" customHeight="1">
      <c r="B26" s="41" t="s">
        <v>2</v>
      </c>
      <c r="C26" s="44">
        <v>1</v>
      </c>
      <c r="D26" s="44">
        <v>4</v>
      </c>
      <c r="E26" s="44">
        <v>7</v>
      </c>
    </row>
    <row r="27" spans="2:5" ht="23.45" customHeight="1">
      <c r="B27" s="41" t="s">
        <v>3</v>
      </c>
      <c r="C27" s="44">
        <v>3</v>
      </c>
      <c r="D27" s="44">
        <v>4</v>
      </c>
      <c r="E27" s="44">
        <v>6</v>
      </c>
    </row>
    <row r="28" spans="2:5" ht="30" customHeight="1">
      <c r="B28" s="41" t="s">
        <v>4</v>
      </c>
      <c r="C28" s="44">
        <v>6</v>
      </c>
      <c r="D28" s="44">
        <v>12</v>
      </c>
      <c r="E28" s="44">
        <v>14</v>
      </c>
    </row>
    <row r="29" spans="2:5" ht="20.45" customHeight="1">
      <c r="B29" s="41" t="s">
        <v>6</v>
      </c>
      <c r="C29" s="44">
        <v>6</v>
      </c>
      <c r="D29" s="44">
        <v>8</v>
      </c>
      <c r="E29" s="44">
        <v>16</v>
      </c>
    </row>
    <row r="30" spans="2:5" ht="24" customHeight="1">
      <c r="B30" s="41" t="s">
        <v>46</v>
      </c>
      <c r="C30" s="44">
        <v>1</v>
      </c>
      <c r="D30" s="44">
        <v>5</v>
      </c>
      <c r="E30" s="44">
        <v>6</v>
      </c>
    </row>
    <row r="31" spans="2:5" ht="23.25" customHeight="1"/>
    <row r="32" spans="2:5" ht="26.45" customHeight="1"/>
    <row r="33" ht="24.75" customHeight="1"/>
    <row r="34" ht="23.25" customHeight="1"/>
    <row r="35" ht="25.5" customHeight="1"/>
    <row r="39" ht="25.5" customHeight="1"/>
    <row r="40" ht="30.75" customHeight="1"/>
    <row r="41" ht="20.45" customHeight="1"/>
    <row r="42" ht="21" customHeight="1"/>
    <row r="43" ht="21" customHeight="1"/>
    <row r="44" ht="19.149999999999999" customHeight="1"/>
  </sheetData>
  <mergeCells count="4">
    <mergeCell ref="B24:B25"/>
    <mergeCell ref="C24:C25"/>
    <mergeCell ref="D24:D25"/>
    <mergeCell ref="E24:E25"/>
  </mergeCells>
  <pageMargins left="0.7" right="0.7" top="0.75" bottom="0.75" header="0.3" footer="0.3"/>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Check10</vt:lpstr>
      <vt:lpstr>10</vt:lpstr>
      <vt:lpstr>Check9</vt:lpstr>
      <vt:lpstr>Table</vt:lpstr>
      <vt:lpstr>9</vt:lpstr>
      <vt:lpstr>Check8</vt:lpstr>
      <vt:lpstr>8</vt:lpstr>
      <vt:lpstr>Check7</vt:lpstr>
      <vt:lpstr>7</vt:lpstr>
      <vt:lpstr>Check6</vt:lpstr>
      <vt:lpstr>6</vt:lpstr>
      <vt:lpstr>Check5</vt:lpstr>
      <vt:lpstr>5</vt:lpstr>
      <vt:lpstr>Check4</vt:lpstr>
      <vt:lpstr>4</vt:lpstr>
      <vt:lpstr>Check3</vt:lpstr>
      <vt:lpstr>3</vt:lpstr>
      <vt:lpstr>Check2</vt:lpstr>
      <vt:lpstr>2</vt:lpstr>
      <vt:lpstr>Check1</vt:lpstr>
      <vt:lpstr>1</vt:lpstr>
      <vt:lpstr>FirstPage</vt:lpstr>
      <vt:lpstr>Content Master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RPH</cp:lastModifiedBy>
  <cp:lastPrinted>2017-11-18T16:16:17Z</cp:lastPrinted>
  <dcterms:created xsi:type="dcterms:W3CDTF">2014-10-23T14:45:36Z</dcterms:created>
  <dcterms:modified xsi:type="dcterms:W3CDTF">2017-11-30T17:03:26Z</dcterms:modified>
</cp:coreProperties>
</file>